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<sst xmlns="http://schemas.openxmlformats.org/spreadsheetml/2006/main" uniqueCount="3537">
  <si>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</si>
  <si>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</si>
  <si>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</si>
  <si>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</si>
  <si>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</si>
  <si>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</si>
  <si>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</si>
  <si>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</si>
  <si>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</si>
  <si>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</si>
  <si>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</si>
  <si>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</si>
  <si>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</si>
  <si>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</si>
  <si>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</si>
  <si>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</si>
  <si>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</si>
  <si>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</si>
  <si>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</si>
  <si>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</si>
  <si>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</si>
  <si>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</si>
  <si>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</si>
  <si>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</si>
  <si>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</si>
  <si>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</si>
  <si>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</si>
  <si>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</si>
  <si>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</si>
  <si>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</si>
  <si>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</si>
  <si>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</si>
  <si>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</si>
  <si>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</si>
  <si>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</si>
  <si>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</si>
  <si>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</si>
  <si>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</si>
  <si>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</si>
  <si>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</si>
  <si>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</si>
  <si>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</si>
  <si>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</si>
  <si>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</si>
  <si>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</si>
  <si>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</si>
  <si>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</si>
  <si>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</si>
  <si>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</si>
  <si>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</si>
  <si>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</si>
  <si>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</si>
  <si>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</si>
  <si>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</si>
  <si>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</si>
  <si>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</si>
  <si>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</si>
  <si>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</si>
  <si>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</si>
  <si>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</si>
  <si>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</si>
  <si>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</si>
  <si>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</si>
  <si>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</si>
  <si>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</si>
  <si>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</si>
  <si>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</si>
  <si>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</si>
  <si>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</si>
  <si>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</si>
  <si>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22/12/2018 16:21</t>
  </si>
  <si>
    <t>Bedsonline</t>
  </si>
  <si>
    <t>20/06/2019</t>
  </si>
  <si>
    <t>Duquesa Playa</t>
  </si>
  <si>
    <t>UK</t>
  </si>
  <si>
    <t>IBZ</t>
  </si>
  <si>
    <t>ES</t>
  </si>
  <si>
    <t>0</t>
  </si>
  <si>
    <t>APARTMENT STANDARD</t>
  </si>
  <si>
    <t>X09</t>
  </si>
  <si>
    <t>4EST</t>
  </si>
  <si>
    <t>379.02</t>
  </si>
  <si>
    <t>EUR</t>
  </si>
  <si>
    <t>No</t>
  </si>
  <si>
    <t>Available</t>
  </si>
  <si>
    <t>RO</t>
  </si>
  <si>
    <t>Completed</t>
  </si>
  <si>
    <t>CG-TODOS</t>
  </si>
  <si>
    <t>NOR</t>
  </si>
  <si>
    <t>BO</t>
  </si>
  <si>
    <t>333.54</t>
  </si>
  <si>
    <t>N</t>
  </si>
  <si>
    <t>Free</t>
  </si>
  <si>
    <t>1</t>
  </si>
  <si>
    <t>1 Adt</t>
  </si>
  <si>
    <t>RMBOLUK</t>
  </si>
  <si>
    <t>CARRER DE SANT LLORENC, 16-18, SANTA EULALIA DEL RIO 07840</t>
  </si>
  <si>
    <t>272.29</t>
  </si>
  <si>
    <t>9.90</t>
  </si>
  <si>
    <t>Y</t>
  </si>
  <si>
    <t>APT.ST-1</t>
  </si>
  <si>
    <t>Santa Eulalia</t>
  </si>
  <si>
    <t>420.78</t>
  </si>
  <si>
    <t>BB</t>
  </si>
  <si>
    <t>370.29</t>
  </si>
  <si>
    <t>302.29</t>
  </si>
  <si>
    <t>473.94</t>
  </si>
  <si>
    <t>HB</t>
  </si>
  <si>
    <t>417.07</t>
  </si>
  <si>
    <t>340.47</t>
  </si>
  <si>
    <t>APARTMENT CAPACITY 1 ONE BEDROOM</t>
  </si>
  <si>
    <t>384.63</t>
  </si>
  <si>
    <t>ID_B2B_43#FIT</t>
  </si>
  <si>
    <t>338.47</t>
  </si>
  <si>
    <t>43</t>
  </si>
  <si>
    <t>10</t>
  </si>
  <si>
    <t>285.55</t>
  </si>
  <si>
    <t>APT.B1-C1</t>
  </si>
  <si>
    <t>426.09</t>
  </si>
  <si>
    <t>374.96</t>
  </si>
  <si>
    <t>316.34</t>
  </si>
  <si>
    <t>478.95</t>
  </si>
  <si>
    <t>421.48</t>
  </si>
  <si>
    <t>355.58</t>
  </si>
  <si>
    <t>APARTMENT SUPERIOR</t>
  </si>
  <si>
    <t>384.96</t>
  </si>
  <si>
    <t>338.76</t>
  </si>
  <si>
    <t>276.55</t>
  </si>
  <si>
    <t>APT.SU-1</t>
  </si>
  <si>
    <t>426.72</t>
  </si>
  <si>
    <t>375.51</t>
  </si>
  <si>
    <t>306.55</t>
  </si>
  <si>
    <t>479.88</t>
  </si>
  <si>
    <t>422.29</t>
  </si>
  <si>
    <t>344.73</t>
  </si>
  <si>
    <t>444.18</t>
  </si>
  <si>
    <t>390.88</t>
  </si>
  <si>
    <t>319.09</t>
  </si>
  <si>
    <t>APT.ST-2</t>
  </si>
  <si>
    <t>485.94</t>
  </si>
  <si>
    <t>427.63</t>
  </si>
  <si>
    <t>349.09</t>
  </si>
  <si>
    <t>539.10</t>
  </si>
  <si>
    <t>474.41</t>
  </si>
  <si>
    <t>539.1</t>
  </si>
  <si>
    <t>387.27</t>
  </si>
  <si>
    <t>456.00</t>
  </si>
  <si>
    <t>401.28</t>
  </si>
  <si>
    <t>456.0</t>
  </si>
  <si>
    <t>327.60</t>
  </si>
  <si>
    <t>APT.SU-2</t>
  </si>
  <si>
    <t>497.76</t>
  </si>
  <si>
    <t>438.03</t>
  </si>
  <si>
    <t>357.60</t>
  </si>
  <si>
    <t>550.92</t>
  </si>
  <si>
    <t>484.81</t>
  </si>
  <si>
    <t>395.78</t>
  </si>
  <si>
    <t>APARTMENT TWO BEDROOMS</t>
  </si>
  <si>
    <t>627.75</t>
  </si>
  <si>
    <t>552.42</t>
  </si>
  <si>
    <t>3</t>
  </si>
  <si>
    <t>450.98</t>
  </si>
  <si>
    <t>APT.B2-1</t>
  </si>
  <si>
    <t>669.51</t>
  </si>
  <si>
    <t>589.17</t>
  </si>
  <si>
    <t>480.98</t>
  </si>
  <si>
    <t>722.67</t>
  </si>
  <si>
    <t>635.95</t>
  </si>
  <si>
    <t>519.16</t>
  </si>
  <si>
    <t>687.60</t>
  </si>
  <si>
    <t>605.09</t>
  </si>
  <si>
    <t>687.6</t>
  </si>
  <si>
    <t>493.96</t>
  </si>
  <si>
    <t>APT.B2-5</t>
  </si>
  <si>
    <t>729.36</t>
  </si>
  <si>
    <t>641.84</t>
  </si>
  <si>
    <t>523.96</t>
  </si>
  <si>
    <t>782.52</t>
  </si>
  <si>
    <t>688.62</t>
  </si>
  <si>
    <t>562.15</t>
  </si>
  <si>
    <t>Invisa Hotel La Cala</t>
  </si>
  <si>
    <t>SINGLE WITH AIR CONDITIONING</t>
  </si>
  <si>
    <t>370.23</t>
  </si>
  <si>
    <t>CG- FIT BRIT</t>
  </si>
  <si>
    <t>325.8</t>
  </si>
  <si>
    <t>Early Booking discount</t>
  </si>
  <si>
    <t>HUESCA, 1, Santa Eularia Des Ri 07840</t>
  </si>
  <si>
    <t>265.96</t>
  </si>
  <si>
    <t>SGL.AC</t>
  </si>
  <si>
    <t>392.94</t>
  </si>
  <si>
    <t>345.79</t>
  </si>
  <si>
    <t>282.27</t>
  </si>
  <si>
    <t>Sol House Ibiza</t>
  </si>
  <si>
    <t>DOUBLE STANDARD</t>
  </si>
  <si>
    <t>579.00</t>
  </si>
  <si>
    <t>ID_B2B_24#BP1</t>
  </si>
  <si>
    <t>NRF</t>
  </si>
  <si>
    <t>509.52</t>
  </si>
  <si>
    <t>579.0</t>
  </si>
  <si>
    <t>24</t>
  </si>
  <si>
    <t>Non-refundable rate</t>
  </si>
  <si>
    <t>8</t>
  </si>
  <si>
    <t>CARRER GRANADA, 3-7, SAN ANTONIO 07829</t>
  </si>
  <si>
    <t>431.62</t>
  </si>
  <si>
    <t>DBL.ST</t>
  </si>
  <si>
    <t>San Antonio [Bahia]</t>
  </si>
  <si>
    <t>633.00</t>
  </si>
  <si>
    <t>557.04</t>
  </si>
  <si>
    <t>633.0</t>
  </si>
  <si>
    <t>471.87</t>
  </si>
  <si>
    <t>645.00</t>
  </si>
  <si>
    <t>ID_B2B_24#CLG</t>
  </si>
  <si>
    <t>567.6</t>
  </si>
  <si>
    <t>645.0</t>
  </si>
  <si>
    <t>480.82</t>
  </si>
  <si>
    <t>705.00</t>
  </si>
  <si>
    <t>620.4</t>
  </si>
  <si>
    <t>705.0</t>
  </si>
  <si>
    <t>525.55</t>
  </si>
  <si>
    <t>DOUBLE SEA VIEW</t>
  </si>
  <si>
    <t>DBL.VM</t>
  </si>
  <si>
    <t>687.00</t>
  </si>
  <si>
    <t>604.56</t>
  </si>
  <si>
    <t>687.0</t>
  </si>
  <si>
    <t>512.13</t>
  </si>
  <si>
    <t>765.00</t>
  </si>
  <si>
    <t>673.2</t>
  </si>
  <si>
    <t>765.0</t>
  </si>
  <si>
    <t>570.27</t>
  </si>
  <si>
    <t>DOUBLE GUEST ROOM OCEAN VIEW</t>
  </si>
  <si>
    <t>714.00</t>
  </si>
  <si>
    <t>628.32</t>
  </si>
  <si>
    <t>714.0</t>
  </si>
  <si>
    <t>532.25</t>
  </si>
  <si>
    <t>DBL.GR-OV</t>
  </si>
  <si>
    <t>768.00</t>
  </si>
  <si>
    <t>675.84</t>
  </si>
  <si>
    <t>768.0</t>
  </si>
  <si>
    <t>572.51</t>
  </si>
  <si>
    <t>795.00</t>
  </si>
  <si>
    <t>699.6</t>
  </si>
  <si>
    <t>795.0</t>
  </si>
  <si>
    <t>592.64</t>
  </si>
  <si>
    <t>855.00</t>
  </si>
  <si>
    <t>752.4</t>
  </si>
  <si>
    <t>855.0</t>
  </si>
  <si>
    <t>637.36</t>
  </si>
  <si>
    <t>JUNIOR SUITE SEA VIEW</t>
  </si>
  <si>
    <t>849.00</t>
  </si>
  <si>
    <t>747.12</t>
  </si>
  <si>
    <t>849.0</t>
  </si>
  <si>
    <t>632.89</t>
  </si>
  <si>
    <t>JSU.VM</t>
  </si>
  <si>
    <t>903.00</t>
  </si>
  <si>
    <t>794.64</t>
  </si>
  <si>
    <t>903.0</t>
  </si>
  <si>
    <t>673.15</t>
  </si>
  <si>
    <t>945.00</t>
  </si>
  <si>
    <t>831.6</t>
  </si>
  <si>
    <t>945.0</t>
  </si>
  <si>
    <t>704.45</t>
  </si>
  <si>
    <t>1005.00</t>
  </si>
  <si>
    <t>884.4</t>
  </si>
  <si>
    <t>1005.0</t>
  </si>
  <si>
    <t>749.18</t>
  </si>
  <si>
    <t>21/01/2019</t>
  </si>
  <si>
    <t>Bahia de San Antonio</t>
  </si>
  <si>
    <t>2EST</t>
  </si>
  <si>
    <t>171.54</t>
  </si>
  <si>
    <t>ID_B2B_50#NOR</t>
  </si>
  <si>
    <t>150.96</t>
  </si>
  <si>
    <t>50</t>
  </si>
  <si>
    <t>CARRER CALO, 78, SANT JOSEP DE SA TALAIA 07829</t>
  </si>
  <si>
    <t>120.76</t>
  </si>
  <si>
    <t>APT.ST</t>
  </si>
  <si>
    <t>Puchet</t>
  </si>
  <si>
    <t>DOUBLE SINGLE USE STANDARD</t>
  </si>
  <si>
    <t>3EST</t>
  </si>
  <si>
    <t>159.90</t>
  </si>
  <si>
    <t>CG- NRF INV</t>
  </si>
  <si>
    <t>140.71</t>
  </si>
  <si>
    <t>159.9</t>
  </si>
  <si>
    <t>AVINGUDA DOCTOR FLEMING, 51, SANT ANTONI DE PORTMANY 07820</t>
  </si>
  <si>
    <t>114.87</t>
  </si>
  <si>
    <t>6.60</t>
  </si>
  <si>
    <t>DUS.ST</t>
  </si>
  <si>
    <t>168.78</t>
  </si>
  <si>
    <t>CG-OPACA</t>
  </si>
  <si>
    <t>148.53</t>
  </si>
  <si>
    <t>Exclusive discount</t>
  </si>
  <si>
    <t>121.25</t>
  </si>
  <si>
    <t>177.66</t>
  </si>
  <si>
    <t>156.34</t>
  </si>
  <si>
    <t>127.64</t>
  </si>
  <si>
    <t>207.75</t>
  </si>
  <si>
    <t>182.82</t>
  </si>
  <si>
    <t>149.24</t>
  </si>
  <si>
    <t>219.27</t>
  </si>
  <si>
    <t>192.96</t>
  </si>
  <si>
    <t>157.53</t>
  </si>
  <si>
    <t>230.82</t>
  </si>
  <si>
    <t>203.12</t>
  </si>
  <si>
    <t>165.82</t>
  </si>
  <si>
    <t>Room STANDARD</t>
  </si>
  <si>
    <t>255.55</t>
  </si>
  <si>
    <t>224.88</t>
  </si>
  <si>
    <t>179.91</t>
  </si>
  <si>
    <t>ROO.ST</t>
  </si>
  <si>
    <t>332.01</t>
  </si>
  <si>
    <t>292.17</t>
  </si>
  <si>
    <t>233.74</t>
  </si>
  <si>
    <t>05/01/2019</t>
  </si>
  <si>
    <t>Apartamentos San Antonio Beach</t>
  </si>
  <si>
    <t>APARTMENT ONE BEDROOM</t>
  </si>
  <si>
    <t>1EST</t>
  </si>
  <si>
    <t>151.55</t>
  </si>
  <si>
    <t>CG-BARCOM NRF</t>
  </si>
  <si>
    <t>133.36</t>
  </si>
  <si>
    <t>5</t>
  </si>
  <si>
    <t>CALLE ES CALO, 77, SAN JOSé ( BAHIA DE SAN ANTONIO ) 0783</t>
  </si>
  <si>
    <t>106.69</t>
  </si>
  <si>
    <t>APT.B1-3</t>
  </si>
  <si>
    <t>168.39</t>
  </si>
  <si>
    <t>CG-BARCOM</t>
  </si>
  <si>
    <t>148.18</t>
  </si>
  <si>
    <t>118.55</t>
  </si>
  <si>
    <t>Ushuaia Ibiza Beach Hotel</t>
  </si>
  <si>
    <t>DOUBLE SINGLE USE SUPERIOR</t>
  </si>
  <si>
    <t>5EST</t>
  </si>
  <si>
    <t>1191.06</t>
  </si>
  <si>
    <t>CG-TODOS RO 1</t>
  </si>
  <si>
    <t>1048.13</t>
  </si>
  <si>
    <t>48</t>
  </si>
  <si>
    <t>CTR. PLAYA D'EN BOSSA, 10, Sant Jordi De Ses Sa 07817</t>
  </si>
  <si>
    <t>866.23</t>
  </si>
  <si>
    <t>13.20</t>
  </si>
  <si>
    <t>DUS.SU-1</t>
  </si>
  <si>
    <t>Playa d'en Bossa</t>
  </si>
  <si>
    <t>1334.16</t>
  </si>
  <si>
    <t>CG-TODOS BB1</t>
  </si>
  <si>
    <t>1174.06</t>
  </si>
  <si>
    <t>970.30</t>
  </si>
  <si>
    <t>DOUBLE SINGLE USE CLUB SUPERIOR</t>
  </si>
  <si>
    <t>1250.96</t>
  </si>
  <si>
    <t>1100.84</t>
  </si>
  <si>
    <t>909.79</t>
  </si>
  <si>
    <t>DUS.CB-SU</t>
  </si>
  <si>
    <t>1394.96</t>
  </si>
  <si>
    <t>1227.56</t>
  </si>
  <si>
    <t>1014.52</t>
  </si>
  <si>
    <t>1633.93</t>
  </si>
  <si>
    <t>CG-TODOS RO 2</t>
  </si>
  <si>
    <t>1437.86</t>
  </si>
  <si>
    <t>12</t>
  </si>
  <si>
    <t>1188.31</t>
  </si>
  <si>
    <t>DUS.SU</t>
  </si>
  <si>
    <t>1771.77</t>
  </si>
  <si>
    <t>CG-TODOS BB2</t>
  </si>
  <si>
    <t>1559.16</t>
  </si>
  <si>
    <t>1288.56</t>
  </si>
  <si>
    <t>1986.53</t>
  </si>
  <si>
    <t>1748.15</t>
  </si>
  <si>
    <t>33</t>
  </si>
  <si>
    <t>1444.75</t>
  </si>
  <si>
    <t>DUS.ST-4</t>
  </si>
  <si>
    <t>2138.79</t>
  </si>
  <si>
    <t>1882.14</t>
  </si>
  <si>
    <t>1555.48</t>
  </si>
  <si>
    <t>SUITE CAPACITY 1</t>
  </si>
  <si>
    <t>2213.56</t>
  </si>
  <si>
    <t>1947.93</t>
  </si>
  <si>
    <t>26</t>
  </si>
  <si>
    <t>1609.86</t>
  </si>
  <si>
    <t>SUI.C1</t>
  </si>
  <si>
    <t>2364.48</t>
  </si>
  <si>
    <t>2080.74</t>
  </si>
  <si>
    <t>1719.62</t>
  </si>
  <si>
    <t>29/12/2018</t>
  </si>
  <si>
    <t>Eurostars Ibiza</t>
  </si>
  <si>
    <t>APARTMENT DUPLEX</t>
  </si>
  <si>
    <t>805.50</t>
  </si>
  <si>
    <t>NRF-BARRO</t>
  </si>
  <si>
    <t>708.84</t>
  </si>
  <si>
    <t>805.5</t>
  </si>
  <si>
    <t>RAMON MUNTANER, 25, IBIZA 07800</t>
  </si>
  <si>
    <t>607.79</t>
  </si>
  <si>
    <t>APT.DP-1</t>
  </si>
  <si>
    <t>Ibiza</t>
  </si>
  <si>
    <t>837.90</t>
  </si>
  <si>
    <t>NRF-BARBB</t>
  </si>
  <si>
    <t>737.35</t>
  </si>
  <si>
    <t>837.9</t>
  </si>
  <si>
    <t>632.23</t>
  </si>
  <si>
    <t>895.00</t>
  </si>
  <si>
    <t>CG-BARRO</t>
  </si>
  <si>
    <t>787.6</t>
  </si>
  <si>
    <t>895.0</t>
  </si>
  <si>
    <t>675.32</t>
  </si>
  <si>
    <t>931.00</t>
  </si>
  <si>
    <t>CG-BARBB</t>
  </si>
  <si>
    <t>819.28</t>
  </si>
  <si>
    <t>931.0</t>
  </si>
  <si>
    <t>702.48</t>
  </si>
  <si>
    <t>APT.DP-2</t>
  </si>
  <si>
    <t>870.30</t>
  </si>
  <si>
    <t>765.86</t>
  </si>
  <si>
    <t>870.3</t>
  </si>
  <si>
    <t>656.68</t>
  </si>
  <si>
    <t>967.00</t>
  </si>
  <si>
    <t>850.96</t>
  </si>
  <si>
    <t>967.0</t>
  </si>
  <si>
    <t>729.65</t>
  </si>
  <si>
    <t>940.50</t>
  </si>
  <si>
    <t>827.64</t>
  </si>
  <si>
    <t>940.5</t>
  </si>
  <si>
    <t>709.65</t>
  </si>
  <si>
    <t>APT.DP-3</t>
  </si>
  <si>
    <t>1037.70</t>
  </si>
  <si>
    <t>913.18</t>
  </si>
  <si>
    <t>1037.7</t>
  </si>
  <si>
    <t>782.99</t>
  </si>
  <si>
    <t>1045.00</t>
  </si>
  <si>
    <t>919.6</t>
  </si>
  <si>
    <t>1045.0</t>
  </si>
  <si>
    <t>788.50</t>
  </si>
  <si>
    <t>1153.00</t>
  </si>
  <si>
    <t>1014.64</t>
  </si>
  <si>
    <t>1153.0</t>
  </si>
  <si>
    <t>869.99</t>
  </si>
  <si>
    <t>Grupotel Santa Eularia &amp; Spa</t>
  </si>
  <si>
    <t>Double or Twin STANDARD</t>
  </si>
  <si>
    <t>532.00</t>
  </si>
  <si>
    <t>CG-BAR BB</t>
  </si>
  <si>
    <t>468.16</t>
  </si>
  <si>
    <t>532.0</t>
  </si>
  <si>
    <t>C/ PARE VICENT COSTA, 16, Santa Eularia 07840</t>
  </si>
  <si>
    <t>386.91</t>
  </si>
  <si>
    <t>DBT.ST</t>
  </si>
  <si>
    <t>25/03/2019</t>
  </si>
  <si>
    <t>Simbad</t>
  </si>
  <si>
    <t>SINGLE STANDARD</t>
  </si>
  <si>
    <t>247.50</t>
  </si>
  <si>
    <t>CG-TODOS INVI</t>
  </si>
  <si>
    <t>217.8</t>
  </si>
  <si>
    <t>247.5</t>
  </si>
  <si>
    <t>99</t>
  </si>
  <si>
    <t>CARRER SES FIGUERES, 22, Eivissa 07800</t>
  </si>
  <si>
    <t>180.00</t>
  </si>
  <si>
    <t>SGL.ST</t>
  </si>
  <si>
    <t>Playa de Talamanca</t>
  </si>
  <si>
    <t>255.69</t>
  </si>
  <si>
    <t>CG-TODOS INV</t>
  </si>
  <si>
    <t>225.01</t>
  </si>
  <si>
    <t>301.89</t>
  </si>
  <si>
    <t>265.66</t>
  </si>
  <si>
    <t>219.56</t>
  </si>
  <si>
    <t>311.85</t>
  </si>
  <si>
    <t>274.43</t>
  </si>
  <si>
    <t>219.55</t>
  </si>
  <si>
    <t>277.50</t>
  </si>
  <si>
    <t>244.2</t>
  </si>
  <si>
    <t>277.5</t>
  </si>
  <si>
    <t>201.82</t>
  </si>
  <si>
    <t>286.68</t>
  </si>
  <si>
    <t>252.28</t>
  </si>
  <si>
    <t>331.89</t>
  </si>
  <si>
    <t>292.06</t>
  </si>
  <si>
    <t>241.37</t>
  </si>
  <si>
    <t>342.84</t>
  </si>
  <si>
    <t>301.7</t>
  </si>
  <si>
    <t>241.36</t>
  </si>
  <si>
    <t>216.00</t>
  </si>
  <si>
    <t>190.08</t>
  </si>
  <si>
    <t>216.0</t>
  </si>
  <si>
    <t>15</t>
  </si>
  <si>
    <t>162.98</t>
  </si>
  <si>
    <t>240.00</t>
  </si>
  <si>
    <t>211.2</t>
  </si>
  <si>
    <t>240.0</t>
  </si>
  <si>
    <t>181.09</t>
  </si>
  <si>
    <t>SUITE CAPACITY 2</t>
  </si>
  <si>
    <t>SUI.C2-1</t>
  </si>
  <si>
    <t>297.00</t>
  </si>
  <si>
    <t>261.36</t>
  </si>
  <si>
    <t>297.0</t>
  </si>
  <si>
    <t>224.10</t>
  </si>
  <si>
    <t>330.00</t>
  </si>
  <si>
    <t>290.4</t>
  </si>
  <si>
    <t>330.0</t>
  </si>
  <si>
    <t>249.00</t>
  </si>
  <si>
    <t>SUITE CAPACITY 3</t>
  </si>
  <si>
    <t>351.00</t>
  </si>
  <si>
    <t>308.88</t>
  </si>
  <si>
    <t>351.0</t>
  </si>
  <si>
    <t>264.85</t>
  </si>
  <si>
    <t>SUI.C3</t>
  </si>
  <si>
    <t>390.00</t>
  </si>
  <si>
    <t>343.2</t>
  </si>
  <si>
    <t>390.0</t>
  </si>
  <si>
    <t>294.27</t>
  </si>
  <si>
    <t>432.00</t>
  </si>
  <si>
    <t>380.16</t>
  </si>
  <si>
    <t>432.0</t>
  </si>
  <si>
    <t>325.96</t>
  </si>
  <si>
    <t>480.00</t>
  </si>
  <si>
    <t>422.4</t>
  </si>
  <si>
    <t>480.0</t>
  </si>
  <si>
    <t>362.18</t>
  </si>
  <si>
    <t>SUITE DELUXE</t>
  </si>
  <si>
    <t>513.00</t>
  </si>
  <si>
    <t>451.44</t>
  </si>
  <si>
    <t>513.0</t>
  </si>
  <si>
    <t>2</t>
  </si>
  <si>
    <t>387.08</t>
  </si>
  <si>
    <t>SUI.DX-1</t>
  </si>
  <si>
    <t>570.00</t>
  </si>
  <si>
    <t>501.6</t>
  </si>
  <si>
    <t>570.0</t>
  </si>
  <si>
    <t>430.09</t>
  </si>
  <si>
    <t>SUITE DELUXE CAPACITY 4</t>
  </si>
  <si>
    <t>648.00</t>
  </si>
  <si>
    <t>570.24</t>
  </si>
  <si>
    <t>648.0</t>
  </si>
  <si>
    <t>488.95</t>
  </si>
  <si>
    <t>SUI.C4-DX</t>
  </si>
  <si>
    <t>720.00</t>
  </si>
  <si>
    <t>633.6</t>
  </si>
  <si>
    <t>720.0</t>
  </si>
  <si>
    <t>543.27</t>
  </si>
  <si>
    <t>783.00</t>
  </si>
  <si>
    <t>689.04</t>
  </si>
  <si>
    <t>783.0</t>
  </si>
  <si>
    <t>590.81</t>
  </si>
  <si>
    <t>SUI.DX-2</t>
  </si>
  <si>
    <t>870.00</t>
  </si>
  <si>
    <t>765.6</t>
  </si>
  <si>
    <t>870.0</t>
  </si>
  <si>
    <t>656.45</t>
  </si>
  <si>
    <t>713.05</t>
  </si>
  <si>
    <t>SUI.DX</t>
  </si>
  <si>
    <t>1050.00</t>
  </si>
  <si>
    <t>924.0</t>
  </si>
  <si>
    <t>1050.0</t>
  </si>
  <si>
    <t>792.27</t>
  </si>
  <si>
    <t>1139.40</t>
  </si>
  <si>
    <t>1002.67</t>
  </si>
  <si>
    <t>1139.4</t>
  </si>
  <si>
    <t>859.73</t>
  </si>
  <si>
    <t>1266.00</t>
  </si>
  <si>
    <t>1114.08</t>
  </si>
  <si>
    <t>1266.0</t>
  </si>
  <si>
    <t>955.25</t>
  </si>
  <si>
    <t>Sa Clau</t>
  </si>
  <si>
    <t>158.99</t>
  </si>
  <si>
    <t>139.91</t>
  </si>
  <si>
    <t>CARRER DEL PROGRES, 1, SANT ANTONI DE PORTMANY 07820</t>
  </si>
  <si>
    <t>118.04</t>
  </si>
  <si>
    <t>San Antonio [Centro]</t>
  </si>
  <si>
    <t>El Hotel Pacha</t>
  </si>
  <si>
    <t>JUNIOR SUITE CAPACITY 1</t>
  </si>
  <si>
    <t>755.54</t>
  </si>
  <si>
    <t>CG-OFER NRF</t>
  </si>
  <si>
    <t>664.88</t>
  </si>
  <si>
    <t>53</t>
  </si>
  <si>
    <t>HISTORIADOR JOAN MARI CARDONA, 3, IBIZA 07800</t>
  </si>
  <si>
    <t>546.42</t>
  </si>
  <si>
    <t>JSU.C1</t>
  </si>
  <si>
    <t>811.89</t>
  </si>
  <si>
    <t>714.46</t>
  </si>
  <si>
    <t>597.85</t>
  </si>
  <si>
    <t>873.00</t>
  </si>
  <si>
    <t>768.24</t>
  </si>
  <si>
    <t>873.0</t>
  </si>
  <si>
    <t>642.85</t>
  </si>
  <si>
    <t>888.07</t>
  </si>
  <si>
    <t>781.5</t>
  </si>
  <si>
    <t>642.25</t>
  </si>
  <si>
    <t>964.20</t>
  </si>
  <si>
    <t>848.5</t>
  </si>
  <si>
    <t>964.2</t>
  </si>
  <si>
    <t>697.31</t>
  </si>
  <si>
    <t>Invisa Es Pla</t>
  </si>
  <si>
    <t>263.76</t>
  </si>
  <si>
    <t>CG-FIT BRIT</t>
  </si>
  <si>
    <t>232.11</t>
  </si>
  <si>
    <t>DE PORTMANY, 7, SAN ANTONIO DE PORTMANY 07820</t>
  </si>
  <si>
    <t>189.49</t>
  </si>
  <si>
    <t>284.25</t>
  </si>
  <si>
    <t>250.14</t>
  </si>
  <si>
    <t>204.22</t>
  </si>
  <si>
    <t>297.15</t>
  </si>
  <si>
    <t>261.49</t>
  </si>
  <si>
    <t>220.61</t>
  </si>
  <si>
    <t>319.17</t>
  </si>
  <si>
    <t>280.87</t>
  </si>
  <si>
    <t>236.95</t>
  </si>
  <si>
    <t>Apartamentos Tramuntana</t>
  </si>
  <si>
    <t>APARTMENT CAPACITY 2 ONE BEDROOM</t>
  </si>
  <si>
    <t>218.55</t>
  </si>
  <si>
    <t>192.32</t>
  </si>
  <si>
    <t>CARRER BISBE TORRES, 5B, SANT ANTONI DE PORTMANY 07820</t>
  </si>
  <si>
    <t>158.56</t>
  </si>
  <si>
    <t>APT.B1-C2</t>
  </si>
  <si>
    <t>APARTMENT CAPACITY 3 ONE BEDROOM</t>
  </si>
  <si>
    <t>279.24</t>
  </si>
  <si>
    <t>245.73</t>
  </si>
  <si>
    <t>202.61</t>
  </si>
  <si>
    <t>APT.B1-C3</t>
  </si>
  <si>
    <t>305.79</t>
  </si>
  <si>
    <t>269.1</t>
  </si>
  <si>
    <t>55</t>
  </si>
  <si>
    <t>219.69</t>
  </si>
  <si>
    <t>310.53</t>
  </si>
  <si>
    <t>273.27</t>
  </si>
  <si>
    <t>230.54</t>
  </si>
  <si>
    <t>326.43</t>
  </si>
  <si>
    <t>287.26</t>
  </si>
  <si>
    <t>240.37</t>
  </si>
  <si>
    <t>258.46</t>
  </si>
  <si>
    <t>376.92</t>
  </si>
  <si>
    <t>331.69</t>
  </si>
  <si>
    <t>279.82</t>
  </si>
  <si>
    <t>Tagomago</t>
  </si>
  <si>
    <t>178.81</t>
  </si>
  <si>
    <t>CG-TODOS BB</t>
  </si>
  <si>
    <t>157.35</t>
  </si>
  <si>
    <t>PLAYA S'ESTANYOL, 16, Sant Antoni De Portm 07820</t>
  </si>
  <si>
    <t>128.45</t>
  </si>
  <si>
    <t>206.15</t>
  </si>
  <si>
    <t>CG-TODOS HB</t>
  </si>
  <si>
    <t>181.41</t>
  </si>
  <si>
    <t>148.09</t>
  </si>
  <si>
    <t>Bellamar</t>
  </si>
  <si>
    <t>349.86</t>
  </si>
  <si>
    <t>REP-VARIOS</t>
  </si>
  <si>
    <t>307.88</t>
  </si>
  <si>
    <t>CARRER RETIR, 2, SANT ANTONI DE PORTMANY 07820</t>
  </si>
  <si>
    <t>251.35</t>
  </si>
  <si>
    <t>385.38</t>
  </si>
  <si>
    <t>339.13</t>
  </si>
  <si>
    <t>276.87</t>
  </si>
  <si>
    <t>371.73</t>
  </si>
  <si>
    <t>327.12</t>
  </si>
  <si>
    <t>21</t>
  </si>
  <si>
    <t>267.05</t>
  </si>
  <si>
    <t>407.25</t>
  </si>
  <si>
    <t>358.38</t>
  </si>
  <si>
    <t>292.58</t>
  </si>
  <si>
    <t>THB Naeco Ibiza</t>
  </si>
  <si>
    <t>Double or Twin SUPERIOR</t>
  </si>
  <si>
    <t>596.52</t>
  </si>
  <si>
    <t>CG-BAR RO</t>
  </si>
  <si>
    <t>524.94</t>
  </si>
  <si>
    <t>49</t>
  </si>
  <si>
    <t>CARRER MOSTOLES, SANT JOSEP DE SA TALAIA 07820</t>
  </si>
  <si>
    <t>428.52</t>
  </si>
  <si>
    <t>DBT.SU</t>
  </si>
  <si>
    <t>628.50</t>
  </si>
  <si>
    <t>565.65</t>
  </si>
  <si>
    <t>628.5</t>
  </si>
  <si>
    <t>571.36</t>
  </si>
  <si>
    <t>654.40</t>
  </si>
  <si>
    <t>CG-BAR</t>
  </si>
  <si>
    <t>575.87</t>
  </si>
  <si>
    <t>654.4</t>
  </si>
  <si>
    <t>470.11</t>
  </si>
  <si>
    <t>689.50</t>
  </si>
  <si>
    <t>620.55</t>
  </si>
  <si>
    <t>689.5</t>
  </si>
  <si>
    <t>626.82</t>
  </si>
  <si>
    <t>762.58</t>
  </si>
  <si>
    <t>CG-BAR HB</t>
  </si>
  <si>
    <t>671.07</t>
  </si>
  <si>
    <t>547.84</t>
  </si>
  <si>
    <t>803.50</t>
  </si>
  <si>
    <t>723.15</t>
  </si>
  <si>
    <t>803.5</t>
  </si>
  <si>
    <t>730.45</t>
  </si>
  <si>
    <t>Royal Plaza</t>
  </si>
  <si>
    <t>216.40</t>
  </si>
  <si>
    <t>NRF-TODOSRO</t>
  </si>
  <si>
    <t>190.43</t>
  </si>
  <si>
    <t>216.4</t>
  </si>
  <si>
    <t>17</t>
  </si>
  <si>
    <t>CARRER DE PERE FRANCES, 27-29, Eivissa 7800</t>
  </si>
  <si>
    <t>154.95</t>
  </si>
  <si>
    <t>238.93</t>
  </si>
  <si>
    <t>210.26</t>
  </si>
  <si>
    <t>171.07</t>
  </si>
  <si>
    <t>256.54</t>
  </si>
  <si>
    <t>NRF-TODOSBB</t>
  </si>
  <si>
    <t>225.76</t>
  </si>
  <si>
    <t>183.68</t>
  </si>
  <si>
    <t>268.22</t>
  </si>
  <si>
    <t>CG-TODOSRO</t>
  </si>
  <si>
    <t>236.03</t>
  </si>
  <si>
    <t>192.04</t>
  </si>
  <si>
    <t>270.00</t>
  </si>
  <si>
    <t>CG-BAR -10 RO</t>
  </si>
  <si>
    <t>243.0</t>
  </si>
  <si>
    <t>270.0</t>
  </si>
  <si>
    <t>245.45</t>
  </si>
  <si>
    <t>277.68</t>
  </si>
  <si>
    <t>244.36</t>
  </si>
  <si>
    <t>198.82</t>
  </si>
  <si>
    <t>278.77</t>
  </si>
  <si>
    <t>245.32</t>
  </si>
  <si>
    <t>199.60</t>
  </si>
  <si>
    <t>296.63</t>
  </si>
  <si>
    <t>NRF-TODOSHB</t>
  </si>
  <si>
    <t>261.03</t>
  </si>
  <si>
    <t>212.40</t>
  </si>
  <si>
    <t>312.95</t>
  </si>
  <si>
    <t>CG-TODOSBB</t>
  </si>
  <si>
    <t>275.4</t>
  </si>
  <si>
    <t>224.08</t>
  </si>
  <si>
    <t>318.58</t>
  </si>
  <si>
    <t>280.35</t>
  </si>
  <si>
    <t>228.10</t>
  </si>
  <si>
    <t>315.00</t>
  </si>
  <si>
    <t>CG-BAR-10</t>
  </si>
  <si>
    <t>283.5</t>
  </si>
  <si>
    <t>315.0</t>
  </si>
  <si>
    <t>286.36</t>
  </si>
  <si>
    <t>323.96</t>
  </si>
  <si>
    <t>285.08</t>
  </si>
  <si>
    <t>231.95</t>
  </si>
  <si>
    <t>328.00</t>
  </si>
  <si>
    <t>CG-BARCOM 18</t>
  </si>
  <si>
    <t>295.2</t>
  </si>
  <si>
    <t>328.0</t>
  </si>
  <si>
    <t>19</t>
  </si>
  <si>
    <t>298.18</t>
  </si>
  <si>
    <t>337.32</t>
  </si>
  <si>
    <t>296.84</t>
  </si>
  <si>
    <t>241.53</t>
  </si>
  <si>
    <t>357.74</t>
  </si>
  <si>
    <t>CG-TODOSHB</t>
  </si>
  <si>
    <t>314.81</t>
  </si>
  <si>
    <t>256.13</t>
  </si>
  <si>
    <t>220.28</t>
  </si>
  <si>
    <t>193.85</t>
  </si>
  <si>
    <t>18</t>
  </si>
  <si>
    <t>157.73</t>
  </si>
  <si>
    <t>260.38</t>
  </si>
  <si>
    <t>229.13</t>
  </si>
  <si>
    <t>186.45</t>
  </si>
  <si>
    <t>273.04</t>
  </si>
  <si>
    <t>240.28</t>
  </si>
  <si>
    <t>195.50</t>
  </si>
  <si>
    <t>275.00</t>
  </si>
  <si>
    <t>275.0</t>
  </si>
  <si>
    <t>250.00</t>
  </si>
  <si>
    <t>282.82</t>
  </si>
  <si>
    <t>248.88</t>
  </si>
  <si>
    <t>202.50</t>
  </si>
  <si>
    <t>300.53</t>
  </si>
  <si>
    <t>264.47</t>
  </si>
  <si>
    <t>215.17</t>
  </si>
  <si>
    <t>317.80</t>
  </si>
  <si>
    <t>279.66</t>
  </si>
  <si>
    <t>317.8</t>
  </si>
  <si>
    <t>227.54</t>
  </si>
  <si>
    <t>320.00</t>
  </si>
  <si>
    <t>288.0</t>
  </si>
  <si>
    <t>320.0</t>
  </si>
  <si>
    <t>290.91</t>
  </si>
  <si>
    <t>329.11</t>
  </si>
  <si>
    <t>289.62</t>
  </si>
  <si>
    <t>235.64</t>
  </si>
  <si>
    <t>340.00</t>
  </si>
  <si>
    <t>306.0</t>
  </si>
  <si>
    <t>340.0</t>
  </si>
  <si>
    <t>20</t>
  </si>
  <si>
    <t>309.09</t>
  </si>
  <si>
    <t>349.67</t>
  </si>
  <si>
    <t>307.71</t>
  </si>
  <si>
    <t>250.36</t>
  </si>
  <si>
    <t>362.57</t>
  </si>
  <si>
    <t>319.06</t>
  </si>
  <si>
    <t>259.59</t>
  </si>
  <si>
    <t>244.20</t>
  </si>
  <si>
    <t>ID_B2B_50#NRF</t>
  </si>
  <si>
    <t>214.9</t>
  </si>
  <si>
    <t>174.85</t>
  </si>
  <si>
    <t>254.98</t>
  </si>
  <si>
    <t>224.38</t>
  </si>
  <si>
    <t>182.56</t>
  </si>
  <si>
    <t>297.47</t>
  </si>
  <si>
    <t>261.77</t>
  </si>
  <si>
    <t>212.99</t>
  </si>
  <si>
    <t>339.97</t>
  </si>
  <si>
    <t>299.17</t>
  </si>
  <si>
    <t>243.42</t>
  </si>
  <si>
    <t>OD Ocean Drive</t>
  </si>
  <si>
    <t>265.68</t>
  </si>
  <si>
    <t>ID_B2B_43#FITNRF</t>
  </si>
  <si>
    <t>233.8</t>
  </si>
  <si>
    <t>PORT DEPORTIVO MARINA BOTAFOCH, 66, Eivissa 07800</t>
  </si>
  <si>
    <t>197.24</t>
  </si>
  <si>
    <t>267.87</t>
  </si>
  <si>
    <t>CG-BAR NRF BB</t>
  </si>
  <si>
    <t>235.73</t>
  </si>
  <si>
    <t>4</t>
  </si>
  <si>
    <t>192.44</t>
  </si>
  <si>
    <t>295.20</t>
  </si>
  <si>
    <t>259.78</t>
  </si>
  <si>
    <t>219.16</t>
  </si>
  <si>
    <t>297.63</t>
  </si>
  <si>
    <t>261.91</t>
  </si>
  <si>
    <t>213.82</t>
  </si>
  <si>
    <t>SINGLE DELUXE</t>
  </si>
  <si>
    <t>351.24</t>
  </si>
  <si>
    <t>ID_B2B_55#NOR</t>
  </si>
  <si>
    <t>238.27</t>
  </si>
  <si>
    <t>SGL.DX</t>
  </si>
  <si>
    <t>DOUBLE DELUXE</t>
  </si>
  <si>
    <t>417.10</t>
  </si>
  <si>
    <t>367.05</t>
  </si>
  <si>
    <t>417.1</t>
  </si>
  <si>
    <t>284.64</t>
  </si>
  <si>
    <t>DBL.DX</t>
  </si>
  <si>
    <t>DOUBLE DELUXE SEA VIEW</t>
  </si>
  <si>
    <t>446.80</t>
  </si>
  <si>
    <t>393.18</t>
  </si>
  <si>
    <t>446.8</t>
  </si>
  <si>
    <t>305.55</t>
  </si>
  <si>
    <t>DBL.DX-VM</t>
  </si>
  <si>
    <t>Aparthotel Playasol Jabeque Soul</t>
  </si>
  <si>
    <t>599.38</t>
  </si>
  <si>
    <t>527.45</t>
  </si>
  <si>
    <t>CALLE DE CARLOS ROMAN FERRER, 25, Eivissa 07800</t>
  </si>
  <si>
    <t>444.98</t>
  </si>
  <si>
    <t>Tres Torres</t>
  </si>
  <si>
    <t>353.43</t>
  </si>
  <si>
    <t>CG-TODOS BB RP</t>
  </si>
  <si>
    <t>311.02</t>
  </si>
  <si>
    <t>97</t>
  </si>
  <si>
    <t>MARITIMO - SES ESTAQUES, Santa Eulalia Del Ri 07840</t>
  </si>
  <si>
    <t>253.91</t>
  </si>
  <si>
    <t>387.60</t>
  </si>
  <si>
    <t>341.09</t>
  </si>
  <si>
    <t>387.6</t>
  </si>
  <si>
    <t>278.45</t>
  </si>
  <si>
    <t>418.41</t>
  </si>
  <si>
    <t>CG-BAR BB NRF</t>
  </si>
  <si>
    <t>368.2</t>
  </si>
  <si>
    <t>300.58</t>
  </si>
  <si>
    <t>461.04</t>
  </si>
  <si>
    <t>405.72</t>
  </si>
  <si>
    <t>331.22</t>
  </si>
  <si>
    <t>464.91</t>
  </si>
  <si>
    <t>CG-BAR BB 19</t>
  </si>
  <si>
    <t>409.12</t>
  </si>
  <si>
    <t>333.98</t>
  </si>
  <si>
    <t>512.28</t>
  </si>
  <si>
    <t>450.81</t>
  </si>
  <si>
    <t>368.02</t>
  </si>
  <si>
    <t>287.06</t>
  </si>
  <si>
    <t>252.61</t>
  </si>
  <si>
    <t>205.54</t>
  </si>
  <si>
    <t>320.43</t>
  </si>
  <si>
    <t>281.98</t>
  </si>
  <si>
    <t>229.43</t>
  </si>
  <si>
    <t>330.52</t>
  </si>
  <si>
    <t>290.86</t>
  </si>
  <si>
    <t>236.65</t>
  </si>
  <si>
    <t>600.56</t>
  </si>
  <si>
    <t>528.49</t>
  </si>
  <si>
    <t>430.00</t>
  </si>
  <si>
    <t>294.65</t>
  </si>
  <si>
    <t>259.29</t>
  </si>
  <si>
    <t>210.97</t>
  </si>
  <si>
    <t>267.3</t>
  </si>
  <si>
    <t>305.45</t>
  </si>
  <si>
    <t>268.8</t>
  </si>
  <si>
    <t>218.70</t>
  </si>
  <si>
    <t>309.22</t>
  </si>
  <si>
    <t>272.11</t>
  </si>
  <si>
    <t>221.40</t>
  </si>
  <si>
    <t>339.41</t>
  </si>
  <si>
    <t>298.68</t>
  </si>
  <si>
    <t>243.02</t>
  </si>
  <si>
    <t>342.00</t>
  </si>
  <si>
    <t>307.8</t>
  </si>
  <si>
    <t>342.0</t>
  </si>
  <si>
    <t>310.91</t>
  </si>
  <si>
    <t>351.72</t>
  </si>
  <si>
    <t>309.51</t>
  </si>
  <si>
    <t>251.84</t>
  </si>
  <si>
    <t>356.07</t>
  </si>
  <si>
    <t>313.34</t>
  </si>
  <si>
    <t>254.95</t>
  </si>
  <si>
    <t>397.00</t>
  </si>
  <si>
    <t>357.3</t>
  </si>
  <si>
    <t>397.0</t>
  </si>
  <si>
    <t>360.91</t>
  </si>
  <si>
    <t>408.28</t>
  </si>
  <si>
    <t>359.29</t>
  </si>
  <si>
    <t>292.34</t>
  </si>
  <si>
    <t>1615.85</t>
  </si>
  <si>
    <t>1421.95</t>
  </si>
  <si>
    <t>1156.95</t>
  </si>
  <si>
    <t>420.00</t>
  </si>
  <si>
    <t>378.0</t>
  </si>
  <si>
    <t>420.0</t>
  </si>
  <si>
    <t>381.82</t>
  </si>
  <si>
    <t>431.95</t>
  </si>
  <si>
    <t>380.12</t>
  </si>
  <si>
    <t>309.27</t>
  </si>
  <si>
    <t>Dorado Ibiza Suites</t>
  </si>
  <si>
    <t>SUITE STANDARD</t>
  </si>
  <si>
    <t>1008.88</t>
  </si>
  <si>
    <t>NRF FIT RO</t>
  </si>
  <si>
    <t>887.81</t>
  </si>
  <si>
    <t>CARRER DE LA RUDA, 2, SANT JOSEP DE SA TALAIA 07818</t>
  </si>
  <si>
    <t>724.78</t>
  </si>
  <si>
    <t>SUI.ST</t>
  </si>
  <si>
    <t>1098.48</t>
  </si>
  <si>
    <t>NRF FIT BB</t>
  </si>
  <si>
    <t>966.66</t>
  </si>
  <si>
    <t>789.16</t>
  </si>
  <si>
    <t>1120.95</t>
  </si>
  <si>
    <t>CG- OPAQUE RO</t>
  </si>
  <si>
    <t>986.44</t>
  </si>
  <si>
    <t>805.29</t>
  </si>
  <si>
    <t>CG-FIT RO</t>
  </si>
  <si>
    <t>1210.56</t>
  </si>
  <si>
    <t>CG-FIT BB</t>
  </si>
  <si>
    <t>1065.29</t>
  </si>
  <si>
    <t>869.67</t>
  </si>
  <si>
    <t>CG-OPAQUE</t>
  </si>
  <si>
    <t>SUITE SEA VIEW</t>
  </si>
  <si>
    <t>1160.23</t>
  </si>
  <si>
    <t>1021.0</t>
  </si>
  <si>
    <t>833.49</t>
  </si>
  <si>
    <t>SUI.VM</t>
  </si>
  <si>
    <t>1249.81</t>
  </si>
  <si>
    <t>1099.83</t>
  </si>
  <si>
    <t>897.87</t>
  </si>
  <si>
    <t>1289.10</t>
  </si>
  <si>
    <t>1134.41</t>
  </si>
  <si>
    <t>1289.1</t>
  </si>
  <si>
    <t>926.09</t>
  </si>
  <si>
    <t>1378.72</t>
  </si>
  <si>
    <t>1213.27</t>
  </si>
  <si>
    <t>990.47</t>
  </si>
  <si>
    <t>OD Talamanca</t>
  </si>
  <si>
    <t>890.15</t>
  </si>
  <si>
    <t>783.33</t>
  </si>
  <si>
    <t>CALLE DE JESúS, 28, TALAMANCA 0780</t>
  </si>
  <si>
    <t>660.85</t>
  </si>
  <si>
    <t>941.79</t>
  </si>
  <si>
    <t>ID_B2B_53#NOR</t>
  </si>
  <si>
    <t>828.78</t>
  </si>
  <si>
    <t>30</t>
  </si>
  <si>
    <t>792.99</t>
  </si>
  <si>
    <t>Room DELUXE</t>
  </si>
  <si>
    <t>998.31</t>
  </si>
  <si>
    <t>878.51</t>
  </si>
  <si>
    <t>840.58</t>
  </si>
  <si>
    <t>ROO.DX</t>
  </si>
  <si>
    <t>Room DELUXE SEA VIEW</t>
  </si>
  <si>
    <t>1059.51</t>
  </si>
  <si>
    <t>932.37</t>
  </si>
  <si>
    <t>892.12</t>
  </si>
  <si>
    <t>ROO.DX-VM</t>
  </si>
  <si>
    <t>Room DELUXE WITH TERRACE</t>
  </si>
  <si>
    <t>1148.99</t>
  </si>
  <si>
    <t>1011.11</t>
  </si>
  <si>
    <t>967.45</t>
  </si>
  <si>
    <t>ROO.DX-TR</t>
  </si>
  <si>
    <t>JUNIOR SUITE STANDARD</t>
  </si>
  <si>
    <t>1822.36</t>
  </si>
  <si>
    <t>1603.68</t>
  </si>
  <si>
    <t>1534.44</t>
  </si>
  <si>
    <t>JSU.ST</t>
  </si>
  <si>
    <t>SUITE DUPLEX</t>
  </si>
  <si>
    <t>4101.51</t>
  </si>
  <si>
    <t>3609.33</t>
  </si>
  <si>
    <t>3453.49</t>
  </si>
  <si>
    <t>SUI.DP</t>
  </si>
  <si>
    <t>206.37</t>
  </si>
  <si>
    <t>181.61</t>
  </si>
  <si>
    <t>148.25</t>
  </si>
  <si>
    <t>217.83</t>
  </si>
  <si>
    <t>191.69</t>
  </si>
  <si>
    <t>156.49</t>
  </si>
  <si>
    <t>229.29</t>
  </si>
  <si>
    <t>201.78</t>
  </si>
  <si>
    <t>164.73</t>
  </si>
  <si>
    <t>347.75</t>
  </si>
  <si>
    <t>306.02</t>
  </si>
  <si>
    <t>244.82</t>
  </si>
  <si>
    <t>271.77</t>
  </si>
  <si>
    <t>ID_B2B_50#PAQ</t>
  </si>
  <si>
    <t>239.16</t>
  </si>
  <si>
    <t>191.33</t>
  </si>
  <si>
    <t>289.19</t>
  </si>
  <si>
    <t>254.49</t>
  </si>
  <si>
    <t>203.59</t>
  </si>
  <si>
    <t>331.48</t>
  </si>
  <si>
    <t>291.7</t>
  </si>
  <si>
    <t>233.36</t>
  </si>
  <si>
    <t>Room SEA VIEW</t>
  </si>
  <si>
    <t>341.77</t>
  </si>
  <si>
    <t>300.76</t>
  </si>
  <si>
    <t>240.61</t>
  </si>
  <si>
    <t>ROO.VM</t>
  </si>
  <si>
    <t>401.49</t>
  </si>
  <si>
    <t>353.31</t>
  </si>
  <si>
    <t>282.65</t>
  </si>
  <si>
    <t>282.28</t>
  </si>
  <si>
    <t>248.41</t>
  </si>
  <si>
    <t>202.80</t>
  </si>
  <si>
    <t>286.45</t>
  </si>
  <si>
    <t>252.08</t>
  </si>
  <si>
    <t>212.66</t>
  </si>
  <si>
    <t>2403.36</t>
  </si>
  <si>
    <t>2114.96</t>
  </si>
  <si>
    <t>1784.25</t>
  </si>
  <si>
    <t>2611.77</t>
  </si>
  <si>
    <t>2298.36</t>
  </si>
  <si>
    <t>1938.98</t>
  </si>
  <si>
    <t>310.92</t>
  </si>
  <si>
    <t>273.61</t>
  </si>
  <si>
    <t>223.36</t>
  </si>
  <si>
    <t>314.14</t>
  </si>
  <si>
    <t>276.44</t>
  </si>
  <si>
    <t>221.15</t>
  </si>
  <si>
    <t>319.01</t>
  </si>
  <si>
    <t>280.73</t>
  </si>
  <si>
    <t>224.58</t>
  </si>
  <si>
    <t>2676.56</t>
  </si>
  <si>
    <t>2355.37</t>
  </si>
  <si>
    <t>1884.30</t>
  </si>
  <si>
    <t>2908.66</t>
  </si>
  <si>
    <t>2559.62</t>
  </si>
  <si>
    <t>2047.70</t>
  </si>
  <si>
    <t>331.45</t>
  </si>
  <si>
    <t>291.68</t>
  </si>
  <si>
    <t>238.12</t>
  </si>
  <si>
    <t>APARTMENT CITY VIEW</t>
  </si>
  <si>
    <t>334.45</t>
  </si>
  <si>
    <t>294.32</t>
  </si>
  <si>
    <t>235.45</t>
  </si>
  <si>
    <t>APT.CV</t>
  </si>
  <si>
    <t>346.00</t>
  </si>
  <si>
    <t>304.48</t>
  </si>
  <si>
    <t>346.0</t>
  </si>
  <si>
    <t>243.58</t>
  </si>
  <si>
    <t>APT.SU</t>
  </si>
  <si>
    <t>APARTMENT SEA VIEW</t>
  </si>
  <si>
    <t>366.74</t>
  </si>
  <si>
    <t>322.73</t>
  </si>
  <si>
    <t>258.18</t>
  </si>
  <si>
    <t>APT.VM</t>
  </si>
  <si>
    <t>367.17</t>
  </si>
  <si>
    <t>323.11</t>
  </si>
  <si>
    <t>263.78</t>
  </si>
  <si>
    <t>488.58</t>
  </si>
  <si>
    <t>429.95</t>
  </si>
  <si>
    <t>534.48</t>
  </si>
  <si>
    <t>470.34</t>
  </si>
  <si>
    <t>383.97</t>
  </si>
  <si>
    <t>543.72</t>
  </si>
  <si>
    <t>478.47</t>
  </si>
  <si>
    <t>382.78</t>
  </si>
  <si>
    <t>APT.B2</t>
  </si>
  <si>
    <t>Ryans La Marina</t>
  </si>
  <si>
    <t>SINGLE PREMIUM</t>
  </si>
  <si>
    <t>381.76</t>
  </si>
  <si>
    <t>335.95</t>
  </si>
  <si>
    <t>6</t>
  </si>
  <si>
    <t>CARRER ANDENES, 5, PORT EIVISSA 07800</t>
  </si>
  <si>
    <t>274.24</t>
  </si>
  <si>
    <t>SGL.PI</t>
  </si>
  <si>
    <t>449.10</t>
  </si>
  <si>
    <t>CG-BARCOM PI</t>
  </si>
  <si>
    <t>395.21</t>
  </si>
  <si>
    <t>449.1</t>
  </si>
  <si>
    <t>322.64</t>
  </si>
  <si>
    <t>466.39</t>
  </si>
  <si>
    <t>CG-TODOS 1</t>
  </si>
  <si>
    <t>410.42</t>
  </si>
  <si>
    <t>335.05</t>
  </si>
  <si>
    <t>Aguas de Ibiza Lifestyle &amp; Spa GL</t>
  </si>
  <si>
    <t>DOUBLE SINGLE USE DELUXE</t>
  </si>
  <si>
    <t>1500.00</t>
  </si>
  <si>
    <t>CG-BARCOM 17</t>
  </si>
  <si>
    <t>1320.0</t>
  </si>
  <si>
    <t>1500.0</t>
  </si>
  <si>
    <t>SALVADOR CAMACHO, 9, SANTA EULALIA DEL RIO 07840</t>
  </si>
  <si>
    <t>1104.55</t>
  </si>
  <si>
    <t>DUS.DX</t>
  </si>
  <si>
    <t>PAQ</t>
  </si>
  <si>
    <t>1817.37</t>
  </si>
  <si>
    <t>1599.29</t>
  </si>
  <si>
    <t>1279.43</t>
  </si>
  <si>
    <t>Torre del Mar</t>
  </si>
  <si>
    <t>DOUBLE SINGLE USE WITH AIR CONDITIONING</t>
  </si>
  <si>
    <t>801.66</t>
  </si>
  <si>
    <t>CG-BAR -10</t>
  </si>
  <si>
    <t>705.46</t>
  </si>
  <si>
    <t>CALLE CARLOS ROMáN FERRER, Eivissa 0780</t>
  </si>
  <si>
    <t>575.91</t>
  </si>
  <si>
    <t>DUS.AC</t>
  </si>
  <si>
    <t>850.26</t>
  </si>
  <si>
    <t>CG-BAR 10 HB</t>
  </si>
  <si>
    <t>748.23</t>
  </si>
  <si>
    <t>610.81</t>
  </si>
  <si>
    <t>855.63</t>
  </si>
  <si>
    <t>752.95</t>
  </si>
  <si>
    <t>614.69</t>
  </si>
  <si>
    <t>890.73</t>
  </si>
  <si>
    <t>783.84</t>
  </si>
  <si>
    <t>639.90</t>
  </si>
  <si>
    <t>944.70</t>
  </si>
  <si>
    <t>831.34</t>
  </si>
  <si>
    <t>944.7</t>
  </si>
  <si>
    <t>678.68</t>
  </si>
  <si>
    <t>CG-BARCOM HB</t>
  </si>
  <si>
    <t>959.07</t>
  </si>
  <si>
    <t>843.98</t>
  </si>
  <si>
    <t>688.99</t>
  </si>
  <si>
    <t>DOUBLE SINGLE USE SEA VIEW WITH AIR CONDITIONING</t>
  </si>
  <si>
    <t>901.50</t>
  </si>
  <si>
    <t>793.32</t>
  </si>
  <si>
    <t>901.5</t>
  </si>
  <si>
    <t>647.66</t>
  </si>
  <si>
    <t>DUS.AC-VM</t>
  </si>
  <si>
    <t>950.10</t>
  </si>
  <si>
    <t>836.09</t>
  </si>
  <si>
    <t>950.1</t>
  </si>
  <si>
    <t>682.56</t>
  </si>
  <si>
    <t>955.47</t>
  </si>
  <si>
    <t>840.81</t>
  </si>
  <si>
    <t>686.44</t>
  </si>
  <si>
    <t>1001.70</t>
  </si>
  <si>
    <t>881.5</t>
  </si>
  <si>
    <t>1001.7</t>
  </si>
  <si>
    <t>719.62</t>
  </si>
  <si>
    <t>1055.67</t>
  </si>
  <si>
    <t>928.99</t>
  </si>
  <si>
    <t>758.40</t>
  </si>
  <si>
    <t>1070.04</t>
  </si>
  <si>
    <t>941.64</t>
  </si>
  <si>
    <t>768.71</t>
  </si>
  <si>
    <t>DOUBLE SINGLE USE PREMIUM</t>
  </si>
  <si>
    <t>1228.14</t>
  </si>
  <si>
    <t>1080.76</t>
  </si>
  <si>
    <t>882.29</t>
  </si>
  <si>
    <t>DUS.PI-1</t>
  </si>
  <si>
    <t>1276.71</t>
  </si>
  <si>
    <t>1123.5</t>
  </si>
  <si>
    <t>917.19</t>
  </si>
  <si>
    <t>1282.11</t>
  </si>
  <si>
    <t>1128.26</t>
  </si>
  <si>
    <t>921.07</t>
  </si>
  <si>
    <t>1364.58</t>
  </si>
  <si>
    <t>1200.83</t>
  </si>
  <si>
    <t>980.32</t>
  </si>
  <si>
    <t>1418.55</t>
  </si>
  <si>
    <t>1248.32</t>
  </si>
  <si>
    <t>1019.10</t>
  </si>
  <si>
    <t>1418.58</t>
  </si>
  <si>
    <t>1248.35</t>
  </si>
  <si>
    <t>1432.92</t>
  </si>
  <si>
    <t>1260.97</t>
  </si>
  <si>
    <t>1029.41</t>
  </si>
  <si>
    <t>Double or Twin CAPACITY 1</t>
  </si>
  <si>
    <t>13</t>
  </si>
  <si>
    <t>DBT.C1</t>
  </si>
  <si>
    <t>1749.09</t>
  </si>
  <si>
    <t>1539.2</t>
  </si>
  <si>
    <t>1256.53</t>
  </si>
  <si>
    <t>JSU.VM-1</t>
  </si>
  <si>
    <t>1943.40</t>
  </si>
  <si>
    <t>1710.19</t>
  </si>
  <si>
    <t>1943.4</t>
  </si>
  <si>
    <t>1396.15</t>
  </si>
  <si>
    <t>2099.97</t>
  </si>
  <si>
    <t>1847.97</t>
  </si>
  <si>
    <t>1508.61</t>
  </si>
  <si>
    <t>SUI.ST-1</t>
  </si>
  <si>
    <t>2333.28</t>
  </si>
  <si>
    <t>2053.29</t>
  </si>
  <si>
    <t>1676.24</t>
  </si>
  <si>
    <t>SUITE GRAND</t>
  </si>
  <si>
    <t>2423.88</t>
  </si>
  <si>
    <t>2133.01</t>
  </si>
  <si>
    <t>1741.30</t>
  </si>
  <si>
    <t>SUI.GD-1</t>
  </si>
  <si>
    <t>2693.19</t>
  </si>
  <si>
    <t>2370.01</t>
  </si>
  <si>
    <t>1934.78</t>
  </si>
  <si>
    <t>SUI.DP-1</t>
  </si>
  <si>
    <t>Brisa</t>
  </si>
  <si>
    <t>147.90</t>
  </si>
  <si>
    <t>130.15</t>
  </si>
  <si>
    <t>147.9</t>
  </si>
  <si>
    <t>CARRER DE VALENCIA, 15, SANT ANTONI DE PORTMANY 07812</t>
  </si>
  <si>
    <t>105.55</t>
  </si>
  <si>
    <t>Es calo des Moro</t>
  </si>
  <si>
    <t>165.09</t>
  </si>
  <si>
    <t>145.28</t>
  </si>
  <si>
    <t>117.82</t>
  </si>
  <si>
    <t>1488.00</t>
  </si>
  <si>
    <t>CG-OFER JSU/SUI</t>
  </si>
  <si>
    <t>1309.44</t>
  </si>
  <si>
    <t>1488.0</t>
  </si>
  <si>
    <t>1095.71</t>
  </si>
  <si>
    <t>CG-OPAQUE BB</t>
  </si>
  <si>
    <t>1860.00</t>
  </si>
  <si>
    <t>CG- BARCOM 17/2</t>
  </si>
  <si>
    <t>1636.8</t>
  </si>
  <si>
    <t>1860.0</t>
  </si>
  <si>
    <t>1369.64</t>
  </si>
  <si>
    <t>CG-OFER DBT/DUS</t>
  </si>
  <si>
    <t>Gran Htl Montesol Ibiza Curio Collect</t>
  </si>
  <si>
    <t>DOUBLE CLASSIC KING BED</t>
  </si>
  <si>
    <t>472.50</t>
  </si>
  <si>
    <t>ID_B2B_15#ODAP18</t>
  </si>
  <si>
    <t>415.8</t>
  </si>
  <si>
    <t>472.5</t>
  </si>
  <si>
    <t>PASSEIG DE VARA DE REY, 2, Eivissa 07800</t>
  </si>
  <si>
    <t>417.55</t>
  </si>
  <si>
    <t>DBL.AS-KG</t>
  </si>
  <si>
    <t>472.52</t>
  </si>
  <si>
    <t>ID_B2B_15#OG24G5</t>
  </si>
  <si>
    <t>415.82</t>
  </si>
  <si>
    <t>417.56</t>
  </si>
  <si>
    <t>472.53</t>
  </si>
  <si>
    <t>ID_B2B_26#OG24G5</t>
  </si>
  <si>
    <t>415.83</t>
  </si>
  <si>
    <t>9</t>
  </si>
  <si>
    <t>525.00</t>
  </si>
  <si>
    <t>ID_B2B_26#ODCC25</t>
  </si>
  <si>
    <t>462.0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</si>
  <si>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</si>
  <si>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</si>
  <si>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</si>
  <si>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</si>
  <si>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</si>
  <si>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</si>
  <si>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</si>
  <si>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540.00</t>
  </si>
  <si>
    <t>ID_B2B_15#ODAB18</t>
  </si>
  <si>
    <t>475.2</t>
  </si>
  <si>
    <t>540.0</t>
  </si>
  <si>
    <t>478.91</t>
  </si>
  <si>
    <t>ID_B2B_15#OG25G5</t>
  </si>
  <si>
    <t>600.00</t>
  </si>
  <si>
    <t>ID_B2B_26#ODBB25</t>
  </si>
  <si>
    <t>528.0</t>
  </si>
  <si>
    <t>600.0</t>
  </si>
  <si>
    <t>533.45</t>
  </si>
  <si>
    <t>ID_B2B_26#OD15BB</t>
  </si>
  <si>
    <t>ID_B2B_26#ODBB18</t>
  </si>
  <si>
    <t>ID_B2B_15#ODBB25</t>
  </si>
  <si>
    <t>ID_B2B_15#OD15BB</t>
  </si>
  <si>
    <t>ID_B2B_15#ODBB18</t>
  </si>
  <si>
    <t>TWIN CLASSIC</t>
  </si>
  <si>
    <t>TWN.AS</t>
  </si>
  <si>
    <t>601.23</t>
  </si>
  <si>
    <t>529.08</t>
  </si>
  <si>
    <t>423.26</t>
  </si>
  <si>
    <t>612.33</t>
  </si>
  <si>
    <t>538.85</t>
  </si>
  <si>
    <t>431.08</t>
  </si>
  <si>
    <t>DOUBLE SUPERIOR CITY VIEW</t>
  </si>
  <si>
    <t>607.50</t>
  </si>
  <si>
    <t>534.6</t>
  </si>
  <si>
    <t>607.5</t>
  </si>
  <si>
    <t>540.27</t>
  </si>
  <si>
    <t>DBL.CV-SU</t>
  </si>
  <si>
    <t>607.52</t>
  </si>
  <si>
    <t>534.62</t>
  </si>
  <si>
    <t>540.29</t>
  </si>
  <si>
    <t>607.53</t>
  </si>
  <si>
    <t>534.63</t>
  </si>
  <si>
    <t>675.00</t>
  </si>
  <si>
    <t>594.0</t>
  </si>
  <si>
    <t>675.0</t>
  </si>
  <si>
    <t>601.64</t>
  </si>
  <si>
    <t>750.00</t>
  </si>
  <si>
    <t>660.0</t>
  </si>
  <si>
    <t>750.0</t>
  </si>
  <si>
    <t>669.82</t>
  </si>
  <si>
    <t>DOUBLE PREMIER</t>
  </si>
  <si>
    <t>742.50</t>
  </si>
  <si>
    <t>653.4</t>
  </si>
  <si>
    <t>742.5</t>
  </si>
  <si>
    <t>663.00</t>
  </si>
  <si>
    <t>DBL.PE</t>
  </si>
  <si>
    <t>742.52</t>
  </si>
  <si>
    <t>653.42</t>
  </si>
  <si>
    <t>663.02</t>
  </si>
  <si>
    <t>810.00</t>
  </si>
  <si>
    <t>712.8</t>
  </si>
  <si>
    <t>810.0</t>
  </si>
  <si>
    <t>724.36</t>
  </si>
  <si>
    <t>825.00</t>
  </si>
  <si>
    <t>726.0</t>
  </si>
  <si>
    <t>825.0</t>
  </si>
  <si>
    <t>738.00</t>
  </si>
  <si>
    <t>900.00</t>
  </si>
  <si>
    <t>792.0</t>
  </si>
  <si>
    <t>900.0</t>
  </si>
  <si>
    <t>806.18</t>
  </si>
  <si>
    <t>SUITE MARINA VIEW</t>
  </si>
  <si>
    <t>1552.50</t>
  </si>
  <si>
    <t>1366.2</t>
  </si>
  <si>
    <t>1552.5</t>
  </si>
  <si>
    <t>1399.36</t>
  </si>
  <si>
    <t>SUI.MV</t>
  </si>
  <si>
    <t>1552.52</t>
  </si>
  <si>
    <t>1366.22</t>
  </si>
  <si>
    <t>1399.38</t>
  </si>
  <si>
    <t>1552.53</t>
  </si>
  <si>
    <t>1366.23</t>
  </si>
  <si>
    <t>1620.00</t>
  </si>
  <si>
    <t>1425.6</t>
  </si>
  <si>
    <t>1620.0</t>
  </si>
  <si>
    <t>1460.73</t>
  </si>
  <si>
    <t>1725.00</t>
  </si>
  <si>
    <t>1518.0</t>
  </si>
  <si>
    <t>1725.0</t>
  </si>
  <si>
    <t>1556.18</t>
  </si>
  <si>
    <t>1800.00</t>
  </si>
  <si>
    <t>1584.0</t>
  </si>
  <si>
    <t>1800.0</t>
  </si>
  <si>
    <t>1624.36</t>
  </si>
  <si>
    <t>1971.69</t>
  </si>
  <si>
    <t>1735.09</t>
  </si>
  <si>
    <t>1388.07</t>
  </si>
  <si>
    <t>2011.96</t>
  </si>
  <si>
    <t>1770.52</t>
  </si>
  <si>
    <t>1416.42</t>
  </si>
  <si>
    <t>258.75</t>
  </si>
  <si>
    <t>227.7</t>
  </si>
  <si>
    <t>51</t>
  </si>
  <si>
    <t>185.90</t>
  </si>
  <si>
    <t>262.77</t>
  </si>
  <si>
    <t>231.24</t>
  </si>
  <si>
    <t>195.08</t>
  </si>
  <si>
    <t>276.21</t>
  </si>
  <si>
    <t>243.06</t>
  </si>
  <si>
    <t>203.39</t>
  </si>
  <si>
    <t>329.13</t>
  </si>
  <si>
    <t>289.63</t>
  </si>
  <si>
    <t>244.34</t>
  </si>
  <si>
    <t>Arenal</t>
  </si>
  <si>
    <t>215.94</t>
  </si>
  <si>
    <t>190.03</t>
  </si>
  <si>
    <t>AVINGUDA DEL DOCTOR FLEMING, 16, SANT ANTONI DE PORTMANY 07820</t>
  </si>
  <si>
    <t>154.09</t>
  </si>
  <si>
    <t>219.75</t>
  </si>
  <si>
    <t>193.38</t>
  </si>
  <si>
    <t>156.82</t>
  </si>
  <si>
    <t>227.40</t>
  </si>
  <si>
    <t>200.11</t>
  </si>
  <si>
    <t>227.4</t>
  </si>
  <si>
    <t>162.27</t>
  </si>
  <si>
    <t>Hotel Gran Sol Ibiza</t>
  </si>
  <si>
    <t>229.60</t>
  </si>
  <si>
    <t>ID_B2B_54#FITINV</t>
  </si>
  <si>
    <t>202.05</t>
  </si>
  <si>
    <t>229.6</t>
  </si>
  <si>
    <t>54</t>
  </si>
  <si>
    <t>CALLE SOLEDAD (CALO DES MORO), 49, Sant Antoni De Portm 07820</t>
  </si>
  <si>
    <t>170.45</t>
  </si>
  <si>
    <t>258.99</t>
  </si>
  <si>
    <t>227.91</t>
  </si>
  <si>
    <t>192.27</t>
  </si>
  <si>
    <t>246.75</t>
  </si>
  <si>
    <t>217.14</t>
  </si>
  <si>
    <t>177.27</t>
  </si>
  <si>
    <t>277.14</t>
  </si>
  <si>
    <t>243.88</t>
  </si>
  <si>
    <t>199.09</t>
  </si>
  <si>
    <t>Lux Isla</t>
  </si>
  <si>
    <t>187.53</t>
  </si>
  <si>
    <t>165.03</t>
  </si>
  <si>
    <t>CARRER JOSEP PLA, 1, EIVISSA 07800</t>
  </si>
  <si>
    <t>134.73</t>
  </si>
  <si>
    <t>SGL.ST-1</t>
  </si>
  <si>
    <t>Palladium Hotel Don Carlos</t>
  </si>
  <si>
    <t>PENDI</t>
  </si>
  <si>
    <t>618.48</t>
  </si>
  <si>
    <t>AI</t>
  </si>
  <si>
    <t>544.26</t>
  </si>
  <si>
    <t>LOS ROSALES URBANIZACION SIESTA, 53, SANTA EULALIA 07849</t>
  </si>
  <si>
    <t>449.80</t>
  </si>
  <si>
    <t>DOUBLE SINGLE USE SEA VIEW</t>
  </si>
  <si>
    <t>698.40</t>
  </si>
  <si>
    <t>614.59</t>
  </si>
  <si>
    <t>698.4</t>
  </si>
  <si>
    <t>507.93</t>
  </si>
  <si>
    <t>DUS.VM</t>
  </si>
  <si>
    <t>741.60</t>
  </si>
  <si>
    <t>CG-TODOS 2</t>
  </si>
  <si>
    <t>652.61</t>
  </si>
  <si>
    <t>741.6</t>
  </si>
  <si>
    <t>539.35</t>
  </si>
  <si>
    <t>230.97</t>
  </si>
  <si>
    <t>203.25</t>
  </si>
  <si>
    <t>165.93</t>
  </si>
  <si>
    <t>272.73</t>
  </si>
  <si>
    <t>195.93</t>
  </si>
  <si>
    <t>325.89</t>
  </si>
  <si>
    <t>286.78</t>
  </si>
  <si>
    <t>234.11</t>
  </si>
  <si>
    <t>234.39</t>
  </si>
  <si>
    <t>206.26</t>
  </si>
  <si>
    <t>174.00</t>
  </si>
  <si>
    <t>275.85</t>
  </si>
  <si>
    <t>242.75</t>
  </si>
  <si>
    <t>204.79</t>
  </si>
  <si>
    <t>328.71</t>
  </si>
  <si>
    <t>289.26</t>
  </si>
  <si>
    <t>244.04</t>
  </si>
  <si>
    <t>266.49</t>
  </si>
  <si>
    <t>234.51</t>
  </si>
  <si>
    <t>191.45</t>
  </si>
  <si>
    <t>308.25</t>
  </si>
  <si>
    <t>271.26</t>
  </si>
  <si>
    <t>221.45</t>
  </si>
  <si>
    <t>361.41</t>
  </si>
  <si>
    <t>318.04</t>
  </si>
  <si>
    <t>259.64</t>
  </si>
  <si>
    <t>238.71</t>
  </si>
  <si>
    <t>194.86</t>
  </si>
  <si>
    <t>313.02</t>
  </si>
  <si>
    <t>275.46</t>
  </si>
  <si>
    <t>224.86</t>
  </si>
  <si>
    <t>366.18</t>
  </si>
  <si>
    <t>322.24</t>
  </si>
  <si>
    <t>263.05</t>
  </si>
  <si>
    <t>313.89</t>
  </si>
  <si>
    <t>276.22</t>
  </si>
  <si>
    <t>225.49</t>
  </si>
  <si>
    <t>355.65</t>
  </si>
  <si>
    <t>312.97</t>
  </si>
  <si>
    <t>255.49</t>
  </si>
  <si>
    <t>408.81</t>
  </si>
  <si>
    <t>359.75</t>
  </si>
  <si>
    <t>293.67</t>
  </si>
  <si>
    <t>399.75</t>
  </si>
  <si>
    <t>351.78</t>
  </si>
  <si>
    <t>287.18</t>
  </si>
  <si>
    <t>441.51</t>
  </si>
  <si>
    <t>388.53</t>
  </si>
  <si>
    <t>317.18</t>
  </si>
  <si>
    <t>494.67</t>
  </si>
  <si>
    <t>435.31</t>
  </si>
  <si>
    <t>355.36</t>
  </si>
  <si>
    <t>436.77</t>
  </si>
  <si>
    <t>384.36</t>
  </si>
  <si>
    <t>313.77</t>
  </si>
  <si>
    <t>478.53</t>
  </si>
  <si>
    <t>421.11</t>
  </si>
  <si>
    <t>343.77</t>
  </si>
  <si>
    <t>531.69</t>
  </si>
  <si>
    <t>467.89</t>
  </si>
  <si>
    <t>381.95</t>
  </si>
  <si>
    <t>El Puerto Ibiza Hotel Spa</t>
  </si>
  <si>
    <t>436.35</t>
  </si>
  <si>
    <t>CG- TODOS 19</t>
  </si>
  <si>
    <t>383.99</t>
  </si>
  <si>
    <t>Exclusive discountEarly Booking discount</t>
  </si>
  <si>
    <t>90</t>
  </si>
  <si>
    <t>CARRER DE CARLES III, 24, Eivissa 07800</t>
  </si>
  <si>
    <t>307.22</t>
  </si>
  <si>
    <t>459.33</t>
  </si>
  <si>
    <t>404.21</t>
  </si>
  <si>
    <t>323.39</t>
  </si>
  <si>
    <t>443.14</t>
  </si>
  <si>
    <t>389.96</t>
  </si>
  <si>
    <t>311.97</t>
  </si>
  <si>
    <t>285.18</t>
  </si>
  <si>
    <t>250.96</t>
  </si>
  <si>
    <t>204.87</t>
  </si>
  <si>
    <t>302.97</t>
  </si>
  <si>
    <t>266.61</t>
  </si>
  <si>
    <t>217.68</t>
  </si>
  <si>
    <t>320.82</t>
  </si>
  <si>
    <t>282.32</t>
  </si>
  <si>
    <t>230.48</t>
  </si>
  <si>
    <t>327.72</t>
  </si>
  <si>
    <t>288.39</t>
  </si>
  <si>
    <t>235.42</t>
  </si>
  <si>
    <t>348.15</t>
  </si>
  <si>
    <t>306.37</t>
  </si>
  <si>
    <t>250.13</t>
  </si>
  <si>
    <t>368.67</t>
  </si>
  <si>
    <t>324.43</t>
  </si>
  <si>
    <t>ID_B2B_15#ODES18</t>
  </si>
  <si>
    <t>369.6</t>
  </si>
  <si>
    <t>369.82</t>
  </si>
  <si>
    <t>ID_B2B_26#OG25G5</t>
  </si>
  <si>
    <t>630.00</t>
  </si>
  <si>
    <t>554.4</t>
  </si>
  <si>
    <t>630.0</t>
  </si>
  <si>
    <t>560.73</t>
  </si>
  <si>
    <t>742.53</t>
  </si>
  <si>
    <t>653.43</t>
  </si>
  <si>
    <t>1260.00</t>
  </si>
  <si>
    <t>1108.8</t>
  </si>
  <si>
    <t>1260.0</t>
  </si>
  <si>
    <t>1133.45</t>
  </si>
  <si>
    <t>Paradiso Art Hotel</t>
  </si>
  <si>
    <t>629.69</t>
  </si>
  <si>
    <t>CG-TODOS NRF</t>
  </si>
  <si>
    <t>554.13</t>
  </si>
  <si>
    <t>AVENIDA ES CALO, 64 - 70, BAHIA DE SAN ANTONIO SAN JOSE IBIZA ISLAS BALEARES 07830</t>
  </si>
  <si>
    <t>452.37</t>
  </si>
  <si>
    <t>674.52</t>
  </si>
  <si>
    <t>CG-TODOS NRF BB</t>
  </si>
  <si>
    <t>593.58</t>
  </si>
  <si>
    <t>484.58</t>
  </si>
  <si>
    <t>699.66</t>
  </si>
  <si>
    <t>CG-OPAQUE RO</t>
  </si>
  <si>
    <t>615.7</t>
  </si>
  <si>
    <t>502.63</t>
  </si>
  <si>
    <t>CG-TODOS RO</t>
  </si>
  <si>
    <t>727.92</t>
  </si>
  <si>
    <t>640.57</t>
  </si>
  <si>
    <t>522.94</t>
  </si>
  <si>
    <t>744.45</t>
  </si>
  <si>
    <t>655.12</t>
  </si>
  <si>
    <t>534.83</t>
  </si>
  <si>
    <t>692.68</t>
  </si>
  <si>
    <t>609.56</t>
  </si>
  <si>
    <t>497.61</t>
  </si>
  <si>
    <t>737.48</t>
  </si>
  <si>
    <t>648.98</t>
  </si>
  <si>
    <t>529.79</t>
  </si>
  <si>
    <t>769.63</t>
  </si>
  <si>
    <t>677.27</t>
  </si>
  <si>
    <t>552.90</t>
  </si>
  <si>
    <t>796.35</t>
  </si>
  <si>
    <t>700.79</t>
  </si>
  <si>
    <t>572.09</t>
  </si>
  <si>
    <t>814.44</t>
  </si>
  <si>
    <t>716.71</t>
  </si>
  <si>
    <t>585.09</t>
  </si>
  <si>
    <t>720.39</t>
  </si>
  <si>
    <t>633.94</t>
  </si>
  <si>
    <t>606.57</t>
  </si>
  <si>
    <t>774.21</t>
  </si>
  <si>
    <t>681.3</t>
  </si>
  <si>
    <t>651.89</t>
  </si>
  <si>
    <t>792.20</t>
  </si>
  <si>
    <t>697.14</t>
  </si>
  <si>
    <t>792.2</t>
  </si>
  <si>
    <t>667.04</t>
  </si>
  <si>
    <t>846.04</t>
  </si>
  <si>
    <t>744.52</t>
  </si>
  <si>
    <t>712.36</t>
  </si>
  <si>
    <t>1267.50</t>
  </si>
  <si>
    <t>1115.4</t>
  </si>
  <si>
    <t>1267.5</t>
  </si>
  <si>
    <t>1067.24</t>
  </si>
  <si>
    <t>SUI.GD</t>
  </si>
  <si>
    <t>1482.81</t>
  </si>
  <si>
    <t>1304.87</t>
  </si>
  <si>
    <t>1248.53</t>
  </si>
  <si>
    <t>Anfora Ibiza</t>
  </si>
  <si>
    <t>410.40</t>
  </si>
  <si>
    <t>CG-BAR RO NRF</t>
  </si>
  <si>
    <t>361.15</t>
  </si>
  <si>
    <t>410.4</t>
  </si>
  <si>
    <t>11</t>
  </si>
  <si>
    <t>C/CARDONA ES CANAL, 9, Santa Eulalia Del Ri 07849</t>
  </si>
  <si>
    <t>298.47</t>
  </si>
  <si>
    <t>DBL.ST-1</t>
  </si>
  <si>
    <t>Playa es Cana</t>
  </si>
  <si>
    <t>439.20</t>
  </si>
  <si>
    <t>386.5</t>
  </si>
  <si>
    <t>439.2</t>
  </si>
  <si>
    <t>319.42</t>
  </si>
  <si>
    <t>331.64</t>
  </si>
  <si>
    <t>484.80</t>
  </si>
  <si>
    <t>426.62</t>
  </si>
  <si>
    <t>484.8</t>
  </si>
  <si>
    <t>352.58</t>
  </si>
  <si>
    <t>494.40</t>
  </si>
  <si>
    <t>CG-BAR NRF HB</t>
  </si>
  <si>
    <t>435.07</t>
  </si>
  <si>
    <t>494.4</t>
  </si>
  <si>
    <t>359.56</t>
  </si>
  <si>
    <t>392.73</t>
  </si>
  <si>
    <t>CG-BAR EZ HB</t>
  </si>
  <si>
    <t>490.91</t>
  </si>
  <si>
    <t>37959.36</t>
  </si>
  <si>
    <t>CG-FIT  BB</t>
  </si>
  <si>
    <t>33404.24</t>
  </si>
  <si>
    <t>27270.00</t>
  </si>
  <si>
    <t>CG-FIT  HB</t>
  </si>
  <si>
    <t>CG-FIT- NRF HB</t>
  </si>
  <si>
    <t>DOUBLE SUPERIOR</t>
  </si>
  <si>
    <t>453.60</t>
  </si>
  <si>
    <t>399.17</t>
  </si>
  <si>
    <t>453.6</t>
  </si>
  <si>
    <t>329.89</t>
  </si>
  <si>
    <t>DBL.SU-1</t>
  </si>
  <si>
    <t>482.40</t>
  </si>
  <si>
    <t>424.51</t>
  </si>
  <si>
    <t>482.4</t>
  </si>
  <si>
    <t>350.84</t>
  </si>
  <si>
    <t>504.00</t>
  </si>
  <si>
    <t>443.52</t>
  </si>
  <si>
    <t>504.0</t>
  </si>
  <si>
    <t>366.55</t>
  </si>
  <si>
    <t>532.80</t>
  </si>
  <si>
    <t>468.86</t>
  </si>
  <si>
    <t>532.8</t>
  </si>
  <si>
    <t>387.49</t>
  </si>
  <si>
    <t>537.60</t>
  </si>
  <si>
    <t>473.09</t>
  </si>
  <si>
    <t>537.6</t>
  </si>
  <si>
    <t>390.98</t>
  </si>
  <si>
    <t>588.00</t>
  </si>
  <si>
    <t>517.44</t>
  </si>
  <si>
    <t>588.0</t>
  </si>
  <si>
    <t>427.64</t>
  </si>
  <si>
    <t>735.00</t>
  </si>
  <si>
    <t>646.8</t>
  </si>
  <si>
    <t>735.0</t>
  </si>
  <si>
    <t>534.55</t>
  </si>
  <si>
    <t>Suitehotel S'Argamassa Palace</t>
  </si>
  <si>
    <t>872.16</t>
  </si>
  <si>
    <t>767.5</t>
  </si>
  <si>
    <t>AVINGUDA DE S ARGAMASSA, 82, SANTA EULALIA DEL RIO 07840</t>
  </si>
  <si>
    <t>626.56</t>
  </si>
  <si>
    <t>947.82</t>
  </si>
  <si>
    <t>834.08</t>
  </si>
  <si>
    <t>680.92</t>
  </si>
  <si>
    <t>969.09</t>
  </si>
  <si>
    <t>852.8</t>
  </si>
  <si>
    <t>696.19</t>
  </si>
  <si>
    <t>1053.15</t>
  </si>
  <si>
    <t>926.77</t>
  </si>
  <si>
    <t>756.57</t>
  </si>
  <si>
    <t>Hostal Adelino</t>
  </si>
  <si>
    <t>113.88</t>
  </si>
  <si>
    <t>100.21</t>
  </si>
  <si>
    <t>CALLE ALICANTE, 16, SAN ANTONIO ISLAS BALEARES 07820</t>
  </si>
  <si>
    <t>81.82</t>
  </si>
  <si>
    <t>3.30</t>
  </si>
  <si>
    <t>139.77</t>
  </si>
  <si>
    <t>123.0</t>
  </si>
  <si>
    <t>100.40</t>
  </si>
  <si>
    <t>201.06</t>
  </si>
  <si>
    <t>176.93</t>
  </si>
  <si>
    <t>144.44</t>
  </si>
  <si>
    <t>199.92</t>
  </si>
  <si>
    <t>175.93</t>
  </si>
  <si>
    <t>143.15</t>
  </si>
  <si>
    <t>236.91</t>
  </si>
  <si>
    <t>208.48</t>
  </si>
  <si>
    <t>169.66</t>
  </si>
  <si>
    <t>238.94</t>
  </si>
  <si>
    <t>210.27</t>
  </si>
  <si>
    <t>171.08</t>
  </si>
  <si>
    <t>249.90</t>
  </si>
  <si>
    <t>219.91</t>
  </si>
  <si>
    <t>249.9</t>
  </si>
  <si>
    <t>178.94</t>
  </si>
  <si>
    <t>274.02</t>
  </si>
  <si>
    <t>241.14</t>
  </si>
  <si>
    <t>196.17</t>
  </si>
  <si>
    <t>278.78</t>
  </si>
  <si>
    <t>245.33</t>
  </si>
  <si>
    <t>199.61</t>
  </si>
  <si>
    <t>291.57</t>
  </si>
  <si>
    <t>256.58</t>
  </si>
  <si>
    <t>208.76</t>
  </si>
  <si>
    <t>318.59</t>
  </si>
  <si>
    <t>280.36</t>
  </si>
  <si>
    <t>228.11</t>
  </si>
  <si>
    <t>323.97</t>
  </si>
  <si>
    <t>285.09</t>
  </si>
  <si>
    <t>333.27</t>
  </si>
  <si>
    <t>293.28</t>
  </si>
  <si>
    <t>238.61</t>
  </si>
  <si>
    <t>213.24</t>
  </si>
  <si>
    <t>187.65</t>
  </si>
  <si>
    <t>152.71</t>
  </si>
  <si>
    <t>250.35</t>
  </si>
  <si>
    <t>220.31</t>
  </si>
  <si>
    <t>179.21</t>
  </si>
  <si>
    <t>266.55</t>
  </si>
  <si>
    <t>234.56</t>
  </si>
  <si>
    <t>190.87</t>
  </si>
  <si>
    <t>287.34</t>
  </si>
  <si>
    <t>252.86</t>
  </si>
  <si>
    <t>205.72</t>
  </si>
  <si>
    <t>288.00</t>
  </si>
  <si>
    <t>259.2</t>
  </si>
  <si>
    <t>261.82</t>
  </si>
  <si>
    <t>296.19</t>
  </si>
  <si>
    <t>260.65</t>
  </si>
  <si>
    <t>212.07</t>
  </si>
  <si>
    <t>220.69</t>
  </si>
  <si>
    <t>333.00</t>
  </si>
  <si>
    <t>299.7</t>
  </si>
  <si>
    <t>333.0</t>
  </si>
  <si>
    <t>302.73</t>
  </si>
  <si>
    <t>342.48</t>
  </si>
  <si>
    <t>301.38</t>
  </si>
  <si>
    <t>245.21</t>
  </si>
  <si>
    <t>349.92</t>
  </si>
  <si>
    <t>307.93</t>
  </si>
  <si>
    <t>250.54</t>
  </si>
  <si>
    <t>360.00</t>
  </si>
  <si>
    <t>324.0</t>
  </si>
  <si>
    <t>360.0</t>
  </si>
  <si>
    <t>327.27</t>
  </si>
  <si>
    <t>265.09</t>
  </si>
  <si>
    <t>225.63</t>
  </si>
  <si>
    <t>198.55</t>
  </si>
  <si>
    <t>161.55</t>
  </si>
  <si>
    <t>254.96</t>
  </si>
  <si>
    <t>224.36</t>
  </si>
  <si>
    <t>182.55</t>
  </si>
  <si>
    <t>297.46</t>
  </si>
  <si>
    <t>261.76</t>
  </si>
  <si>
    <t>212.98</t>
  </si>
  <si>
    <t>339.96</t>
  </si>
  <si>
    <t>299.16</t>
  </si>
  <si>
    <t>243.41</t>
  </si>
  <si>
    <t>1125.00</t>
  </si>
  <si>
    <t>990.0</t>
  </si>
  <si>
    <t>1125.0</t>
  </si>
  <si>
    <t>848.86</t>
  </si>
  <si>
    <t>1157.40</t>
  </si>
  <si>
    <t>1018.51</t>
  </si>
  <si>
    <t>1157.4</t>
  </si>
  <si>
    <t>873.31</t>
  </si>
  <si>
    <t>1250.00</t>
  </si>
  <si>
    <t>1100.0</t>
  </si>
  <si>
    <t>1250.0</t>
  </si>
  <si>
    <t>943.18</t>
  </si>
  <si>
    <t>1286.00</t>
  </si>
  <si>
    <t>1131.68</t>
  </si>
  <si>
    <t>1286.0</t>
  </si>
  <si>
    <t>970.35</t>
  </si>
  <si>
    <t>1189.80</t>
  </si>
  <si>
    <t>1047.02</t>
  </si>
  <si>
    <t>1189.8</t>
  </si>
  <si>
    <t>897.76</t>
  </si>
  <si>
    <t>1322.00</t>
  </si>
  <si>
    <t>1163.36</t>
  </si>
  <si>
    <t>1322.0</t>
  </si>
  <si>
    <t>997.51</t>
  </si>
  <si>
    <t>950.73</t>
  </si>
  <si>
    <t>1292.40</t>
  </si>
  <si>
    <t>1137.31</t>
  </si>
  <si>
    <t>1292.4</t>
  </si>
  <si>
    <t>975.17</t>
  </si>
  <si>
    <t>1400.00</t>
  </si>
  <si>
    <t>1232.0</t>
  </si>
  <si>
    <t>1400.0</t>
  </si>
  <si>
    <t>1056.36</t>
  </si>
  <si>
    <t>1436.00</t>
  </si>
  <si>
    <t>1263.68</t>
  </si>
  <si>
    <t>1436.0</t>
  </si>
  <si>
    <t>1083.53</t>
  </si>
  <si>
    <t>1324.80</t>
  </si>
  <si>
    <t>1165.82</t>
  </si>
  <si>
    <t>1324.8</t>
  </si>
  <si>
    <t>999.62</t>
  </si>
  <si>
    <t>1472.00</t>
  </si>
  <si>
    <t>1295.36</t>
  </si>
  <si>
    <t>1472.0</t>
  </si>
  <si>
    <t>1110.69</t>
  </si>
  <si>
    <t>1327.50</t>
  </si>
  <si>
    <t>1168.2</t>
  </si>
  <si>
    <t>1327.5</t>
  </si>
  <si>
    <t>1001.66</t>
  </si>
  <si>
    <t>1424.70</t>
  </si>
  <si>
    <t>1253.74</t>
  </si>
  <si>
    <t>1424.7</t>
  </si>
  <si>
    <t>1075.00</t>
  </si>
  <si>
    <t>1475.00</t>
  </si>
  <si>
    <t>1298.0</t>
  </si>
  <si>
    <t>1475.0</t>
  </si>
  <si>
    <t>1112.95</t>
  </si>
  <si>
    <t>1583.00</t>
  </si>
  <si>
    <t>1393.04</t>
  </si>
  <si>
    <t>1583.0</t>
  </si>
  <si>
    <t>1194.45</t>
  </si>
  <si>
    <t>1462.50</t>
  </si>
  <si>
    <t>1287.0</t>
  </si>
  <si>
    <t>1462.5</t>
  </si>
  <si>
    <t>1103.52</t>
  </si>
  <si>
    <t>1559.70</t>
  </si>
  <si>
    <t>1372.54</t>
  </si>
  <si>
    <t>1559.7</t>
  </si>
  <si>
    <t>1176.86</t>
  </si>
  <si>
    <t>1625.00</t>
  </si>
  <si>
    <t>1430.0</t>
  </si>
  <si>
    <t>1625.0</t>
  </si>
  <si>
    <t>1226.14</t>
  </si>
  <si>
    <t>1733.00</t>
  </si>
  <si>
    <t>1525.04</t>
  </si>
  <si>
    <t>1733.0</t>
  </si>
  <si>
    <t>1307.63</t>
  </si>
  <si>
    <t>1651.50</t>
  </si>
  <si>
    <t>1453.32</t>
  </si>
  <si>
    <t>1651.5</t>
  </si>
  <si>
    <t>1246.13</t>
  </si>
  <si>
    <t>1748.70</t>
  </si>
  <si>
    <t>1538.86</t>
  </si>
  <si>
    <t>1748.7</t>
  </si>
  <si>
    <t>1319.47</t>
  </si>
  <si>
    <t>1835.00</t>
  </si>
  <si>
    <t>1614.8</t>
  </si>
  <si>
    <t>1835.0</t>
  </si>
  <si>
    <t>1384.59</t>
  </si>
  <si>
    <t>1943.00</t>
  </si>
  <si>
    <t>1709.84</t>
  </si>
  <si>
    <t>1943.0</t>
  </si>
  <si>
    <t>1466.08</t>
  </si>
  <si>
    <t>1854.00</t>
  </si>
  <si>
    <t>1631.52</t>
  </si>
  <si>
    <t>1854.0</t>
  </si>
  <si>
    <t>1398.93</t>
  </si>
  <si>
    <t>1983.60</t>
  </si>
  <si>
    <t>1745.57</t>
  </si>
  <si>
    <t>1983.6</t>
  </si>
  <si>
    <t>1496.72</t>
  </si>
  <si>
    <t>2060.00</t>
  </si>
  <si>
    <t>1812.8</t>
  </si>
  <si>
    <t>2060.0</t>
  </si>
  <si>
    <t>1554.36</t>
  </si>
  <si>
    <t>2204.00</t>
  </si>
  <si>
    <t>1939.52</t>
  </si>
  <si>
    <t>2204.0</t>
  </si>
  <si>
    <t>1663.02</t>
  </si>
  <si>
    <t>2056.50</t>
  </si>
  <si>
    <t>1809.72</t>
  </si>
  <si>
    <t>2056.5</t>
  </si>
  <si>
    <t>1551.72</t>
  </si>
  <si>
    <t>2218.50</t>
  </si>
  <si>
    <t>1952.28</t>
  </si>
  <si>
    <t>2218.5</t>
  </si>
  <si>
    <t>1673.96</t>
  </si>
  <si>
    <t>2285.00</t>
  </si>
  <si>
    <t>2010.8</t>
  </si>
  <si>
    <t>2285.0</t>
  </si>
  <si>
    <t>1724.14</t>
  </si>
  <si>
    <t>2465.00</t>
  </si>
  <si>
    <t>2169.2</t>
  </si>
  <si>
    <t>2465.0</t>
  </si>
  <si>
    <t>1859.95</t>
  </si>
  <si>
    <t>2259.00</t>
  </si>
  <si>
    <t>1987.92</t>
  </si>
  <si>
    <t>2259.0</t>
  </si>
  <si>
    <t>1704.52</t>
  </si>
  <si>
    <t>2453.40</t>
  </si>
  <si>
    <t>2158.99</t>
  </si>
  <si>
    <t>2453.4</t>
  </si>
  <si>
    <t>1851.20</t>
  </si>
  <si>
    <t>2510.00</t>
  </si>
  <si>
    <t>2208.8</t>
  </si>
  <si>
    <t>2510.0</t>
  </si>
  <si>
    <t>1893.91</t>
  </si>
  <si>
    <t>2726.00</t>
  </si>
  <si>
    <t>2398.88</t>
  </si>
  <si>
    <t>2726.0</t>
  </si>
  <si>
    <t>2056.89</t>
  </si>
  <si>
    <t>840.00</t>
  </si>
  <si>
    <t>739.2</t>
  </si>
  <si>
    <t>840.0</t>
  </si>
  <si>
    <t>751.64</t>
  </si>
  <si>
    <t>1012.50</t>
  </si>
  <si>
    <t>891.0</t>
  </si>
  <si>
    <t>1012.5</t>
  </si>
  <si>
    <t>908.45</t>
  </si>
  <si>
    <t>1080.00</t>
  </si>
  <si>
    <t>ID_B2B_26#OD15AB</t>
  </si>
  <si>
    <t>950.4</t>
  </si>
  <si>
    <t>1080.0</t>
  </si>
  <si>
    <t>969.82</t>
  </si>
  <si>
    <t>ID_B2B_15#OD15AB</t>
  </si>
  <si>
    <t>1010.73</t>
  </si>
  <si>
    <t>1200.00</t>
  </si>
  <si>
    <t>1056.0</t>
  </si>
  <si>
    <t>1200.0</t>
  </si>
  <si>
    <t>1078.91</t>
  </si>
  <si>
    <t>942.55</t>
  </si>
  <si>
    <t>1282.50</t>
  </si>
  <si>
    <t>1128.6</t>
  </si>
  <si>
    <t>1282.5</t>
  </si>
  <si>
    <t>1153.91</t>
  </si>
  <si>
    <t>1350.00</t>
  </si>
  <si>
    <t>1188.0</t>
  </si>
  <si>
    <t>1350.0</t>
  </si>
  <si>
    <t>1215.27</t>
  </si>
  <si>
    <t>1425.00</t>
  </si>
  <si>
    <t>1254.0</t>
  </si>
  <si>
    <t>1425.0</t>
  </si>
  <si>
    <t>1283.45</t>
  </si>
  <si>
    <t>1351.64</t>
  </si>
  <si>
    <t>2520.00</t>
  </si>
  <si>
    <t>2217.6</t>
  </si>
  <si>
    <t>2520.0</t>
  </si>
  <si>
    <t>2278.91</t>
  </si>
  <si>
    <t>3172.50</t>
  </si>
  <si>
    <t>2791.8</t>
  </si>
  <si>
    <t>3172.5</t>
  </si>
  <si>
    <t>2872.09</t>
  </si>
  <si>
    <t>3240.00</t>
  </si>
  <si>
    <t>2851.2</t>
  </si>
  <si>
    <t>3240.0</t>
  </si>
  <si>
    <t>2933.45</t>
  </si>
  <si>
    <t>3525.00</t>
  </si>
  <si>
    <t>3102.0</t>
  </si>
  <si>
    <t>3525.0</t>
  </si>
  <si>
    <t>3192.55</t>
  </si>
  <si>
    <t>3600.00</t>
  </si>
  <si>
    <t>3168.0</t>
  </si>
  <si>
    <t>3600.0</t>
  </si>
  <si>
    <t>3260.73</t>
  </si>
  <si>
    <t>Rosalia</t>
  </si>
  <si>
    <t>129.30</t>
  </si>
  <si>
    <t>113.78</t>
  </si>
  <si>
    <t>129.3</t>
  </si>
  <si>
    <t>52</t>
  </si>
  <si>
    <t>CARRER DE SANTA ROSALIA, 5, SANT ANTONI DE PORTMANY 07820</t>
  </si>
  <si>
    <t>96.00</t>
  </si>
  <si>
    <t>Occidental Ibiza</t>
  </si>
  <si>
    <t>309.96</t>
  </si>
  <si>
    <t>CG-OPAQUEAI</t>
  </si>
  <si>
    <t>278.96</t>
  </si>
  <si>
    <t>CALLE VALENCIA, 23-27, SANT JOSEP DE SA TALAIA 07829</t>
  </si>
  <si>
    <t>281.78</t>
  </si>
  <si>
    <t>Port Des Torrent</t>
  </si>
  <si>
    <t>325.56</t>
  </si>
  <si>
    <t>286.49</t>
  </si>
  <si>
    <t>233.88</t>
  </si>
  <si>
    <t>Double or Twin CAPACITY 2</t>
  </si>
  <si>
    <t>482.16</t>
  </si>
  <si>
    <t>433.94</t>
  </si>
  <si>
    <t>438.33</t>
  </si>
  <si>
    <t>DBT.C2</t>
  </si>
  <si>
    <t>506.43</t>
  </si>
  <si>
    <t>445.66</t>
  </si>
  <si>
    <t>363.81</t>
  </si>
  <si>
    <t>THB Los Molinos</t>
  </si>
  <si>
    <t>185.06</t>
  </si>
  <si>
    <t>CG-PVP</t>
  </si>
  <si>
    <t>162.85</t>
  </si>
  <si>
    <t>CARRER DE RAMON MUNTANER, 60, Eivissa 07800</t>
  </si>
  <si>
    <t>132.95</t>
  </si>
  <si>
    <t>196.46</t>
  </si>
  <si>
    <t>CG-PVP BB</t>
  </si>
  <si>
    <t>172.88</t>
  </si>
  <si>
    <t>141.14</t>
  </si>
  <si>
    <t>195.00</t>
  </si>
  <si>
    <t>175.5</t>
  </si>
  <si>
    <t>195.0</t>
  </si>
  <si>
    <t>207.00</t>
  </si>
  <si>
    <t>186.3</t>
  </si>
  <si>
    <t>207.0</t>
  </si>
  <si>
    <t>188.18</t>
  </si>
  <si>
    <t>253.40</t>
  </si>
  <si>
    <t>CG-PVP HB</t>
  </si>
  <si>
    <t>222.99</t>
  </si>
  <si>
    <t>253.4</t>
  </si>
  <si>
    <t>182.05</t>
  </si>
  <si>
    <t>267.00</t>
  </si>
  <si>
    <t>240.3</t>
  </si>
  <si>
    <t>267.0</t>
  </si>
  <si>
    <t>242.73</t>
  </si>
  <si>
    <t>Room CITY VIEW</t>
  </si>
  <si>
    <t>197.55</t>
  </si>
  <si>
    <t>173.84</t>
  </si>
  <si>
    <t>139.07</t>
  </si>
  <si>
    <t>ROO.CV</t>
  </si>
  <si>
    <t>209.21</t>
  </si>
  <si>
    <t>184.1</t>
  </si>
  <si>
    <t>147.28</t>
  </si>
  <si>
    <t>270.30</t>
  </si>
  <si>
    <t>237.86</t>
  </si>
  <si>
    <t>270.3</t>
  </si>
  <si>
    <t>190.29</t>
  </si>
  <si>
    <t>259.36</t>
  </si>
  <si>
    <t>228.24</t>
  </si>
  <si>
    <t>182.59</t>
  </si>
  <si>
    <t>325.12</t>
  </si>
  <si>
    <t>286.11</t>
  </si>
  <si>
    <t>228.88</t>
  </si>
  <si>
    <t>Double or Twin CITY VIEW</t>
  </si>
  <si>
    <t>296.11</t>
  </si>
  <si>
    <t>260.58</t>
  </si>
  <si>
    <t>14</t>
  </si>
  <si>
    <t>212.73</t>
  </si>
  <si>
    <t>DBT.CV</t>
  </si>
  <si>
    <t>318.88</t>
  </si>
  <si>
    <t>280.61</t>
  </si>
  <si>
    <t>229.09</t>
  </si>
  <si>
    <t>312.00</t>
  </si>
  <si>
    <t>280.8</t>
  </si>
  <si>
    <t>312.0</t>
  </si>
  <si>
    <t>283.64</t>
  </si>
  <si>
    <t>336.00</t>
  </si>
  <si>
    <t>302.4</t>
  </si>
  <si>
    <t>336.0</t>
  </si>
  <si>
    <t>432.79</t>
  </si>
  <si>
    <t>380.86</t>
  </si>
  <si>
    <t>414.55</t>
  </si>
  <si>
    <t>Double or Twin SEA VIEW</t>
  </si>
  <si>
    <t>323.63</t>
  </si>
  <si>
    <t>284.79</t>
  </si>
  <si>
    <t>232.50</t>
  </si>
  <si>
    <t>DBT.VM</t>
  </si>
  <si>
    <t>346.42</t>
  </si>
  <si>
    <t>304.85</t>
  </si>
  <si>
    <t>248.86</t>
  </si>
  <si>
    <t>341.00</t>
  </si>
  <si>
    <t>306.9</t>
  </si>
  <si>
    <t>341.0</t>
  </si>
  <si>
    <t>310.00</t>
  </si>
  <si>
    <t>365.00</t>
  </si>
  <si>
    <t>328.5</t>
  </si>
  <si>
    <t>365.0</t>
  </si>
  <si>
    <t>331.82</t>
  </si>
  <si>
    <t>459.37</t>
  </si>
  <si>
    <t>404.25</t>
  </si>
  <si>
    <t>484.00</t>
  </si>
  <si>
    <t>435.6</t>
  </si>
  <si>
    <t>484.0</t>
  </si>
  <si>
    <t>440.00</t>
  </si>
  <si>
    <t>Azuline Hotel Mediterraneo</t>
  </si>
  <si>
    <t>158.79</t>
  </si>
  <si>
    <t>139.74</t>
  </si>
  <si>
    <t>CARRER DEL PINTOR VIZCAI, 1, SANTA EULALIA 07840</t>
  </si>
  <si>
    <t>114.84</t>
  </si>
  <si>
    <t>168.72</t>
  </si>
  <si>
    <t>148.47</t>
  </si>
  <si>
    <t>122.03</t>
  </si>
  <si>
    <t>Grupotel Cala San Vicente</t>
  </si>
  <si>
    <t>498.17</t>
  </si>
  <si>
    <t>438.39</t>
  </si>
  <si>
    <t>CALA SAN VICENTE, SAN JUAN 07811</t>
  </si>
  <si>
    <t>357.89</t>
  </si>
  <si>
    <t>Cala San Vicente</t>
  </si>
  <si>
    <t>729.01</t>
  </si>
  <si>
    <t>CG-BAR AI</t>
  </si>
  <si>
    <t>641.53</t>
  </si>
  <si>
    <t>523.71</t>
  </si>
  <si>
    <t>Double or Twin PREMIUM</t>
  </si>
  <si>
    <t>571.27</t>
  </si>
  <si>
    <t>502.72</t>
  </si>
  <si>
    <t>DBT.PI</t>
  </si>
  <si>
    <t>825.17</t>
  </si>
  <si>
    <t>726.15</t>
  </si>
  <si>
    <t>592.80</t>
  </si>
  <si>
    <t>Palladium Hotel Palmyra</t>
  </si>
  <si>
    <t>496.41</t>
  </si>
  <si>
    <t>CG-TODOS AI2</t>
  </si>
  <si>
    <t>436.84</t>
  </si>
  <si>
    <t>CARRER DEL DOCTOR FLèMING, 18, San Antonio 0782</t>
  </si>
  <si>
    <t>361.03</t>
  </si>
  <si>
    <t>SINGLE SEA VIEW</t>
  </si>
  <si>
    <t>551.95</t>
  </si>
  <si>
    <t>485.72</t>
  </si>
  <si>
    <t>401.42</t>
  </si>
  <si>
    <t>SGL.VM</t>
  </si>
  <si>
    <t>596.48</t>
  </si>
  <si>
    <t>CG-TODOS AI1</t>
  </si>
  <si>
    <t>524.9</t>
  </si>
  <si>
    <t>433.80</t>
  </si>
  <si>
    <t>664.85</t>
  </si>
  <si>
    <t>585.07</t>
  </si>
  <si>
    <t>38</t>
  </si>
  <si>
    <t>483.53</t>
  </si>
  <si>
    <t>710.40</t>
  </si>
  <si>
    <t>625.15</t>
  </si>
  <si>
    <t>710.4</t>
  </si>
  <si>
    <t>7</t>
  </si>
  <si>
    <t>516.65</t>
  </si>
  <si>
    <t>738.88</t>
  </si>
  <si>
    <t>650.21</t>
  </si>
  <si>
    <t>537.37</t>
  </si>
  <si>
    <t>Grand Palladium White Island Resort &amp; Spa</t>
  </si>
  <si>
    <t>1156.01</t>
  </si>
  <si>
    <t>CG- TODOS 1</t>
  </si>
  <si>
    <t>1017.29</t>
  </si>
  <si>
    <t>40</t>
  </si>
  <si>
    <t>CARRETERA PLAYA D'EN BOSSA, Sant Jordi Ses Salines/Ibiza 07817</t>
  </si>
  <si>
    <t>840.73</t>
  </si>
  <si>
    <t>1307.23</t>
  </si>
  <si>
    <t>1150.36</t>
  </si>
  <si>
    <t>950.71</t>
  </si>
  <si>
    <t>1604.60</t>
  </si>
  <si>
    <t>1412.05</t>
  </si>
  <si>
    <t>1604.6</t>
  </si>
  <si>
    <t>25</t>
  </si>
  <si>
    <t>1166.98</t>
  </si>
  <si>
    <t>465.05</t>
  </si>
  <si>
    <t>409.24</t>
  </si>
  <si>
    <t>334.09</t>
  </si>
  <si>
    <t>490.00</t>
  </si>
  <si>
    <t>441.0</t>
  </si>
  <si>
    <t>490.0</t>
  </si>
  <si>
    <t>445.45</t>
  </si>
  <si>
    <t>521.99</t>
  </si>
  <si>
    <t>459.35</t>
  </si>
  <si>
    <t>375.00</t>
  </si>
  <si>
    <t>550.00</t>
  </si>
  <si>
    <t>495.0</t>
  </si>
  <si>
    <t>550.0</t>
  </si>
  <si>
    <t>500.00</t>
  </si>
  <si>
    <t>815.28</t>
  </si>
  <si>
    <t>717.45</t>
  </si>
  <si>
    <t>16</t>
  </si>
  <si>
    <t>585.68</t>
  </si>
  <si>
    <t>859.00</t>
  </si>
  <si>
    <t>773.1</t>
  </si>
  <si>
    <t>859.0</t>
  </si>
  <si>
    <t>780.91</t>
  </si>
  <si>
    <t>929.16</t>
  </si>
  <si>
    <t>817.66</t>
  </si>
  <si>
    <t>667.50</t>
  </si>
  <si>
    <t>979.00</t>
  </si>
  <si>
    <t>881.1</t>
  </si>
  <si>
    <t>979.0</t>
  </si>
  <si>
    <t>890.00</t>
  </si>
  <si>
    <t>868.41</t>
  </si>
  <si>
    <t>764.2</t>
  </si>
  <si>
    <t>623.86</t>
  </si>
  <si>
    <t>915.00</t>
  </si>
  <si>
    <t>823.5</t>
  </si>
  <si>
    <t>915.0</t>
  </si>
  <si>
    <t>831.82</t>
  </si>
  <si>
    <t>982.29</t>
  </si>
  <si>
    <t>864.42</t>
  </si>
  <si>
    <t>705.68</t>
  </si>
  <si>
    <t>1035.00</t>
  </si>
  <si>
    <t>931.5</t>
  </si>
  <si>
    <t>1035.0</t>
  </si>
  <si>
    <t>940.91</t>
  </si>
  <si>
    <t>Azuline Hotel Galfi</t>
  </si>
  <si>
    <t>147.15</t>
  </si>
  <si>
    <t>129.49</t>
  </si>
  <si>
    <t>AVINGUDA DEL DOCTOR FLEMING, SANT ANTONI DE PORTMANY 07820</t>
  </si>
  <si>
    <t>106.06</t>
  </si>
  <si>
    <t>Ses Sevines Hotel</t>
  </si>
  <si>
    <t>214.47</t>
  </si>
  <si>
    <t>188.73</t>
  </si>
  <si>
    <t>AVINGUDA DEL DOCTOR FLEMING, 22, SANT ANTONI DE PORTMANY 07820</t>
  </si>
  <si>
    <t>218.28</t>
  </si>
  <si>
    <t>192.09</t>
  </si>
  <si>
    <t>225.87</t>
  </si>
  <si>
    <t>198.77</t>
  </si>
  <si>
    <t>Tropical</t>
  </si>
  <si>
    <t>CG-NRF OP BB</t>
  </si>
  <si>
    <t>160.88</t>
  </si>
  <si>
    <t>C CERVANTES, 28, SAN ANTONIO DE PORTMANY 07820</t>
  </si>
  <si>
    <t>131.35</t>
  </si>
  <si>
    <t>CG-NRF OP RO</t>
  </si>
  <si>
    <t>186.54</t>
  </si>
  <si>
    <t>CG-FIT NRF</t>
  </si>
  <si>
    <t>164.16</t>
  </si>
  <si>
    <t>134.02</t>
  </si>
  <si>
    <t>CG-FIT NRF RO</t>
  </si>
  <si>
    <t>CG-NRF OP HB</t>
  </si>
  <si>
    <t>143.62</t>
  </si>
  <si>
    <t>203.13</t>
  </si>
  <si>
    <t>178.75</t>
  </si>
  <si>
    <t>145.94</t>
  </si>
  <si>
    <t>203.64</t>
  </si>
  <si>
    <t>CG-FIT NRF HB</t>
  </si>
  <si>
    <t>179.2</t>
  </si>
  <si>
    <t>146.29</t>
  </si>
  <si>
    <t>207.27</t>
  </si>
  <si>
    <t>182.4</t>
  </si>
  <si>
    <t>148.91</t>
  </si>
  <si>
    <t>222.12</t>
  </si>
  <si>
    <t>CG-OPAQUE HB</t>
  </si>
  <si>
    <t>195.47</t>
  </si>
  <si>
    <t>159.57</t>
  </si>
  <si>
    <t>226.26</t>
  </si>
  <si>
    <t>199.11</t>
  </si>
  <si>
    <t>162.55</t>
  </si>
  <si>
    <t>Argos</t>
  </si>
  <si>
    <t>197.10</t>
  </si>
  <si>
    <t>NRF-BAR</t>
  </si>
  <si>
    <t>173.45</t>
  </si>
  <si>
    <t>197.1</t>
  </si>
  <si>
    <t>URB.PLAYA DE TALAMANCA CALLE DE BARBARIA, IBIZA 7800</t>
  </si>
  <si>
    <t>148.72</t>
  </si>
  <si>
    <t>208.05</t>
  </si>
  <si>
    <t>183.08</t>
  </si>
  <si>
    <t>156.98</t>
  </si>
  <si>
    <t>219.00</t>
  </si>
  <si>
    <t>192.72</t>
  </si>
  <si>
    <t>219.0</t>
  </si>
  <si>
    <t>165.25</t>
  </si>
  <si>
    <t>229.50</t>
  </si>
  <si>
    <t>201.96</t>
  </si>
  <si>
    <t>229.5</t>
  </si>
  <si>
    <t>173.17</t>
  </si>
  <si>
    <t>242.25</t>
  </si>
  <si>
    <t>213.18</t>
  </si>
  <si>
    <t>182.79</t>
  </si>
  <si>
    <t>255.00</t>
  </si>
  <si>
    <t>224.4</t>
  </si>
  <si>
    <t>255.0</t>
  </si>
  <si>
    <t>192.41</t>
  </si>
  <si>
    <t>283.50</t>
  </si>
  <si>
    <t>249.48</t>
  </si>
  <si>
    <t>213.91</t>
  </si>
  <si>
    <t>299.25</t>
  </si>
  <si>
    <t>263.34</t>
  </si>
  <si>
    <t>225.80</t>
  </si>
  <si>
    <t>277.2</t>
  </si>
  <si>
    <t>237.68</t>
  </si>
  <si>
    <t>259.20</t>
  </si>
  <si>
    <t>228.1</t>
  </si>
  <si>
    <t>195.58</t>
  </si>
  <si>
    <t>273.60</t>
  </si>
  <si>
    <t>240.77</t>
  </si>
  <si>
    <t>273.6</t>
  </si>
  <si>
    <t>206.44</t>
  </si>
  <si>
    <t>253.44</t>
  </si>
  <si>
    <t>217.31</t>
  </si>
  <si>
    <t>291.60</t>
  </si>
  <si>
    <t>256.61</t>
  </si>
  <si>
    <t>291.6</t>
  </si>
  <si>
    <t>220.03</t>
  </si>
  <si>
    <t>307.80</t>
  </si>
  <si>
    <t>270.86</t>
  </si>
  <si>
    <t>232.25</t>
  </si>
  <si>
    <t>324.00</t>
  </si>
  <si>
    <t>285.12</t>
  </si>
  <si>
    <t>244.47</t>
  </si>
  <si>
    <t>345.60</t>
  </si>
  <si>
    <t>304.13</t>
  </si>
  <si>
    <t>345.6</t>
  </si>
  <si>
    <t>260.77</t>
  </si>
  <si>
    <t>364.80</t>
  </si>
  <si>
    <t>321.02</t>
  </si>
  <si>
    <t>364.8</t>
  </si>
  <si>
    <t>275.26</t>
  </si>
  <si>
    <t>384.00</t>
  </si>
  <si>
    <t>337.92</t>
  </si>
  <si>
    <t>384.0</t>
  </si>
  <si>
    <t>289.75</t>
  </si>
  <si>
    <t>286.20</t>
  </si>
  <si>
    <t>251.86</t>
  </si>
  <si>
    <t>286.2</t>
  </si>
  <si>
    <t>215.95</t>
  </si>
  <si>
    <t>302.10</t>
  </si>
  <si>
    <t>265.85</t>
  </si>
  <si>
    <t>302.1</t>
  </si>
  <si>
    <t>227.95</t>
  </si>
  <si>
    <t>318.00</t>
  </si>
  <si>
    <t>279.84</t>
  </si>
  <si>
    <t>318.0</t>
  </si>
  <si>
    <t>239.95</t>
  </si>
  <si>
    <t>318.60</t>
  </si>
  <si>
    <t>280.37</t>
  </si>
  <si>
    <t>318.6</t>
  </si>
  <si>
    <t>240.40</t>
  </si>
  <si>
    <t>336.30</t>
  </si>
  <si>
    <t>295.94</t>
  </si>
  <si>
    <t>336.3</t>
  </si>
  <si>
    <t>253.75</t>
  </si>
  <si>
    <t>354.00</t>
  </si>
  <si>
    <t>311.52</t>
  </si>
  <si>
    <t>354.0</t>
  </si>
  <si>
    <t>267.11</t>
  </si>
  <si>
    <t>372.60</t>
  </si>
  <si>
    <t>327.89</t>
  </si>
  <si>
    <t>372.6</t>
  </si>
  <si>
    <t>281.14</t>
  </si>
  <si>
    <t>393.30</t>
  </si>
  <si>
    <t>346.1</t>
  </si>
  <si>
    <t>393.3</t>
  </si>
  <si>
    <t>296.76</t>
  </si>
  <si>
    <t>414.00</t>
  </si>
  <si>
    <t>364.32</t>
  </si>
  <si>
    <t>414.0</t>
  </si>
  <si>
    <t>312.38</t>
  </si>
  <si>
    <t>170.82</t>
  </si>
  <si>
    <t>150.32</t>
  </si>
  <si>
    <t>122.73</t>
  </si>
  <si>
    <t>254.22</t>
  </si>
  <si>
    <t>223.71</t>
  </si>
  <si>
    <t>182.62</t>
  </si>
  <si>
    <t>268.32</t>
  </si>
  <si>
    <t>236.12</t>
  </si>
  <si>
    <t>192.76</t>
  </si>
  <si>
    <t>282.45</t>
  </si>
  <si>
    <t>248.56</t>
  </si>
  <si>
    <t>202.91</t>
  </si>
  <si>
    <t>441.63</t>
  </si>
  <si>
    <t>CG-TODOS 19</t>
  </si>
  <si>
    <t>388.63</t>
  </si>
  <si>
    <t>499.74</t>
  </si>
  <si>
    <t>439.77</t>
  </si>
  <si>
    <t>351.82</t>
  </si>
  <si>
    <t>488.13</t>
  </si>
  <si>
    <t>429.55</t>
  </si>
  <si>
    <t>343.64</t>
  </si>
  <si>
    <t>546.24</t>
  </si>
  <si>
    <t>480.69</t>
  </si>
  <si>
    <t>384.55</t>
  </si>
  <si>
    <t>Invisa Hotel Ereso</t>
  </si>
  <si>
    <t>391.17</t>
  </si>
  <si>
    <t>344.23</t>
  </si>
  <si>
    <t>PLAYA DE ES CANAR, Santa Eulalia Del Ri 07840</t>
  </si>
  <si>
    <t>281.02</t>
  </si>
  <si>
    <t>Grand Palladium Palace Ibiza Resort &amp; Spa</t>
  </si>
  <si>
    <t>1053.36</t>
  </si>
  <si>
    <t>CG-TODOS1</t>
  </si>
  <si>
    <t>926.96</t>
  </si>
  <si>
    <t>CALLE PLAYA D EN BOSSA, SANT JORDI DE SES SALINES 07817</t>
  </si>
  <si>
    <t>766.08</t>
  </si>
  <si>
    <t>1118.35</t>
  </si>
  <si>
    <t>CG-TODOS2</t>
  </si>
  <si>
    <t>984.15</t>
  </si>
  <si>
    <t>813.35</t>
  </si>
  <si>
    <t>DOUBLE SIDE SEA VIEW</t>
  </si>
  <si>
    <t>33441.96</t>
  </si>
  <si>
    <t>29428.92</t>
  </si>
  <si>
    <t>28158.25</t>
  </si>
  <si>
    <t>DBL.SS</t>
  </si>
  <si>
    <t>Room SUPERIOR</t>
  </si>
  <si>
    <t>33518.15</t>
  </si>
  <si>
    <t>29495.97</t>
  </si>
  <si>
    <t>28222.41</t>
  </si>
  <si>
    <t>ROO.SU</t>
  </si>
  <si>
    <t>33627.04</t>
  </si>
  <si>
    <t>29591.8</t>
  </si>
  <si>
    <t>28314.10</t>
  </si>
  <si>
    <t>Room DELUXE WITH JACUZZI</t>
  </si>
  <si>
    <t>33681.50</t>
  </si>
  <si>
    <t>29639.72</t>
  </si>
  <si>
    <t>33681.5</t>
  </si>
  <si>
    <t>28359.95</t>
  </si>
  <si>
    <t>ROO.DX-JA</t>
  </si>
  <si>
    <t>Room SIDE SEA VIEW</t>
  </si>
  <si>
    <t>33915.97</t>
  </si>
  <si>
    <t>29846.05</t>
  </si>
  <si>
    <t>28557.37</t>
  </si>
  <si>
    <t>ROO.SS</t>
  </si>
  <si>
    <t>TRIPLE SUPERIOR</t>
  </si>
  <si>
    <t>34020.76</t>
  </si>
  <si>
    <t>29938.27</t>
  </si>
  <si>
    <t>28645.61</t>
  </si>
  <si>
    <t>TPL.SU</t>
  </si>
  <si>
    <t>TRIPLE DELUXE WITH JACUZZI</t>
  </si>
  <si>
    <t>34245.36</t>
  </si>
  <si>
    <t>30135.92</t>
  </si>
  <si>
    <t>28834.72</t>
  </si>
  <si>
    <t>TPL.DX-JA</t>
  </si>
  <si>
    <t>TRIPLE DELUXE</t>
  </si>
  <si>
    <t>35243.24</t>
  </si>
  <si>
    <t>31014.05</t>
  </si>
  <si>
    <t>29674.95</t>
  </si>
  <si>
    <t>TPL.DX</t>
  </si>
  <si>
    <t>183.93</t>
  </si>
  <si>
    <t>161.86</t>
  </si>
  <si>
    <t>132.14</t>
  </si>
  <si>
    <t>245.25</t>
  </si>
  <si>
    <t>215.82</t>
  </si>
  <si>
    <t>176.18</t>
  </si>
  <si>
    <t>Nobu Hotel Ibiza Bay</t>
  </si>
  <si>
    <t>DOUBLE SINGLE USE SUPERIOR SEA VIEW</t>
  </si>
  <si>
    <t>CG-TODOS 18</t>
  </si>
  <si>
    <t xml:space="preserve">CAMI SES FEIXES, 52, IBIZA 07800	</t>
  </si>
  <si>
    <t>DUS.SU-VM</t>
  </si>
  <si>
    <t>136.68</t>
  </si>
  <si>
    <t>120.28</t>
  </si>
  <si>
    <t>96.22</t>
  </si>
  <si>
    <t>151.86</t>
  </si>
  <si>
    <t>133.64</t>
  </si>
  <si>
    <t>106.91</t>
  </si>
  <si>
    <t>213.54</t>
  </si>
  <si>
    <t>187.92</t>
  </si>
  <si>
    <t>153.41</t>
  </si>
  <si>
    <t>224.94</t>
  </si>
  <si>
    <t>197.95</t>
  </si>
  <si>
    <t>161.59</t>
  </si>
  <si>
    <t>225.00</t>
  </si>
  <si>
    <t>202.5</t>
  </si>
  <si>
    <t>225.0</t>
  </si>
  <si>
    <t>204.55</t>
  </si>
  <si>
    <t>237.00</t>
  </si>
  <si>
    <t>213.3</t>
  </si>
  <si>
    <t>237.0</t>
  </si>
  <si>
    <t>215.45</t>
  </si>
  <si>
    <t>281.88</t>
  </si>
  <si>
    <t>248.05</t>
  </si>
  <si>
    <t>341.67</t>
  </si>
  <si>
    <t>300.67</t>
  </si>
  <si>
    <t>364.44</t>
  </si>
  <si>
    <t>320.71</t>
  </si>
  <si>
    <t>478.35</t>
  </si>
  <si>
    <t>420.95</t>
  </si>
  <si>
    <t>458.18</t>
  </si>
  <si>
    <t>372.99</t>
  </si>
  <si>
    <t>328.23</t>
  </si>
  <si>
    <t>267.95</t>
  </si>
  <si>
    <t>395.76</t>
  </si>
  <si>
    <t>348.27</t>
  </si>
  <si>
    <t>284.32</t>
  </si>
  <si>
    <t>393.00</t>
  </si>
  <si>
    <t>353.7</t>
  </si>
  <si>
    <t>393.0</t>
  </si>
  <si>
    <t>357.27</t>
  </si>
  <si>
    <t>417.00</t>
  </si>
  <si>
    <t>375.3</t>
  </si>
  <si>
    <t>417.0</t>
  </si>
  <si>
    <t>379.09</t>
  </si>
  <si>
    <t>509.67</t>
  </si>
  <si>
    <t>448.51</t>
  </si>
  <si>
    <t>366.14</t>
  </si>
  <si>
    <t>537.00</t>
  </si>
  <si>
    <t>483.3</t>
  </si>
  <si>
    <t>537.0</t>
  </si>
  <si>
    <t>488.18</t>
  </si>
  <si>
    <t>Fiesta Hotel Cala Gracio</t>
  </si>
  <si>
    <t>390.40</t>
  </si>
  <si>
    <t>343.55</t>
  </si>
  <si>
    <t>390.4</t>
  </si>
  <si>
    <t>CTRA. CALA GRACIO, SAN ANTONIO DE PORTMANY 07820</t>
  </si>
  <si>
    <t>283.93</t>
  </si>
  <si>
    <t>Cala Gracio</t>
  </si>
  <si>
    <t>32567.61</t>
  </si>
  <si>
    <t>28659.5</t>
  </si>
  <si>
    <t>27422.05</t>
  </si>
  <si>
    <t>DOUBLE SINGLE USE WITH BALCONY</t>
  </si>
  <si>
    <t>412.80</t>
  </si>
  <si>
    <t>363.26</t>
  </si>
  <si>
    <t>412.8</t>
  </si>
  <si>
    <t>300.22</t>
  </si>
  <si>
    <t>DUS.BL</t>
  </si>
  <si>
    <t>DOUBLE WITH BALCONY</t>
  </si>
  <si>
    <t>32530.32</t>
  </si>
  <si>
    <t>28626.68</t>
  </si>
  <si>
    <t>27390.65</t>
  </si>
  <si>
    <t>DBL.BL</t>
  </si>
  <si>
    <t>32703.47</t>
  </si>
  <si>
    <t>28779.05</t>
  </si>
  <si>
    <t>27536.45</t>
  </si>
  <si>
    <t>262.49</t>
  </si>
  <si>
    <t>230.99</t>
  </si>
  <si>
    <t>184.79</t>
  </si>
  <si>
    <t>310.41</t>
  </si>
  <si>
    <t>273.16</t>
  </si>
  <si>
    <t>218.53</t>
  </si>
  <si>
    <t>369.93</t>
  </si>
  <si>
    <t>325.54</t>
  </si>
  <si>
    <t>260.43</t>
  </si>
  <si>
    <t>285.74</t>
  </si>
  <si>
    <t>251.45</t>
  </si>
  <si>
    <t>201.16</t>
  </si>
  <si>
    <t>386.03</t>
  </si>
  <si>
    <t>339.71</t>
  </si>
  <si>
    <t>271.76</t>
  </si>
  <si>
    <t>513.78</t>
  </si>
  <si>
    <t>452.13</t>
  </si>
  <si>
    <t>361.70</t>
  </si>
  <si>
    <t>302.87</t>
  </si>
  <si>
    <t>266.53</t>
  </si>
  <si>
    <t>213.22</t>
  </si>
  <si>
    <t>312.80</t>
  </si>
  <si>
    <t>312.8</t>
  </si>
  <si>
    <t>220.21</t>
  </si>
  <si>
    <t>372.77</t>
  </si>
  <si>
    <t>328.04</t>
  </si>
  <si>
    <t>262.43</t>
  </si>
  <si>
    <t>328.33</t>
  </si>
  <si>
    <t>288.93</t>
  </si>
  <si>
    <t>231.15</t>
  </si>
  <si>
    <t>379.16</t>
  </si>
  <si>
    <t>333.66</t>
  </si>
  <si>
    <t>266.93</t>
  </si>
  <si>
    <t>443.72</t>
  </si>
  <si>
    <t>390.47</t>
  </si>
  <si>
    <t>353.68</t>
  </si>
  <si>
    <t>311.24</t>
  </si>
  <si>
    <t>248.99</t>
  </si>
  <si>
    <t>DBL.SU</t>
  </si>
  <si>
    <t>413.65</t>
  </si>
  <si>
    <t>364.01</t>
  </si>
  <si>
    <t>291.21</t>
  </si>
  <si>
    <t>454.33</t>
  </si>
  <si>
    <t>399.81</t>
  </si>
  <si>
    <t>319.85</t>
  </si>
  <si>
    <t>219.87</t>
  </si>
  <si>
    <t>193.49</t>
  </si>
  <si>
    <t>157.46</t>
  </si>
  <si>
    <t>257.01</t>
  </si>
  <si>
    <t>226.17</t>
  </si>
  <si>
    <t>183.99</t>
  </si>
  <si>
    <t>262.82</t>
  </si>
  <si>
    <t>231.28</t>
  </si>
  <si>
    <t>274.92</t>
  </si>
  <si>
    <t>241.93</t>
  </si>
  <si>
    <t>196.83</t>
  </si>
  <si>
    <t>294.00</t>
  </si>
  <si>
    <t>258.72</t>
  </si>
  <si>
    <t>294.0</t>
  </si>
  <si>
    <t>210.50</t>
  </si>
  <si>
    <t>302.67</t>
  </si>
  <si>
    <t>266.35</t>
  </si>
  <si>
    <t>216.71</t>
  </si>
  <si>
    <t>305.46</t>
  </si>
  <si>
    <t>316.56</t>
  </si>
  <si>
    <t>278.57</t>
  </si>
  <si>
    <t>226.68</t>
  </si>
  <si>
    <t>342.47</t>
  </si>
  <si>
    <t>301.37</t>
  </si>
  <si>
    <t>358.23</t>
  </si>
  <si>
    <t>315.24</t>
  </si>
  <si>
    <t>256.50</t>
  </si>
  <si>
    <t>233.19</t>
  </si>
  <si>
    <t>205.21</t>
  </si>
  <si>
    <t>167.02</t>
  </si>
  <si>
    <t>193.53</t>
  </si>
  <si>
    <t>307.29</t>
  </si>
  <si>
    <t>270.42</t>
  </si>
  <si>
    <t>220.04</t>
  </si>
  <si>
    <t>374.88</t>
  </si>
  <si>
    <t>268.43</t>
  </si>
  <si>
    <t>956.67</t>
  </si>
  <si>
    <t>841.87</t>
  </si>
  <si>
    <t>687.27</t>
  </si>
  <si>
    <t>1062.96</t>
  </si>
  <si>
    <t>935.4</t>
  </si>
  <si>
    <t>763.64</t>
  </si>
  <si>
    <t>Tropicana Ibiza Suites</t>
  </si>
  <si>
    <t>778.75</t>
  </si>
  <si>
    <t>NRF-TODOS RO</t>
  </si>
  <si>
    <t>685.3</t>
  </si>
  <si>
    <t>CALLE DEESSA TANIT, 10/12, SANT JOSEP DE SA TALAIA 07817</t>
  </si>
  <si>
    <t>559.46</t>
  </si>
  <si>
    <t>857.17</t>
  </si>
  <si>
    <t>NRF-TODOS BB</t>
  </si>
  <si>
    <t>754.31</t>
  </si>
  <si>
    <t>615.80</t>
  </si>
  <si>
    <t>865.30</t>
  </si>
  <si>
    <t>761.46</t>
  </si>
  <si>
    <t>865.3</t>
  </si>
  <si>
    <t>621.62</t>
  </si>
  <si>
    <t>943.70</t>
  </si>
  <si>
    <t>830.46</t>
  </si>
  <si>
    <t>943.7</t>
  </si>
  <si>
    <t>677.95</t>
  </si>
  <si>
    <t>799.58</t>
  </si>
  <si>
    <t>703.63</t>
  </si>
  <si>
    <t>593.61</t>
  </si>
  <si>
    <t>839.83</t>
  </si>
  <si>
    <t>739.05</t>
  </si>
  <si>
    <t>623.49</t>
  </si>
  <si>
    <t>888.43</t>
  </si>
  <si>
    <t>781.82</t>
  </si>
  <si>
    <t>659.57</t>
  </si>
  <si>
    <t>928.68</t>
  </si>
  <si>
    <t>817.24</t>
  </si>
  <si>
    <t>689.45</t>
  </si>
  <si>
    <t>Santos Ibiza Suites</t>
  </si>
  <si>
    <t>912.37</t>
  </si>
  <si>
    <t>802.89</t>
  </si>
  <si>
    <t>BRUC - PLAYA D'EN BOSSA, 3, Playa D En Bossa 07817</t>
  </si>
  <si>
    <t>655.45</t>
  </si>
  <si>
    <t>1001.98</t>
  </si>
  <si>
    <t>881.74</t>
  </si>
  <si>
    <t>719.83</t>
  </si>
  <si>
    <t>1013.75</t>
  </si>
  <si>
    <t>892.1</t>
  </si>
  <si>
    <t>728.27</t>
  </si>
  <si>
    <t>1103.35</t>
  </si>
  <si>
    <t>CG- OPAQUE  RO</t>
  </si>
  <si>
    <t>970.95</t>
  </si>
  <si>
    <t>792.65</t>
  </si>
  <si>
    <t>1003.62</t>
  </si>
  <si>
    <t>883.19</t>
  </si>
  <si>
    <t>721.00</t>
  </si>
  <si>
    <t>1093.23</t>
  </si>
  <si>
    <t>962.04</t>
  </si>
  <si>
    <t>785.38</t>
  </si>
  <si>
    <t>1115.08</t>
  </si>
  <si>
    <t>981.27</t>
  </si>
  <si>
    <t>801.09</t>
  </si>
  <si>
    <t>1204.72</t>
  </si>
  <si>
    <t>1060.15</t>
  </si>
  <si>
    <t>865.47</t>
  </si>
  <si>
    <t>384.98</t>
  </si>
  <si>
    <t>338.78</t>
  </si>
  <si>
    <t>275.65</t>
  </si>
  <si>
    <t>424.78</t>
  </si>
  <si>
    <t>373.81</t>
  </si>
  <si>
    <t>304.15</t>
  </si>
  <si>
    <t>435.00</t>
  </si>
  <si>
    <t>391.5</t>
  </si>
  <si>
    <t>435.0</t>
  </si>
  <si>
    <t>395.45</t>
  </si>
  <si>
    <t>447.36</t>
  </si>
  <si>
    <t>393.68</t>
  </si>
  <si>
    <t>320.32</t>
  </si>
  <si>
    <t>447.42</t>
  </si>
  <si>
    <t>393.73</t>
  </si>
  <si>
    <t>320.35</t>
  </si>
  <si>
    <t>464.63</t>
  </si>
  <si>
    <t>408.87</t>
  </si>
  <si>
    <t>332.67</t>
  </si>
  <si>
    <t>436.36</t>
  </si>
  <si>
    <t>493.65</t>
  </si>
  <si>
    <t>434.41</t>
  </si>
  <si>
    <t>353.45</t>
  </si>
  <si>
    <t>493.68</t>
  </si>
  <si>
    <t>434.44</t>
  </si>
  <si>
    <t>353.48</t>
  </si>
  <si>
    <t>539.97</t>
  </si>
  <si>
    <t>475.17</t>
  </si>
  <si>
    <t>386.62</t>
  </si>
  <si>
    <t>555.00</t>
  </si>
  <si>
    <t>499.5</t>
  </si>
  <si>
    <t>555.0</t>
  </si>
  <si>
    <t>504.55</t>
  </si>
  <si>
    <t>570.78</t>
  </si>
  <si>
    <t>502.29</t>
  </si>
  <si>
    <t>408.68</t>
  </si>
  <si>
    <t>570.81</t>
  </si>
  <si>
    <t>502.31</t>
  </si>
  <si>
    <t>408.71</t>
  </si>
  <si>
    <t>545.45</t>
  </si>
  <si>
    <t>617.07</t>
  </si>
  <si>
    <t>543.02</t>
  </si>
  <si>
    <t>441.82</t>
  </si>
  <si>
    <t>617.10</t>
  </si>
  <si>
    <t>543.05</t>
  </si>
  <si>
    <t>617.1</t>
  </si>
  <si>
    <t>441.85</t>
  </si>
  <si>
    <t>663.39</t>
  </si>
  <si>
    <t>583.78</t>
  </si>
  <si>
    <t>474.98</t>
  </si>
  <si>
    <t>343.40</t>
  </si>
  <si>
    <t>302.19</t>
  </si>
  <si>
    <t>343.4</t>
  </si>
  <si>
    <t>346.23</t>
  </si>
  <si>
    <t>304.68</t>
  </si>
  <si>
    <t>248.73</t>
  </si>
  <si>
    <t>381.55</t>
  </si>
  <si>
    <t>335.76</t>
  </si>
  <si>
    <t>283.27</t>
  </si>
  <si>
    <t>384.69</t>
  </si>
  <si>
    <t>338.53</t>
  </si>
  <si>
    <t>276.36</t>
  </si>
  <si>
    <t>390.50</t>
  </si>
  <si>
    <t>390.5</t>
  </si>
  <si>
    <t>274.91</t>
  </si>
  <si>
    <t>424.10</t>
  </si>
  <si>
    <t>ID_B2B_50#PAQNRF</t>
  </si>
  <si>
    <t>373.21</t>
  </si>
  <si>
    <t>424.1</t>
  </si>
  <si>
    <t>298.56</t>
  </si>
  <si>
    <t>433.28</t>
  </si>
  <si>
    <t>381.29</t>
  </si>
  <si>
    <t>305.03</t>
  </si>
  <si>
    <t>466.17</t>
  </si>
  <si>
    <t>410.23</t>
  </si>
  <si>
    <t>328.18</t>
  </si>
  <si>
    <t>491.15</t>
  </si>
  <si>
    <t>432.21</t>
  </si>
  <si>
    <t>345.77</t>
  </si>
  <si>
    <t>433.60</t>
  </si>
  <si>
    <t>381.57</t>
  </si>
  <si>
    <t>433.6</t>
  </si>
  <si>
    <t>305.25</t>
  </si>
  <si>
    <t>476.81</t>
  </si>
  <si>
    <t>419.59</t>
  </si>
  <si>
    <t>335.67</t>
  </si>
  <si>
    <t>437.20</t>
  </si>
  <si>
    <t>384.74</t>
  </si>
  <si>
    <t>437.2</t>
  </si>
  <si>
    <t>307.79</t>
  </si>
  <si>
    <t>444.89</t>
  </si>
  <si>
    <t>313.20</t>
  </si>
  <si>
    <t>471.23</t>
  </si>
  <si>
    <t>414.68</t>
  </si>
  <si>
    <t>331.75</t>
  </si>
  <si>
    <t>482.95</t>
  </si>
  <si>
    <t>425.0</t>
  </si>
  <si>
    <t>331.00</t>
  </si>
  <si>
    <t>517.96</t>
  </si>
  <si>
    <t>455.8</t>
  </si>
  <si>
    <t>364.65</t>
  </si>
  <si>
    <t>453.25</t>
  </si>
  <si>
    <t>398.86</t>
  </si>
  <si>
    <t>310.09</t>
  </si>
  <si>
    <t>537.19</t>
  </si>
  <si>
    <t>472.73</t>
  </si>
  <si>
    <t>369.18</t>
  </si>
  <si>
    <t>655.22</t>
  </si>
  <si>
    <t>576.59</t>
  </si>
  <si>
    <t>461.27</t>
  </si>
  <si>
    <t>720.51</t>
  </si>
  <si>
    <t>634.05</t>
  </si>
  <si>
    <t>507.24</t>
  </si>
  <si>
    <t>SUITE SIDE SEA VIEW</t>
  </si>
  <si>
    <t>806.73</t>
  </si>
  <si>
    <t>709.92</t>
  </si>
  <si>
    <t>567.94</t>
  </si>
  <si>
    <t>SUI.SS</t>
  </si>
  <si>
    <t>887.44</t>
  </si>
  <si>
    <t>780.95</t>
  </si>
  <si>
    <t>624.75</t>
  </si>
  <si>
    <t>823.73</t>
  </si>
  <si>
    <t>724.88</t>
  </si>
  <si>
    <t>579.91</t>
  </si>
  <si>
    <t>905.82</t>
  </si>
  <si>
    <t>797.12</t>
  </si>
  <si>
    <t>637.70</t>
  </si>
  <si>
    <t>251.04</t>
  </si>
  <si>
    <t>220.92</t>
  </si>
  <si>
    <t>176.73</t>
  </si>
  <si>
    <t>278.94</t>
  </si>
  <si>
    <t>245.47</t>
  </si>
  <si>
    <t>196.36</t>
  </si>
  <si>
    <t>Marina Palace Prestige by Intercorp Hotel Group</t>
  </si>
  <si>
    <t>APARTMENT GARDEN VIEW ONE BEDROOM</t>
  </si>
  <si>
    <t>310.50</t>
  </si>
  <si>
    <t>CG-NRF</t>
  </si>
  <si>
    <t>273.24</t>
  </si>
  <si>
    <t>310.5</t>
  </si>
  <si>
    <t>CALLE ES CALO - CALA DE BOU, 108, SANT JOSEP DE SA TALAIA 07829</t>
  </si>
  <si>
    <t>223.00</t>
  </si>
  <si>
    <t>APT.B1-GV</t>
  </si>
  <si>
    <t>345.00</t>
  </si>
  <si>
    <t>303.6</t>
  </si>
  <si>
    <t>345.0</t>
  </si>
  <si>
    <t>247.77</t>
  </si>
  <si>
    <t>346.50</t>
  </si>
  <si>
    <t>304.92</t>
  </si>
  <si>
    <t>346.5</t>
  </si>
  <si>
    <t>248.85</t>
  </si>
  <si>
    <t>381.00</t>
  </si>
  <si>
    <t>335.28</t>
  </si>
  <si>
    <t>381.0</t>
  </si>
  <si>
    <t>273.63</t>
  </si>
  <si>
    <t>400.50</t>
  </si>
  <si>
    <t>352.44</t>
  </si>
  <si>
    <t>400.5</t>
  </si>
  <si>
    <t>287.63</t>
  </si>
  <si>
    <t>382.8</t>
  </si>
  <si>
    <t>312.41</t>
  </si>
  <si>
    <t>APARTMENT SEA VIEW ONE BEDROOM</t>
  </si>
  <si>
    <t>337.50</t>
  </si>
  <si>
    <t>337.5</t>
  </si>
  <si>
    <t>242.39</t>
  </si>
  <si>
    <t>APT.B1-VM</t>
  </si>
  <si>
    <t>373.50</t>
  </si>
  <si>
    <t>328.68</t>
  </si>
  <si>
    <t>373.5</t>
  </si>
  <si>
    <t>268.24</t>
  </si>
  <si>
    <t>375.0</t>
  </si>
  <si>
    <t>269.32</t>
  </si>
  <si>
    <t>411.00</t>
  </si>
  <si>
    <t>361.68</t>
  </si>
  <si>
    <t>411.0</t>
  </si>
  <si>
    <t>295.17</t>
  </si>
  <si>
    <t>427.50</t>
  </si>
  <si>
    <t>376.2</t>
  </si>
  <si>
    <t>427.5</t>
  </si>
  <si>
    <t>307.02</t>
  </si>
  <si>
    <t>465.00</t>
  </si>
  <si>
    <t>409.2</t>
  </si>
  <si>
    <t>465.0</t>
  </si>
  <si>
    <t>333.95</t>
  </si>
  <si>
    <t>APARTMENT SUPERIOR ONE BEDROOM</t>
  </si>
  <si>
    <t>364.50</t>
  </si>
  <si>
    <t>320.76</t>
  </si>
  <si>
    <t>364.5</t>
  </si>
  <si>
    <t>261.78</t>
  </si>
  <si>
    <t>APT.B1-SU</t>
  </si>
  <si>
    <t>405.00</t>
  </si>
  <si>
    <t>356.4</t>
  </si>
  <si>
    <t>405.0</t>
  </si>
  <si>
    <t>441.00</t>
  </si>
  <si>
    <t>388.08</t>
  </si>
  <si>
    <t>316.72</t>
  </si>
  <si>
    <t>454.50</t>
  </si>
  <si>
    <t>399.96</t>
  </si>
  <si>
    <t>454.5</t>
  </si>
  <si>
    <t>326.41</t>
  </si>
  <si>
    <t>495.00</t>
  </si>
  <si>
    <t>355.50</t>
  </si>
  <si>
    <t>APARTMENT DELUXE ONE BEDROOM</t>
  </si>
  <si>
    <t>378.00</t>
  </si>
  <si>
    <t>332.64</t>
  </si>
  <si>
    <t>271.47</t>
  </si>
  <si>
    <t>APT.B1-DX</t>
  </si>
  <si>
    <t>297.33</t>
  </si>
  <si>
    <t>301.64</t>
  </si>
  <si>
    <t>327.49</t>
  </si>
  <si>
    <t>468.00</t>
  </si>
  <si>
    <t>411.84</t>
  </si>
  <si>
    <t>468.0</t>
  </si>
  <si>
    <t>336.11</t>
  </si>
  <si>
    <t>510.00</t>
  </si>
  <si>
    <t>448.8</t>
  </si>
  <si>
    <t>510.0</t>
  </si>
  <si>
    <t>366.27</t>
  </si>
  <si>
    <t>APARTMENT SUPERIOR SEA VIEW</t>
  </si>
  <si>
    <t>APT.SU-VM</t>
  </si>
  <si>
    <t>Cubanito Ibiza Suites</t>
  </si>
  <si>
    <t>599.68</t>
  </si>
  <si>
    <t>527.72</t>
  </si>
  <si>
    <t>CARRETERA DE CALA GRACIO, 8, SANT ANTONI DE PORTMANY 07820</t>
  </si>
  <si>
    <t>430.81</t>
  </si>
  <si>
    <t>638.89</t>
  </si>
  <si>
    <t>562.22</t>
  </si>
  <si>
    <t>458.97</t>
  </si>
  <si>
    <t>666.33</t>
  </si>
  <si>
    <t>586.37</t>
  </si>
  <si>
    <t>478.69</t>
  </si>
  <si>
    <t>705.48</t>
  </si>
  <si>
    <t>620.82</t>
  </si>
  <si>
    <t>506.84</t>
  </si>
  <si>
    <t>JUNIOR SUITE DELUXE</t>
  </si>
  <si>
    <t>779.59</t>
  </si>
  <si>
    <t>686.04</t>
  </si>
  <si>
    <t>560.06</t>
  </si>
  <si>
    <t>JSU.DX-1</t>
  </si>
  <si>
    <t>783.92</t>
  </si>
  <si>
    <t>689.85</t>
  </si>
  <si>
    <t>563.17</t>
  </si>
  <si>
    <t>866.19</t>
  </si>
  <si>
    <t>762.25</t>
  </si>
  <si>
    <t>622.28</t>
  </si>
  <si>
    <t>897.23</t>
  </si>
  <si>
    <t>789.56</t>
  </si>
  <si>
    <t>644.56</t>
  </si>
  <si>
    <t>983.84</t>
  </si>
  <si>
    <t>865.78</t>
  </si>
  <si>
    <t>706.79</t>
  </si>
  <si>
    <t>213.15</t>
  </si>
  <si>
    <t>187.57</t>
  </si>
  <si>
    <t>150.05</t>
  </si>
  <si>
    <t>244.78</t>
  </si>
  <si>
    <t>215.41</t>
  </si>
  <si>
    <t>172.33</t>
  </si>
  <si>
    <t>Catalonia Royal Ses Savines</t>
  </si>
  <si>
    <t>JUNIOR SUITE SUPERIOR</t>
  </si>
  <si>
    <t>SES ESTAQUES, SANTA EULARIA DES RIU 07840</t>
  </si>
  <si>
    <t>679.09</t>
  </si>
  <si>
    <t>JSU.SU-1</t>
  </si>
  <si>
    <t>JUNIOR SUITE POOL VIEW</t>
  </si>
  <si>
    <t>905.45</t>
  </si>
  <si>
    <t>JSU.VP-1</t>
  </si>
  <si>
    <t>Zodiac Apartamentos</t>
  </si>
  <si>
    <t>STUDIO STANDARD</t>
  </si>
  <si>
    <t>217.80</t>
  </si>
  <si>
    <t>191.66</t>
  </si>
  <si>
    <t>AVINGUDA SANT AGUSTI, 93, SANT JOSEP DE SA TALAIA 7829</t>
  </si>
  <si>
    <t>156.48</t>
  </si>
  <si>
    <t>STU.ST</t>
  </si>
  <si>
    <t>APARTMENT CAPACITY 4 ONE BEDROOM</t>
  </si>
  <si>
    <t>348.48</t>
  </si>
  <si>
    <t>306.66</t>
  </si>
  <si>
    <t>APT.B1-C4</t>
  </si>
  <si>
    <t>252.00</t>
  </si>
  <si>
    <t>221.76</t>
  </si>
  <si>
    <t>252.0</t>
  </si>
  <si>
    <t>190.15</t>
  </si>
  <si>
    <t>280.00</t>
  </si>
  <si>
    <t>246.4</t>
  </si>
  <si>
    <t>280.0</t>
  </si>
  <si>
    <t>211.27</t>
  </si>
  <si>
    <t>293.04</t>
  </si>
  <si>
    <t>251.26</t>
  </si>
  <si>
    <t>370.00</t>
  </si>
  <si>
    <t>325.6</t>
  </si>
  <si>
    <t>370.0</t>
  </si>
  <si>
    <t>279.18</t>
  </si>
  <si>
    <t>387.00</t>
  </si>
  <si>
    <t>340.56</t>
  </si>
  <si>
    <t>387.0</t>
  </si>
  <si>
    <t>292.01</t>
  </si>
  <si>
    <t>378.4</t>
  </si>
  <si>
    <t>430.0</t>
  </si>
  <si>
    <t>324.45</t>
  </si>
  <si>
    <t>353.13</t>
  </si>
  <si>
    <t>520.00</t>
  </si>
  <si>
    <t>457.6</t>
  </si>
  <si>
    <t>520.0</t>
  </si>
  <si>
    <t>392.36</t>
  </si>
  <si>
    <t>549.00</t>
  </si>
  <si>
    <t>483.12</t>
  </si>
  <si>
    <t>549.0</t>
  </si>
  <si>
    <t>414.25</t>
  </si>
  <si>
    <t>610.00</t>
  </si>
  <si>
    <t>536.8</t>
  </si>
  <si>
    <t>610.0</t>
  </si>
  <si>
    <t>460.27</t>
  </si>
  <si>
    <t>684.00</t>
  </si>
  <si>
    <t>601.92</t>
  </si>
  <si>
    <t>684.0</t>
  </si>
  <si>
    <t>516.11</t>
  </si>
  <si>
    <t>760.00</t>
  </si>
  <si>
    <t>668.8</t>
  </si>
  <si>
    <t>760.0</t>
  </si>
  <si>
    <t>573.45</t>
  </si>
  <si>
    <t>819.00</t>
  </si>
  <si>
    <t>720.72</t>
  </si>
  <si>
    <t>819.0</t>
  </si>
  <si>
    <t>617.97</t>
  </si>
  <si>
    <t>910.00</t>
  </si>
  <si>
    <t>800.8</t>
  </si>
  <si>
    <t>910.0</t>
  </si>
  <si>
    <t>686.64</t>
  </si>
  <si>
    <t>963.00</t>
  </si>
  <si>
    <t>847.44</t>
  </si>
  <si>
    <t>963.0</t>
  </si>
  <si>
    <t>726.63</t>
  </si>
  <si>
    <t>1070.00</t>
  </si>
  <si>
    <t>941.6</t>
  </si>
  <si>
    <t>1070.0</t>
  </si>
  <si>
    <t>807.36</t>
  </si>
  <si>
    <t>Torrent Bay by Intercorp Hotel Group</t>
  </si>
  <si>
    <t>PORT DES TORRENT-C/ VALENCIA, 4, CALA DE BOU PORT DES TORRENT 07829</t>
  </si>
  <si>
    <t>340.50</t>
  </si>
  <si>
    <t>299.64</t>
  </si>
  <si>
    <t>340.5</t>
  </si>
  <si>
    <t>244.54</t>
  </si>
  <si>
    <t>347.22</t>
  </si>
  <si>
    <t>377.40</t>
  </si>
  <si>
    <t>332.11</t>
  </si>
  <si>
    <t>377.4</t>
  </si>
  <si>
    <t>APARTMENT DELUXE TWO BEDROOM</t>
  </si>
  <si>
    <t>526.50</t>
  </si>
  <si>
    <t>463.32</t>
  </si>
  <si>
    <t>526.5</t>
  </si>
  <si>
    <t>378.12</t>
  </si>
  <si>
    <t>APT.B2-DX</t>
  </si>
  <si>
    <t>556.50</t>
  </si>
  <si>
    <t>489.72</t>
  </si>
  <si>
    <t>556.5</t>
  </si>
  <si>
    <t>399.67</t>
  </si>
  <si>
    <t>588.75</t>
  </si>
  <si>
    <t>518.1</t>
  </si>
  <si>
    <t>420.14</t>
  </si>
  <si>
    <t>618.93</t>
  </si>
  <si>
    <t>544.66</t>
  </si>
  <si>
    <t>441.68</t>
  </si>
  <si>
    <t>Sol Beach House Ibiza - Adults Only</t>
  </si>
  <si>
    <t>CARRER PARE VICENT COSTA, 2, SANTA EULALIA 07840</t>
  </si>
  <si>
    <t>741.00</t>
  </si>
  <si>
    <t>652.08</t>
  </si>
  <si>
    <t>741.0</t>
  </si>
  <si>
    <t>552.38</t>
  </si>
  <si>
    <t>615.00</t>
  </si>
  <si>
    <t>885.00</t>
  </si>
  <si>
    <t>778.8</t>
  </si>
  <si>
    <t>885.0</t>
  </si>
  <si>
    <t>659.73</t>
  </si>
  <si>
    <t>957.00</t>
  </si>
  <si>
    <t>842.16</t>
  </si>
  <si>
    <t>957.0</t>
  </si>
  <si>
    <t>713.40</t>
  </si>
  <si>
    <t>1011.00</t>
  </si>
  <si>
    <t>889.68</t>
  </si>
  <si>
    <t>1011.0</t>
  </si>
  <si>
    <t>753.65</t>
  </si>
  <si>
    <t>1038.00</t>
  </si>
  <si>
    <t>913.44</t>
  </si>
  <si>
    <t>1038.0</t>
  </si>
  <si>
    <t>773.78</t>
  </si>
  <si>
    <t>1092.00</t>
  </si>
  <si>
    <t>960.96</t>
  </si>
  <si>
    <t>1092.0</t>
  </si>
  <si>
    <t>814.04</t>
  </si>
  <si>
    <t>1155.00</t>
  </si>
  <si>
    <t>1016.4</t>
  </si>
  <si>
    <t>1155.0</t>
  </si>
  <si>
    <t>861.00</t>
  </si>
  <si>
    <t>1215.00</t>
  </si>
  <si>
    <t>1069.2</t>
  </si>
  <si>
    <t>1215.0</t>
  </si>
  <si>
    <t>905.73</t>
  </si>
  <si>
    <t>1146.00</t>
  </si>
  <si>
    <t>1008.48</t>
  </si>
  <si>
    <t>1146.0</t>
  </si>
  <si>
    <t>854.29</t>
  </si>
  <si>
    <t>1545.00</t>
  </si>
  <si>
    <t>1359.6</t>
  </si>
  <si>
    <t>1545.0</t>
  </si>
  <si>
    <t>1151.73</t>
  </si>
  <si>
    <t>1605.00</t>
  </si>
  <si>
    <t>1412.4</t>
  </si>
  <si>
    <t>1605.0</t>
  </si>
  <si>
    <t>1196.45</t>
  </si>
  <si>
    <t>98</t>
  </si>
  <si>
    <t>219.39</t>
  </si>
  <si>
    <t>193.06</t>
  </si>
  <si>
    <t>159.56</t>
  </si>
  <si>
    <t>226.62</t>
  </si>
  <si>
    <t>199.43</t>
  </si>
  <si>
    <t>159.55</t>
  </si>
  <si>
    <t>253.14</t>
  </si>
  <si>
    <t>222.76</t>
  </si>
  <si>
    <t>184.10</t>
  </si>
  <si>
    <t>261.48</t>
  </si>
  <si>
    <t>230.1</t>
  </si>
  <si>
    <t>184.09</t>
  </si>
  <si>
    <t>238.40</t>
  </si>
  <si>
    <t>209.79</t>
  </si>
  <si>
    <t>238.4</t>
  </si>
  <si>
    <t>167.84</t>
  </si>
  <si>
    <t>256.34</t>
  </si>
  <si>
    <t>225.58</t>
  </si>
  <si>
    <t>180.46</t>
  </si>
  <si>
    <t>275.08</t>
  </si>
  <si>
    <t>242.07</t>
  </si>
  <si>
    <t>193.65</t>
  </si>
  <si>
    <t>249.39</t>
  </si>
  <si>
    <t>219.46</t>
  </si>
  <si>
    <t>181.37</t>
  </si>
  <si>
    <t>257.61</t>
  </si>
  <si>
    <t>226.7</t>
  </si>
  <si>
    <t>181.36</t>
  </si>
  <si>
    <t>283.14</t>
  </si>
  <si>
    <t>249.16</t>
  </si>
  <si>
    <t>205.92</t>
  </si>
  <si>
    <t>292.47</t>
  </si>
  <si>
    <t>257.37</t>
  </si>
  <si>
    <t>205.91</t>
  </si>
  <si>
    <t>283.24</t>
  </si>
  <si>
    <t>249.25</t>
  </si>
  <si>
    <t>199.40</t>
  </si>
  <si>
    <t>319.91</t>
  </si>
  <si>
    <t>281.52</t>
  </si>
  <si>
    <t>225.22</t>
  </si>
  <si>
    <t>271.11</t>
  </si>
  <si>
    <t>238.58</t>
  </si>
  <si>
    <t>201.27</t>
  </si>
  <si>
    <t>273.33</t>
  </si>
  <si>
    <t>240.53</t>
  </si>
  <si>
    <t>301.23</t>
  </si>
  <si>
    <t>265.08</t>
  </si>
  <si>
    <t>223.64</t>
  </si>
  <si>
    <t>303.72</t>
  </si>
  <si>
    <t>267.27</t>
  </si>
  <si>
    <t>218.18</t>
  </si>
  <si>
    <t>357.70</t>
  </si>
  <si>
    <t>314.78</t>
  </si>
  <si>
    <t>357.7</t>
  </si>
  <si>
    <t>242.82</t>
  </si>
  <si>
    <t>393.85</t>
  </si>
  <si>
    <t>346.59</t>
  </si>
  <si>
    <t>268.27</t>
  </si>
  <si>
    <t>464.88</t>
  </si>
  <si>
    <t>409.09</t>
  </si>
  <si>
    <t>318.27</t>
  </si>
  <si>
    <t>Hard Rock Hotel Ibiza</t>
  </si>
  <si>
    <t>994.09</t>
  </si>
  <si>
    <t>CG-TODOSRO 1</t>
  </si>
  <si>
    <t>874.8</t>
  </si>
  <si>
    <t>CARRETERA PLAYA D'EN BOSSA, SANT JORDI DE SES SALINES 07817</t>
  </si>
  <si>
    <t>722.97</t>
  </si>
  <si>
    <t>DUS.ST-2</t>
  </si>
  <si>
    <t>1130.89</t>
  </si>
  <si>
    <t>995.18</t>
  </si>
  <si>
    <t>822.47</t>
  </si>
  <si>
    <t>1115.68</t>
  </si>
  <si>
    <t>981.8</t>
  </si>
  <si>
    <t>811.40</t>
  </si>
  <si>
    <t>DUS.DX-1</t>
  </si>
  <si>
    <t>1263.28</t>
  </si>
  <si>
    <t>1111.69</t>
  </si>
  <si>
    <t>918.75</t>
  </si>
  <si>
    <t>Sirenis Hotel Goleta &amp; SPA</t>
  </si>
  <si>
    <t>419.48</t>
  </si>
  <si>
    <t>369.14</t>
  </si>
  <si>
    <t>15% Special Discount applied</t>
  </si>
  <si>
    <t>AVENIDA PEDRO MATUTES NOGUERA, Playa D En Bossa 07800</t>
  </si>
  <si>
    <t>315.45</t>
  </si>
  <si>
    <t>452.78</t>
  </si>
  <si>
    <t>CG-NRF HB</t>
  </si>
  <si>
    <t>398.45</t>
  </si>
  <si>
    <t>340.49</t>
  </si>
  <si>
    <t>CG-OPQ HB</t>
  </si>
  <si>
    <t>466.10</t>
  </si>
  <si>
    <t>410.17</t>
  </si>
  <si>
    <t>466.1</t>
  </si>
  <si>
    <t>350.51</t>
  </si>
  <si>
    <t>503.09</t>
  </si>
  <si>
    <t>442.72</t>
  </si>
  <si>
    <t>378.33</t>
  </si>
  <si>
    <t>Barcelo Portinatx</t>
  </si>
  <si>
    <t>475.20</t>
  </si>
  <si>
    <t>OFE-1 BB</t>
  </si>
  <si>
    <t>418.18</t>
  </si>
  <si>
    <t>CARRETERA VENDA DE PORTINATX, 62, PORTINATX 07810</t>
  </si>
  <si>
    <t>358.56</t>
  </si>
  <si>
    <t>Cala Portinatx</t>
  </si>
  <si>
    <t>427.68</t>
  </si>
  <si>
    <t>497.25</t>
  </si>
  <si>
    <t>OFE-1 HB</t>
  </si>
  <si>
    <t>437.58</t>
  </si>
  <si>
    <t>375.20</t>
  </si>
  <si>
    <t>504.90</t>
  </si>
  <si>
    <t>NRF-ROLLING21BB</t>
  </si>
  <si>
    <t>444.31</t>
  </si>
  <si>
    <t>504.9</t>
  </si>
  <si>
    <t>380.97</t>
  </si>
  <si>
    <t>447.53</t>
  </si>
  <si>
    <t>452.05</t>
  </si>
  <si>
    <t>CG-OPAQUEBB</t>
  </si>
  <si>
    <t>454.41</t>
  </si>
  <si>
    <t>459.00</t>
  </si>
  <si>
    <t>530.40</t>
  </si>
  <si>
    <t>NRF-ROLLING21HB</t>
  </si>
  <si>
    <t>466.75</t>
  </si>
  <si>
    <t>530.4</t>
  </si>
  <si>
    <t>400.21</t>
  </si>
  <si>
    <t>534.60</t>
  </si>
  <si>
    <t>62708 BB</t>
  </si>
  <si>
    <t>470.45</t>
  </si>
  <si>
    <t>403.38</t>
  </si>
  <si>
    <t>CG-OPAQUEHB</t>
  </si>
  <si>
    <t>477.36</t>
  </si>
  <si>
    <t>482.18</t>
  </si>
  <si>
    <t>481.14</t>
  </si>
  <si>
    <t>486.00</t>
  </si>
  <si>
    <t>548.64</t>
  </si>
  <si>
    <t>482.8</t>
  </si>
  <si>
    <t>563.55</t>
  </si>
  <si>
    <t>62708 HB</t>
  </si>
  <si>
    <t>495.92</t>
  </si>
  <si>
    <t>425.22</t>
  </si>
  <si>
    <t>576.33</t>
  </si>
  <si>
    <t>507.17</t>
  </si>
  <si>
    <t>507.2</t>
  </si>
  <si>
    <t>512.32</t>
  </si>
  <si>
    <t>594.00</t>
  </si>
  <si>
    <t>CG-BESTBB</t>
  </si>
  <si>
    <t>522.72</t>
  </si>
  <si>
    <t>448.20</t>
  </si>
  <si>
    <t>CG-BESTHB</t>
  </si>
  <si>
    <t>583.44</t>
  </si>
  <si>
    <t>663.0</t>
  </si>
  <si>
    <t>500.26</t>
  </si>
  <si>
    <t>596.7</t>
  </si>
  <si>
    <t>602.73</t>
  </si>
  <si>
    <t>489.60</t>
  </si>
  <si>
    <t>430.85</t>
  </si>
  <si>
    <t>489.6</t>
  </si>
  <si>
    <t>369.43</t>
  </si>
  <si>
    <t>440.64</t>
  </si>
  <si>
    <t>445.09</t>
  </si>
  <si>
    <t>510.75</t>
  </si>
  <si>
    <t>449.46</t>
  </si>
  <si>
    <t>520.20</t>
  </si>
  <si>
    <t>457.78</t>
  </si>
  <si>
    <t>520.2</t>
  </si>
  <si>
    <t>392.51</t>
  </si>
  <si>
    <t>459.68</t>
  </si>
  <si>
    <t>464.32</t>
  </si>
  <si>
    <t>468.18</t>
  </si>
  <si>
    <t>472.91</t>
  </si>
  <si>
    <t>544.80</t>
  </si>
  <si>
    <t>479.42</t>
  </si>
  <si>
    <t>544.8</t>
  </si>
  <si>
    <t>411.08</t>
  </si>
  <si>
    <t>550.80</t>
  </si>
  <si>
    <t>484.7</t>
  </si>
  <si>
    <t>550.8</t>
  </si>
  <si>
    <t>415.60</t>
  </si>
  <si>
    <t>490.32</t>
  </si>
  <si>
    <t>495.27</t>
  </si>
  <si>
    <t>495.72</t>
  </si>
  <si>
    <t>500.73</t>
  </si>
  <si>
    <t>565.26</t>
  </si>
  <si>
    <t>497.43</t>
  </si>
  <si>
    <t>578.85</t>
  </si>
  <si>
    <t>509.39</t>
  </si>
  <si>
    <t>591.99</t>
  </si>
  <si>
    <t>520.95</t>
  </si>
  <si>
    <t>520.97</t>
  </si>
  <si>
    <t>526.23</t>
  </si>
  <si>
    <t>612.00</t>
  </si>
  <si>
    <t>538.56</t>
  </si>
  <si>
    <t>612.0</t>
  </si>
  <si>
    <t>461.78</t>
  </si>
  <si>
    <t>556.36</t>
  </si>
  <si>
    <t>681.00</t>
  </si>
  <si>
    <t>599.28</t>
  </si>
  <si>
    <t>681.0</t>
  </si>
  <si>
    <t>513.85</t>
  </si>
  <si>
    <t>612.9</t>
  </si>
  <si>
    <t>619.09</t>
  </si>
  <si>
    <t>696.60</t>
  </si>
  <si>
    <t>613.01</t>
  </si>
  <si>
    <t>696.6</t>
  </si>
  <si>
    <t>525.62</t>
  </si>
  <si>
    <t>626.94</t>
  </si>
  <si>
    <t>633.27</t>
  </si>
  <si>
    <t>Double or Twin SUPERIOR SEA VIEW</t>
  </si>
  <si>
    <t>729.00</t>
  </si>
  <si>
    <t>641.52</t>
  </si>
  <si>
    <t>729.0</t>
  </si>
  <si>
    <t>550.06</t>
  </si>
  <si>
    <t>DBT.SU-VM</t>
  </si>
  <si>
    <t>656.1</t>
  </si>
  <si>
    <t>662.73</t>
  </si>
  <si>
    <t>Double or Twin DELUXE SEA VIEW</t>
  </si>
  <si>
    <t>782.40</t>
  </si>
  <si>
    <t>688.51</t>
  </si>
  <si>
    <t>782.4</t>
  </si>
  <si>
    <t>590.36</t>
  </si>
  <si>
    <t>DBT.DX-VM</t>
  </si>
  <si>
    <t>704.16</t>
  </si>
  <si>
    <t>711.27</t>
  </si>
  <si>
    <t>831.30</t>
  </si>
  <si>
    <t>731.54</t>
  </si>
  <si>
    <t>831.3</t>
  </si>
  <si>
    <t>627.25</t>
  </si>
  <si>
    <t>837.00</t>
  </si>
  <si>
    <t>736.56</t>
  </si>
  <si>
    <t>837.0</t>
  </si>
  <si>
    <t>631.55</t>
  </si>
  <si>
    <t>748.17</t>
  </si>
  <si>
    <t>755.73</t>
  </si>
  <si>
    <t>753.3</t>
  </si>
  <si>
    <t>760.91</t>
  </si>
  <si>
    <t>880.20</t>
  </si>
  <si>
    <t>774.58</t>
  </si>
  <si>
    <t>880.2</t>
  </si>
  <si>
    <t>664.15</t>
  </si>
  <si>
    <t>892.80</t>
  </si>
  <si>
    <t>785.66</t>
  </si>
  <si>
    <t>892.8</t>
  </si>
  <si>
    <t>673.66</t>
  </si>
  <si>
    <t>792.18</t>
  </si>
  <si>
    <t>800.18</t>
  </si>
  <si>
    <t>903.30</t>
  </si>
  <si>
    <t>794.9</t>
  </si>
  <si>
    <t>903.3</t>
  </si>
  <si>
    <t>803.52</t>
  </si>
  <si>
    <t>811.64</t>
  </si>
  <si>
    <t>948.60</t>
  </si>
  <si>
    <t>834.77</t>
  </si>
  <si>
    <t>948.6</t>
  </si>
  <si>
    <t>715.76</t>
  </si>
  <si>
    <t>970.14</t>
  </si>
  <si>
    <t>853.72</t>
  </si>
  <si>
    <t>853.74</t>
  </si>
  <si>
    <t>862.36</t>
  </si>
  <si>
    <t>978.00</t>
  </si>
  <si>
    <t>860.64</t>
  </si>
  <si>
    <t>978.0</t>
  </si>
  <si>
    <t>737.95</t>
  </si>
  <si>
    <t>889.09</t>
  </si>
  <si>
    <t>1116.00</t>
  </si>
  <si>
    <t>982.08</t>
  </si>
  <si>
    <t>1116.0</t>
  </si>
  <si>
    <t>842.07</t>
  </si>
  <si>
    <t>1004.4</t>
  </si>
  <si>
    <t>1014.55</t>
  </si>
  <si>
    <t>847.80</t>
  </si>
  <si>
    <t>746.06</t>
  </si>
  <si>
    <t>847.8</t>
  </si>
  <si>
    <t>639.70</t>
  </si>
  <si>
    <t>763.02</t>
  </si>
  <si>
    <t>770.73</t>
  </si>
  <si>
    <t>901.80</t>
  </si>
  <si>
    <t>793.58</t>
  </si>
  <si>
    <t>901.8</t>
  </si>
  <si>
    <t>35</t>
  </si>
  <si>
    <t>680.45</t>
  </si>
  <si>
    <t>811.62</t>
  </si>
  <si>
    <t>819.82</t>
  </si>
  <si>
    <t>JUNIOR SUITE DELUXE WITH JACUZZI</t>
  </si>
  <si>
    <t>950.40</t>
  </si>
  <si>
    <t>836.35</t>
  </si>
  <si>
    <t>717.12</t>
  </si>
  <si>
    <t>JSU.DX-JA</t>
  </si>
  <si>
    <t>855.36</t>
  </si>
  <si>
    <t>864.00</t>
  </si>
  <si>
    <t>JUNIOR SUITE CAPACITY 3</t>
  </si>
  <si>
    <t>1165.74</t>
  </si>
  <si>
    <t>1025.85</t>
  </si>
  <si>
    <t>879.60</t>
  </si>
  <si>
    <t>JSU.C3</t>
  </si>
  <si>
    <t>1049.17</t>
  </si>
  <si>
    <t>1059.76</t>
  </si>
  <si>
    <t>JUNIOR SUITE SEA VIEW CAPACITY 3</t>
  </si>
  <si>
    <t>1239.99</t>
  </si>
  <si>
    <t>1091.19</t>
  </si>
  <si>
    <t>935.63</t>
  </si>
  <si>
    <t>JSU.C3-VM</t>
  </si>
  <si>
    <t>1115.99</t>
  </si>
  <si>
    <t>1127.26</t>
  </si>
  <si>
    <t>AzuLine Hotel S'Anfora &amp; Fleming</t>
  </si>
  <si>
    <t>144.06</t>
  </si>
  <si>
    <t>126.77</t>
  </si>
  <si>
    <t>AV. DOCTOR FLEMING, 55, San Antonio De Portm 07820</t>
  </si>
  <si>
    <t>103.85</t>
  </si>
  <si>
    <t>293.68</t>
  </si>
  <si>
    <t>258.44</t>
  </si>
  <si>
    <t>218.03</t>
  </si>
  <si>
    <t>309.12</t>
  </si>
  <si>
    <t>272.03</t>
  </si>
  <si>
    <t>367.84</t>
  </si>
  <si>
    <t>323.7</t>
  </si>
  <si>
    <t>273.08</t>
  </si>
  <si>
    <t>387.21</t>
  </si>
  <si>
    <t>340.74</t>
  </si>
  <si>
    <t>287.45</t>
  </si>
  <si>
    <t>329.47</t>
  </si>
  <si>
    <t>289.93</t>
  </si>
  <si>
    <t>349.70</t>
  </si>
  <si>
    <t>307.74</t>
  </si>
  <si>
    <t>349.7</t>
  </si>
  <si>
    <t>246.19</t>
  </si>
  <si>
    <t>354.64</t>
  </si>
  <si>
    <t>312.08</t>
  </si>
  <si>
    <t>249.66</t>
  </si>
  <si>
    <t>412.65</t>
  </si>
  <si>
    <t>363.13</t>
  </si>
  <si>
    <t>290.51</t>
  </si>
  <si>
    <t>453.33</t>
  </si>
  <si>
    <t>398.93</t>
  </si>
  <si>
    <t>319.15</t>
  </si>
  <si>
    <t>227.93</t>
  </si>
  <si>
    <t>200.58</t>
  </si>
  <si>
    <t>160.46</t>
  </si>
  <si>
    <t>240.03</t>
  </si>
  <si>
    <t>211.23</t>
  </si>
  <si>
    <t>168.98</t>
  </si>
  <si>
    <t>300.54</t>
  </si>
  <si>
    <t>264.48</t>
  </si>
  <si>
    <t>211.58</t>
  </si>
  <si>
    <t>288.44</t>
  </si>
  <si>
    <t>253.83</t>
  </si>
  <si>
    <t>203.06</t>
  </si>
  <si>
    <t>361.05</t>
  </si>
  <si>
    <t>317.72</t>
  </si>
  <si>
    <t>254.18</t>
  </si>
  <si>
    <t>407.45</t>
  </si>
  <si>
    <t>572.40</t>
  </si>
  <si>
    <t>503.71</t>
  </si>
  <si>
    <t>572.4</t>
  </si>
  <si>
    <t>431.90</t>
  </si>
  <si>
    <t>452.73</t>
  </si>
  <si>
    <t>636.00</t>
  </si>
  <si>
    <t>559.68</t>
  </si>
  <si>
    <t>636.0</t>
  </si>
  <si>
    <t>479.89</t>
  </si>
  <si>
    <t>604.80</t>
  </si>
  <si>
    <t>532.22</t>
  </si>
  <si>
    <t>604.8</t>
  </si>
  <si>
    <t>456.35</t>
  </si>
  <si>
    <t>672.00</t>
  </si>
  <si>
    <t>591.36</t>
  </si>
  <si>
    <t>672.0</t>
  </si>
  <si>
    <t>507.05</t>
  </si>
  <si>
    <t>509.32</t>
  </si>
  <si>
    <t>707.40</t>
  </si>
  <si>
    <t>622.51</t>
  </si>
  <si>
    <t>707.4</t>
  </si>
  <si>
    <t>533.77</t>
  </si>
  <si>
    <t>565.91</t>
  </si>
  <si>
    <t>786.00</t>
  </si>
  <si>
    <t>691.68</t>
  </si>
  <si>
    <t>786.0</t>
  </si>
  <si>
    <t>593.07</t>
  </si>
  <si>
    <t>739.80</t>
  </si>
  <si>
    <t>651.02</t>
  </si>
  <si>
    <t>739.8</t>
  </si>
  <si>
    <t>558.21</t>
  </si>
  <si>
    <t>822.00</t>
  </si>
  <si>
    <t>723.36</t>
  </si>
  <si>
    <t>822.0</t>
  </si>
  <si>
    <t>620.24</t>
  </si>
  <si>
    <t>560.25</t>
  </si>
  <si>
    <t>622.50</t>
  </si>
  <si>
    <t>839.70</t>
  </si>
  <si>
    <t>738.94</t>
  </si>
  <si>
    <t>839.7</t>
  </si>
  <si>
    <t>633.59</t>
  </si>
  <si>
    <t>933.00</t>
  </si>
  <si>
    <t>821.04</t>
  </si>
  <si>
    <t>933.0</t>
  </si>
  <si>
    <t>703.99</t>
  </si>
  <si>
    <t>877.50</t>
  </si>
  <si>
    <t>772.2</t>
  </si>
  <si>
    <t>877.5</t>
  </si>
  <si>
    <t>662.11</t>
  </si>
  <si>
    <t>974.70</t>
  </si>
  <si>
    <t>857.74</t>
  </si>
  <si>
    <t>974.7</t>
  </si>
  <si>
    <t>735.46</t>
  </si>
  <si>
    <t>975.00</t>
  </si>
  <si>
    <t>858.0</t>
  </si>
  <si>
    <t>975.0</t>
  </si>
  <si>
    <t>735.68</t>
  </si>
  <si>
    <t>1083.00</t>
  </si>
  <si>
    <t>953.04</t>
  </si>
  <si>
    <t>1083.0</t>
  </si>
  <si>
    <t>817.17</t>
  </si>
  <si>
    <t>1066.50</t>
  </si>
  <si>
    <t>938.52</t>
  </si>
  <si>
    <t>1066.5</t>
  </si>
  <si>
    <t>804.72</t>
  </si>
  <si>
    <t>1163.70</t>
  </si>
  <si>
    <t>1024.06</t>
  </si>
  <si>
    <t>1163.7</t>
  </si>
  <si>
    <t>878.06</t>
  </si>
  <si>
    <t>1185.00</t>
  </si>
  <si>
    <t>1042.8</t>
  </si>
  <si>
    <t>1185.0</t>
  </si>
  <si>
    <t>894.14</t>
  </si>
  <si>
    <t>1293.00</t>
  </si>
  <si>
    <t>1137.84</t>
  </si>
  <si>
    <t>1293.0</t>
  </si>
  <si>
    <t>975.63</t>
  </si>
  <si>
    <t>1269.00</t>
  </si>
  <si>
    <t>1116.72</t>
  </si>
  <si>
    <t>1269.0</t>
  </si>
  <si>
    <t>957.52</t>
  </si>
  <si>
    <t>1398.60</t>
  </si>
  <si>
    <t>1230.77</t>
  </si>
  <si>
    <t>1398.6</t>
  </si>
  <si>
    <t>1055.31</t>
  </si>
  <si>
    <t>1410.00</t>
  </si>
  <si>
    <t>1240.8</t>
  </si>
  <si>
    <t>1410.0</t>
  </si>
  <si>
    <t>1063.91</t>
  </si>
  <si>
    <t>1554.00</t>
  </si>
  <si>
    <t>1367.52</t>
  </si>
  <si>
    <t>1554.0</t>
  </si>
  <si>
    <t>1172.56</t>
  </si>
  <si>
    <t>1471.50</t>
  </si>
  <si>
    <t>1294.92</t>
  </si>
  <si>
    <t>1471.5</t>
  </si>
  <si>
    <t>1110.31</t>
  </si>
  <si>
    <t>1633.50</t>
  </si>
  <si>
    <t>1437.48</t>
  </si>
  <si>
    <t>1633.5</t>
  </si>
  <si>
    <t>1232.55</t>
  </si>
  <si>
    <t>1635.00</t>
  </si>
  <si>
    <t>1438.8</t>
  </si>
  <si>
    <t>1635.0</t>
  </si>
  <si>
    <t>1233.68</t>
  </si>
  <si>
    <t>1815.00</t>
  </si>
  <si>
    <t>1597.2</t>
  </si>
  <si>
    <t>1815.0</t>
  </si>
  <si>
    <t>1369.50</t>
  </si>
  <si>
    <t>1674.00</t>
  </si>
  <si>
    <t>1473.12</t>
  </si>
  <si>
    <t>1674.0</t>
  </si>
  <si>
    <t>1263.11</t>
  </si>
  <si>
    <t>1403.45</t>
  </si>
  <si>
    <t>1868.40</t>
  </si>
  <si>
    <t>1644.19</t>
  </si>
  <si>
    <t>1868.4</t>
  </si>
  <si>
    <t>1409.79</t>
  </si>
  <si>
    <t>2076.00</t>
  </si>
  <si>
    <t>1826.88</t>
  </si>
  <si>
    <t>2076.0</t>
  </si>
  <si>
    <t>1566.44</t>
  </si>
  <si>
    <t>THB Ocean Beach</t>
  </si>
  <si>
    <t>748.36</t>
  </si>
  <si>
    <t>CG-MERCHANT</t>
  </si>
  <si>
    <t>658.56</t>
  </si>
  <si>
    <t>BELLAVISTA, 1, SAN ANTONIO 07820</t>
  </si>
  <si>
    <t>537.61</t>
  </si>
  <si>
    <t>788.5</t>
  </si>
  <si>
    <t>716.82</t>
  </si>
  <si>
    <t>856.54</t>
  </si>
  <si>
    <t>CG-MERCHANT HB</t>
  </si>
  <si>
    <t>753.76</t>
  </si>
  <si>
    <t>615.34</t>
  </si>
  <si>
    <t>902.50</t>
  </si>
  <si>
    <t>812.25</t>
  </si>
  <si>
    <t>902.5</t>
  </si>
  <si>
    <t>820.45</t>
  </si>
  <si>
    <t>820.50</t>
  </si>
  <si>
    <t>722.04</t>
  </si>
  <si>
    <t>820.5</t>
  </si>
  <si>
    <t>589.43</t>
  </si>
  <si>
    <t>864.50</t>
  </si>
  <si>
    <t>778.05</t>
  </si>
  <si>
    <t>864.5</t>
  </si>
  <si>
    <t>785.91</t>
  </si>
  <si>
    <t>928.69</t>
  </si>
  <si>
    <t>817.25</t>
  </si>
  <si>
    <t>667.16</t>
  </si>
  <si>
    <t>978.50</t>
  </si>
  <si>
    <t>880.65</t>
  </si>
  <si>
    <t>978.5</t>
  </si>
  <si>
    <t>889.55</t>
  </si>
  <si>
    <t>844.23</t>
  </si>
  <si>
    <t>742.92</t>
  </si>
  <si>
    <t>606.48</t>
  </si>
  <si>
    <t>889.50</t>
  </si>
  <si>
    <t>800.55</t>
  </si>
  <si>
    <t>889.5</t>
  </si>
  <si>
    <t>808.64</t>
  </si>
  <si>
    <t>916.80</t>
  </si>
  <si>
    <t>806.78</t>
  </si>
  <si>
    <t>916.8</t>
  </si>
  <si>
    <t>658.64</t>
  </si>
  <si>
    <t>966.00</t>
  </si>
  <si>
    <t>869.4</t>
  </si>
  <si>
    <t>966.0</t>
  </si>
  <si>
    <t>878.18</t>
  </si>
  <si>
    <t>1069.54</t>
  </si>
  <si>
    <t>941.2</t>
  </si>
  <si>
    <t>1176.12</t>
  </si>
  <si>
    <t>1034.99</t>
  </si>
  <si>
    <t>827.99</t>
  </si>
  <si>
    <t>1074.74</t>
  </si>
  <si>
    <t>945.77</t>
  </si>
  <si>
    <t>756.62</t>
  </si>
  <si>
    <t>1137.63</t>
  </si>
  <si>
    <t>1001.11</t>
  </si>
  <si>
    <t>800.89</t>
  </si>
  <si>
    <t>1250.74</t>
  </si>
  <si>
    <t>1100.65</t>
  </si>
  <si>
    <t>880.52</t>
  </si>
  <si>
    <t>1322.31</t>
  </si>
  <si>
    <t>1163.63</t>
  </si>
  <si>
    <t>921.91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</si>
</sst>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8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126.34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HYPERLINK("https://hotelmonitor-cachepage.eclerx.com/savepage/tk_15454758770171893_sr_62.html","info")</f>
        <v/>
      </c>
      <c r="AA2" t="n">
        <v>-418152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90</v>
      </c>
      <c r="AI2" t="s">
        <v>81</v>
      </c>
      <c r="AJ2" t="s"/>
      <c r="AK2" t="s">
        <v>91</v>
      </c>
      <c r="AL2" t="s"/>
      <c r="AM2" t="s"/>
      <c r="AN2" t="s">
        <v>91</v>
      </c>
      <c r="AO2" t="s"/>
      <c r="AP2" t="n">
        <v>48</v>
      </c>
      <c r="AQ2" t="s">
        <v>92</v>
      </c>
      <c r="AR2" t="s"/>
      <c r="AS2" t="s">
        <v>93</v>
      </c>
      <c r="AT2" t="s">
        <v>94</v>
      </c>
      <c r="AU2" t="s">
        <v>91</v>
      </c>
      <c r="AV2" t="s"/>
      <c r="AW2" t="s">
        <v>95</v>
      </c>
      <c r="AX2" t="s"/>
      <c r="AY2" t="n">
        <v>418152</v>
      </c>
      <c r="AZ2" t="s">
        <v>96</v>
      </c>
      <c r="BA2" t="s"/>
      <c r="BB2" t="s"/>
      <c r="BC2" t="n">
        <v>38.9852</v>
      </c>
      <c r="BD2" t="n">
        <v>38.9852</v>
      </c>
      <c r="BE2" t="s">
        <v>97</v>
      </c>
      <c r="BF2" t="s">
        <v>82</v>
      </c>
      <c r="BG2" t="s"/>
      <c r="BH2" t="s"/>
      <c r="BI2" t="s"/>
      <c r="BJ2" t="s"/>
      <c r="BK2" t="s"/>
      <c r="BL2" t="s"/>
      <c r="BM2" t="s"/>
      <c r="BN2" t="s">
        <v>98</v>
      </c>
      <c r="BO2" t="s">
        <v>82</v>
      </c>
      <c r="BP2" t="s">
        <v>99</v>
      </c>
      <c r="BQ2" t="s">
        <v>100</v>
      </c>
      <c r="BR2" t="s">
        <v>101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126.34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HYPERLINK("https://hotelmonitor-cachepage.eclerx.com/savepage/tk_15454758770171893_sr_62.html","info")</f>
        <v/>
      </c>
      <c r="AA3" t="n">
        <v>-418152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90</v>
      </c>
      <c r="AI3" t="s">
        <v>81</v>
      </c>
      <c r="AJ3" t="s"/>
      <c r="AK3" t="s">
        <v>91</v>
      </c>
      <c r="AL3" t="s"/>
      <c r="AM3" t="s"/>
      <c r="AN3" t="s">
        <v>91</v>
      </c>
      <c r="AO3" t="s"/>
      <c r="AP3" t="n">
        <v>48</v>
      </c>
      <c r="AQ3" t="s">
        <v>92</v>
      </c>
      <c r="AR3" t="s"/>
      <c r="AS3" t="s">
        <v>93</v>
      </c>
      <c r="AT3" t="s">
        <v>94</v>
      </c>
      <c r="AU3" t="s">
        <v>91</v>
      </c>
      <c r="AV3" t="s"/>
      <c r="AW3" t="s">
        <v>95</v>
      </c>
      <c r="AX3" t="s"/>
      <c r="AY3" t="n">
        <v>418152</v>
      </c>
      <c r="AZ3" t="s">
        <v>96</v>
      </c>
      <c r="BA3" t="s"/>
      <c r="BB3" t="s"/>
      <c r="BC3" t="n">
        <v>38.9852</v>
      </c>
      <c r="BD3" t="n">
        <v>38.9852</v>
      </c>
      <c r="BE3" t="s">
        <v>97</v>
      </c>
      <c r="BF3" t="s">
        <v>82</v>
      </c>
      <c r="BG3" t="s"/>
      <c r="BH3" t="s"/>
      <c r="BI3" t="s"/>
      <c r="BJ3" t="s"/>
      <c r="BK3" t="s"/>
      <c r="BL3" t="s"/>
      <c r="BM3" t="s"/>
      <c r="BN3" t="s">
        <v>98</v>
      </c>
      <c r="BO3" t="s">
        <v>82</v>
      </c>
      <c r="BP3" t="s">
        <v>99</v>
      </c>
      <c r="BQ3" t="s">
        <v>100</v>
      </c>
      <c r="BR3" t="s">
        <v>101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140.26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102</v>
      </c>
      <c r="T4" t="s">
        <v>82</v>
      </c>
      <c r="U4" t="s">
        <v>83</v>
      </c>
      <c r="V4" t="s">
        <v>84</v>
      </c>
      <c r="W4" t="s">
        <v>103</v>
      </c>
      <c r="X4" t="s"/>
      <c r="Y4" t="s">
        <v>86</v>
      </c>
      <c r="Z4">
        <f>HYPERLINK("https://hotelmonitor-cachepage.eclerx.com/savepage/tk_15454758770171893_sr_62.html","info")</f>
        <v/>
      </c>
      <c r="AA4" t="n">
        <v>-418152</v>
      </c>
      <c r="AB4" t="s">
        <v>87</v>
      </c>
      <c r="AC4" t="s">
        <v>88</v>
      </c>
      <c r="AD4" t="s">
        <v>89</v>
      </c>
      <c r="AE4" t="s"/>
      <c r="AF4" t="s"/>
      <c r="AG4" t="s"/>
      <c r="AH4" t="s">
        <v>104</v>
      </c>
      <c r="AI4" t="s">
        <v>102</v>
      </c>
      <c r="AJ4" t="s"/>
      <c r="AK4" t="s">
        <v>91</v>
      </c>
      <c r="AL4" t="s"/>
      <c r="AM4" t="s"/>
      <c r="AN4" t="s">
        <v>91</v>
      </c>
      <c r="AO4" t="s"/>
      <c r="AP4" t="n">
        <v>48</v>
      </c>
      <c r="AQ4" t="s">
        <v>92</v>
      </c>
      <c r="AR4" t="s"/>
      <c r="AS4" t="s">
        <v>93</v>
      </c>
      <c r="AT4" t="s">
        <v>94</v>
      </c>
      <c r="AU4" t="s">
        <v>91</v>
      </c>
      <c r="AV4" t="s"/>
      <c r="AW4" t="s">
        <v>95</v>
      </c>
      <c r="AX4" t="s"/>
      <c r="AY4" t="n">
        <v>418152</v>
      </c>
      <c r="AZ4" t="s">
        <v>96</v>
      </c>
      <c r="BA4" t="s"/>
      <c r="BB4" t="s"/>
      <c r="BC4" t="n">
        <v>38.9852</v>
      </c>
      <c r="BD4" t="n">
        <v>38.9852</v>
      </c>
      <c r="BE4" t="s">
        <v>105</v>
      </c>
      <c r="BF4" t="s">
        <v>82</v>
      </c>
      <c r="BG4" t="s"/>
      <c r="BH4" t="s"/>
      <c r="BI4" t="s"/>
      <c r="BJ4" t="s"/>
      <c r="BK4" t="s"/>
      <c r="BL4" t="s"/>
      <c r="BM4" t="s"/>
      <c r="BN4" t="s">
        <v>98</v>
      </c>
      <c r="BO4" t="s">
        <v>82</v>
      </c>
      <c r="BP4" t="s">
        <v>99</v>
      </c>
      <c r="BQ4" t="s">
        <v>100</v>
      </c>
      <c r="BR4" t="s">
        <v>101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140.26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102</v>
      </c>
      <c r="T5" t="s">
        <v>82</v>
      </c>
      <c r="U5" t="s">
        <v>83</v>
      </c>
      <c r="V5" t="s">
        <v>84</v>
      </c>
      <c r="W5" t="s">
        <v>103</v>
      </c>
      <c r="X5" t="s"/>
      <c r="Y5" t="s">
        <v>86</v>
      </c>
      <c r="Z5">
        <f>HYPERLINK("https://hotelmonitor-cachepage.eclerx.com/savepage/tk_15454758770171893_sr_62.html","info")</f>
        <v/>
      </c>
      <c r="AA5" t="n">
        <v>-418152</v>
      </c>
      <c r="AB5" t="s">
        <v>87</v>
      </c>
      <c r="AC5" t="s">
        <v>88</v>
      </c>
      <c r="AD5" t="s">
        <v>89</v>
      </c>
      <c r="AE5" t="s"/>
      <c r="AF5" t="s"/>
      <c r="AG5" t="s"/>
      <c r="AH5" t="s">
        <v>104</v>
      </c>
      <c r="AI5" t="s">
        <v>102</v>
      </c>
      <c r="AJ5" t="s"/>
      <c r="AK5" t="s">
        <v>91</v>
      </c>
      <c r="AL5" t="s"/>
      <c r="AM5" t="s"/>
      <c r="AN5" t="s">
        <v>91</v>
      </c>
      <c r="AO5" t="s"/>
      <c r="AP5" t="n">
        <v>48</v>
      </c>
      <c r="AQ5" t="s">
        <v>92</v>
      </c>
      <c r="AR5" t="s"/>
      <c r="AS5" t="s">
        <v>93</v>
      </c>
      <c r="AT5" t="s">
        <v>94</v>
      </c>
      <c r="AU5" t="s">
        <v>91</v>
      </c>
      <c r="AV5" t="s"/>
      <c r="AW5" t="s">
        <v>95</v>
      </c>
      <c r="AX5" t="s"/>
      <c r="AY5" t="n">
        <v>418152</v>
      </c>
      <c r="AZ5" t="s">
        <v>96</v>
      </c>
      <c r="BA5" t="s"/>
      <c r="BB5" t="s"/>
      <c r="BC5" t="n">
        <v>38.9852</v>
      </c>
      <c r="BD5" t="n">
        <v>38.9852</v>
      </c>
      <c r="BE5" t="s">
        <v>105</v>
      </c>
      <c r="BF5" t="s">
        <v>82</v>
      </c>
      <c r="BG5" t="s"/>
      <c r="BH5" t="s"/>
      <c r="BI5" t="s"/>
      <c r="BJ5" t="s"/>
      <c r="BK5" t="s"/>
      <c r="BL5" t="s"/>
      <c r="BM5" t="s"/>
      <c r="BN5" t="s">
        <v>98</v>
      </c>
      <c r="BO5" t="s">
        <v>82</v>
      </c>
      <c r="BP5" t="s">
        <v>99</v>
      </c>
      <c r="BQ5" t="s">
        <v>100</v>
      </c>
      <c r="BR5" t="s">
        <v>101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157.98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106</v>
      </c>
      <c r="T6" t="s">
        <v>82</v>
      </c>
      <c r="U6" t="s">
        <v>83</v>
      </c>
      <c r="V6" t="s">
        <v>84</v>
      </c>
      <c r="W6" t="s">
        <v>107</v>
      </c>
      <c r="X6" t="s"/>
      <c r="Y6" t="s">
        <v>86</v>
      </c>
      <c r="Z6">
        <f>HYPERLINK("https://hotelmonitor-cachepage.eclerx.com/savepage/tk_15454758770171893_sr_62.html","info")</f>
        <v/>
      </c>
      <c r="AA6" t="n">
        <v>-418152</v>
      </c>
      <c r="AB6" t="s">
        <v>87</v>
      </c>
      <c r="AC6" t="s">
        <v>88</v>
      </c>
      <c r="AD6" t="s">
        <v>89</v>
      </c>
      <c r="AE6" t="s"/>
      <c r="AF6" t="s"/>
      <c r="AG6" t="s"/>
      <c r="AH6" t="s">
        <v>108</v>
      </c>
      <c r="AI6" t="s">
        <v>106</v>
      </c>
      <c r="AJ6" t="s"/>
      <c r="AK6" t="s">
        <v>91</v>
      </c>
      <c r="AL6" t="s"/>
      <c r="AM6" t="s"/>
      <c r="AN6" t="s">
        <v>91</v>
      </c>
      <c r="AO6" t="s"/>
      <c r="AP6" t="n">
        <v>48</v>
      </c>
      <c r="AQ6" t="s">
        <v>92</v>
      </c>
      <c r="AR6" t="s"/>
      <c r="AS6" t="s">
        <v>93</v>
      </c>
      <c r="AT6" t="s">
        <v>94</v>
      </c>
      <c r="AU6" t="s">
        <v>91</v>
      </c>
      <c r="AV6" t="s"/>
      <c r="AW6" t="s">
        <v>95</v>
      </c>
      <c r="AX6" t="s"/>
      <c r="AY6" t="n">
        <v>418152</v>
      </c>
      <c r="AZ6" t="s">
        <v>96</v>
      </c>
      <c r="BA6" t="s"/>
      <c r="BB6" t="s"/>
      <c r="BC6" t="n">
        <v>38.9852</v>
      </c>
      <c r="BD6" t="n">
        <v>38.9852</v>
      </c>
      <c r="BE6" t="s">
        <v>109</v>
      </c>
      <c r="BF6" t="s">
        <v>82</v>
      </c>
      <c r="BG6" t="s"/>
      <c r="BH6" t="s"/>
      <c r="BI6" t="s"/>
      <c r="BJ6" t="s"/>
      <c r="BK6" t="s"/>
      <c r="BL6" t="s"/>
      <c r="BM6" t="s"/>
      <c r="BN6" t="s">
        <v>98</v>
      </c>
      <c r="BO6" t="s">
        <v>82</v>
      </c>
      <c r="BP6" t="s">
        <v>99</v>
      </c>
      <c r="BQ6" t="s">
        <v>100</v>
      </c>
      <c r="BR6" t="s">
        <v>101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157.98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106</v>
      </c>
      <c r="T7" t="s">
        <v>82</v>
      </c>
      <c r="U7" t="s">
        <v>83</v>
      </c>
      <c r="V7" t="s">
        <v>84</v>
      </c>
      <c r="W7" t="s">
        <v>107</v>
      </c>
      <c r="X7" t="s"/>
      <c r="Y7" t="s">
        <v>86</v>
      </c>
      <c r="Z7">
        <f>HYPERLINK("https://hotelmonitor-cachepage.eclerx.com/savepage/tk_15454758770171893_sr_62.html","info")</f>
        <v/>
      </c>
      <c r="AA7" t="n">
        <v>-418152</v>
      </c>
      <c r="AB7" t="s">
        <v>87</v>
      </c>
      <c r="AC7" t="s">
        <v>88</v>
      </c>
      <c r="AD7" t="s">
        <v>89</v>
      </c>
      <c r="AE7" t="s"/>
      <c r="AF7" t="s"/>
      <c r="AG7" t="s"/>
      <c r="AH7" t="s">
        <v>108</v>
      </c>
      <c r="AI7" t="s">
        <v>106</v>
      </c>
      <c r="AJ7" t="s"/>
      <c r="AK7" t="s">
        <v>91</v>
      </c>
      <c r="AL7" t="s"/>
      <c r="AM7" t="s"/>
      <c r="AN7" t="s">
        <v>91</v>
      </c>
      <c r="AO7" t="s"/>
      <c r="AP7" t="n">
        <v>48</v>
      </c>
      <c r="AQ7" t="s">
        <v>92</v>
      </c>
      <c r="AR7" t="s"/>
      <c r="AS7" t="s">
        <v>93</v>
      </c>
      <c r="AT7" t="s">
        <v>94</v>
      </c>
      <c r="AU7" t="s">
        <v>91</v>
      </c>
      <c r="AV7" t="s"/>
      <c r="AW7" t="s">
        <v>95</v>
      </c>
      <c r="AX7" t="s"/>
      <c r="AY7" t="n">
        <v>418152</v>
      </c>
      <c r="AZ7" t="s">
        <v>96</v>
      </c>
      <c r="BA7" t="s"/>
      <c r="BB7" t="s"/>
      <c r="BC7" t="n">
        <v>38.9852</v>
      </c>
      <c r="BD7" t="n">
        <v>38.9852</v>
      </c>
      <c r="BE7" t="s">
        <v>109</v>
      </c>
      <c r="BF7" t="s">
        <v>82</v>
      </c>
      <c r="BG7" t="s"/>
      <c r="BH7" t="s"/>
      <c r="BI7" t="s"/>
      <c r="BJ7" t="s"/>
      <c r="BK7" t="s"/>
      <c r="BL7" t="s"/>
      <c r="BM7" t="s"/>
      <c r="BN7" t="s">
        <v>98</v>
      </c>
      <c r="BO7" t="s">
        <v>82</v>
      </c>
      <c r="BP7" t="s">
        <v>99</v>
      </c>
      <c r="BQ7" t="s">
        <v>100</v>
      </c>
      <c r="BR7" t="s">
        <v>101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128.21</v>
      </c>
      <c r="L8" t="s">
        <v>77</v>
      </c>
      <c r="M8" t="s"/>
      <c r="N8" t="s">
        <v>110</v>
      </c>
      <c r="O8" t="s">
        <v>79</v>
      </c>
      <c r="P8" t="s">
        <v>73</v>
      </c>
      <c r="Q8" t="s"/>
      <c r="R8" t="s">
        <v>80</v>
      </c>
      <c r="S8" t="s">
        <v>111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HYPERLINK("https://hotelmonitor-cachepage.eclerx.com/savepage/tk_15454758770171893_sr_62.html","info")</f>
        <v/>
      </c>
      <c r="AA8" t="n">
        <v>-418152</v>
      </c>
      <c r="AB8" t="s">
        <v>112</v>
      </c>
      <c r="AC8" t="s">
        <v>88</v>
      </c>
      <c r="AD8" t="s">
        <v>89</v>
      </c>
      <c r="AE8" t="s"/>
      <c r="AF8" t="s"/>
      <c r="AG8" t="s"/>
      <c r="AH8" t="s">
        <v>113</v>
      </c>
      <c r="AI8" t="s">
        <v>111</v>
      </c>
      <c r="AJ8" t="s"/>
      <c r="AK8" t="s">
        <v>91</v>
      </c>
      <c r="AL8" t="s"/>
      <c r="AM8" t="s">
        <v>114</v>
      </c>
      <c r="AN8" t="s">
        <v>91</v>
      </c>
      <c r="AO8" t="s"/>
      <c r="AP8" t="n">
        <v>48</v>
      </c>
      <c r="AQ8" t="s">
        <v>92</v>
      </c>
      <c r="AR8" t="s"/>
      <c r="AS8" t="s">
        <v>115</v>
      </c>
      <c r="AT8" t="s">
        <v>94</v>
      </c>
      <c r="AU8" t="s">
        <v>91</v>
      </c>
      <c r="AV8" t="s"/>
      <c r="AW8" t="s">
        <v>95</v>
      </c>
      <c r="AX8" t="s"/>
      <c r="AY8" t="n">
        <v>418152</v>
      </c>
      <c r="AZ8" t="s">
        <v>96</v>
      </c>
      <c r="BA8" t="s"/>
      <c r="BB8" t="s"/>
      <c r="BC8" t="n">
        <v>38.9852</v>
      </c>
      <c r="BD8" t="n">
        <v>38.9852</v>
      </c>
      <c r="BE8" t="s">
        <v>116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117</v>
      </c>
      <c r="BR8" t="s">
        <v>101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128.21</v>
      </c>
      <c r="L9" t="s">
        <v>77</v>
      </c>
      <c r="M9" t="s"/>
      <c r="N9" t="s">
        <v>110</v>
      </c>
      <c r="O9" t="s">
        <v>79</v>
      </c>
      <c r="P9" t="s">
        <v>73</v>
      </c>
      <c r="Q9" t="s"/>
      <c r="R9" t="s">
        <v>80</v>
      </c>
      <c r="S9" t="s">
        <v>111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HYPERLINK("https://hotelmonitor-cachepage.eclerx.com/savepage/tk_15454758770171893_sr_62.html","info")</f>
        <v/>
      </c>
      <c r="AA9" t="n">
        <v>-418152</v>
      </c>
      <c r="AB9" t="s">
        <v>112</v>
      </c>
      <c r="AC9" t="s">
        <v>88</v>
      </c>
      <c r="AD9" t="s">
        <v>89</v>
      </c>
      <c r="AE9" t="s"/>
      <c r="AF9" t="s"/>
      <c r="AG9" t="s"/>
      <c r="AH9" t="s">
        <v>113</v>
      </c>
      <c r="AI9" t="s">
        <v>111</v>
      </c>
      <c r="AJ9" t="s"/>
      <c r="AK9" t="s">
        <v>91</v>
      </c>
      <c r="AL9" t="s"/>
      <c r="AM9" t="s">
        <v>114</v>
      </c>
      <c r="AN9" t="s">
        <v>91</v>
      </c>
      <c r="AO9" t="s"/>
      <c r="AP9" t="n">
        <v>48</v>
      </c>
      <c r="AQ9" t="s">
        <v>92</v>
      </c>
      <c r="AR9" t="s"/>
      <c r="AS9" t="s">
        <v>115</v>
      </c>
      <c r="AT9" t="s">
        <v>94</v>
      </c>
      <c r="AU9" t="s">
        <v>91</v>
      </c>
      <c r="AV9" t="s"/>
      <c r="AW9" t="s">
        <v>95</v>
      </c>
      <c r="AX9" t="s"/>
      <c r="AY9" t="n">
        <v>418152</v>
      </c>
      <c r="AZ9" t="s">
        <v>96</v>
      </c>
      <c r="BA9" t="s"/>
      <c r="BB9" t="s"/>
      <c r="BC9" t="n">
        <v>38.9852</v>
      </c>
      <c r="BD9" t="n">
        <v>38.9852</v>
      </c>
      <c r="BE9" t="s">
        <v>116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117</v>
      </c>
      <c r="BR9" t="s">
        <v>101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142.03</v>
      </c>
      <c r="L10" t="s">
        <v>77</v>
      </c>
      <c r="M10" t="s"/>
      <c r="N10" t="s">
        <v>110</v>
      </c>
      <c r="O10" t="s">
        <v>79</v>
      </c>
      <c r="P10" t="s">
        <v>73</v>
      </c>
      <c r="Q10" t="s"/>
      <c r="R10" t="s">
        <v>80</v>
      </c>
      <c r="S10" t="s">
        <v>118</v>
      </c>
      <c r="T10" t="s">
        <v>82</v>
      </c>
      <c r="U10" t="s">
        <v>83</v>
      </c>
      <c r="V10" t="s">
        <v>84</v>
      </c>
      <c r="W10" t="s">
        <v>103</v>
      </c>
      <c r="X10" t="s"/>
      <c r="Y10" t="s">
        <v>86</v>
      </c>
      <c r="Z10">
        <f>HYPERLINK("https://hotelmonitor-cachepage.eclerx.com/savepage/tk_15454758770171893_sr_62.html","info")</f>
        <v/>
      </c>
      <c r="AA10" t="n">
        <v>-418152</v>
      </c>
      <c r="AB10" t="s">
        <v>112</v>
      </c>
      <c r="AC10" t="s">
        <v>88</v>
      </c>
      <c r="AD10" t="s">
        <v>89</v>
      </c>
      <c r="AE10" t="s"/>
      <c r="AF10" t="s"/>
      <c r="AG10" t="s"/>
      <c r="AH10" t="s">
        <v>119</v>
      </c>
      <c r="AI10" t="s">
        <v>118</v>
      </c>
      <c r="AJ10" t="s"/>
      <c r="AK10" t="s">
        <v>91</v>
      </c>
      <c r="AL10" t="s"/>
      <c r="AM10" t="s">
        <v>114</v>
      </c>
      <c r="AN10" t="s">
        <v>91</v>
      </c>
      <c r="AO10" t="s"/>
      <c r="AP10" t="n">
        <v>48</v>
      </c>
      <c r="AQ10" t="s">
        <v>92</v>
      </c>
      <c r="AR10" t="s"/>
      <c r="AS10" t="s">
        <v>115</v>
      </c>
      <c r="AT10" t="s">
        <v>94</v>
      </c>
      <c r="AU10" t="s">
        <v>91</v>
      </c>
      <c r="AV10" t="s"/>
      <c r="AW10" t="s">
        <v>95</v>
      </c>
      <c r="AX10" t="s"/>
      <c r="AY10" t="n">
        <v>418152</v>
      </c>
      <c r="AZ10" t="s">
        <v>96</v>
      </c>
      <c r="BA10" t="s"/>
      <c r="BB10" t="s"/>
      <c r="BC10" t="n">
        <v>38.9852</v>
      </c>
      <c r="BD10" t="n">
        <v>38.9852</v>
      </c>
      <c r="BE10" t="s">
        <v>120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117</v>
      </c>
      <c r="BR10" t="s">
        <v>101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142.03</v>
      </c>
      <c r="L11" t="s">
        <v>77</v>
      </c>
      <c r="M11" t="s"/>
      <c r="N11" t="s">
        <v>110</v>
      </c>
      <c r="O11" t="s">
        <v>79</v>
      </c>
      <c r="P11" t="s">
        <v>73</v>
      </c>
      <c r="Q11" t="s"/>
      <c r="R11" t="s">
        <v>80</v>
      </c>
      <c r="S11" t="s">
        <v>118</v>
      </c>
      <c r="T11" t="s">
        <v>82</v>
      </c>
      <c r="U11" t="s">
        <v>83</v>
      </c>
      <c r="V11" t="s">
        <v>84</v>
      </c>
      <c r="W11" t="s">
        <v>103</v>
      </c>
      <c r="X11" t="s"/>
      <c r="Y11" t="s">
        <v>86</v>
      </c>
      <c r="Z11">
        <f>HYPERLINK("https://hotelmonitor-cachepage.eclerx.com/savepage/tk_15454758770171893_sr_62.html","info")</f>
        <v/>
      </c>
      <c r="AA11" t="n">
        <v>-418152</v>
      </c>
      <c r="AB11" t="s">
        <v>112</v>
      </c>
      <c r="AC11" t="s">
        <v>88</v>
      </c>
      <c r="AD11" t="s">
        <v>89</v>
      </c>
      <c r="AE11" t="s"/>
      <c r="AF11" t="s"/>
      <c r="AG11" t="s"/>
      <c r="AH11" t="s">
        <v>119</v>
      </c>
      <c r="AI11" t="s">
        <v>118</v>
      </c>
      <c r="AJ11" t="s"/>
      <c r="AK11" t="s">
        <v>91</v>
      </c>
      <c r="AL11" t="s"/>
      <c r="AM11" t="s">
        <v>114</v>
      </c>
      <c r="AN11" t="s">
        <v>91</v>
      </c>
      <c r="AO11" t="s"/>
      <c r="AP11" t="n">
        <v>48</v>
      </c>
      <c r="AQ11" t="s">
        <v>92</v>
      </c>
      <c r="AR11" t="s"/>
      <c r="AS11" t="s">
        <v>115</v>
      </c>
      <c r="AT11" t="s">
        <v>94</v>
      </c>
      <c r="AU11" t="s">
        <v>91</v>
      </c>
      <c r="AV11" t="s"/>
      <c r="AW11" t="s">
        <v>95</v>
      </c>
      <c r="AX11" t="s"/>
      <c r="AY11" t="n">
        <v>418152</v>
      </c>
      <c r="AZ11" t="s">
        <v>96</v>
      </c>
      <c r="BA11" t="s"/>
      <c r="BB11" t="s"/>
      <c r="BC11" t="n">
        <v>38.9852</v>
      </c>
      <c r="BD11" t="n">
        <v>38.9852</v>
      </c>
      <c r="BE11" t="s">
        <v>120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117</v>
      </c>
      <c r="BR11" t="s">
        <v>101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159.65</v>
      </c>
      <c r="L12" t="s">
        <v>77</v>
      </c>
      <c r="M12" t="s"/>
      <c r="N12" t="s">
        <v>110</v>
      </c>
      <c r="O12" t="s">
        <v>79</v>
      </c>
      <c r="P12" t="s">
        <v>73</v>
      </c>
      <c r="Q12" t="s"/>
      <c r="R12" t="s">
        <v>80</v>
      </c>
      <c r="S12" t="s">
        <v>121</v>
      </c>
      <c r="T12" t="s">
        <v>82</v>
      </c>
      <c r="U12" t="s">
        <v>83</v>
      </c>
      <c r="V12" t="s">
        <v>84</v>
      </c>
      <c r="W12" t="s">
        <v>107</v>
      </c>
      <c r="X12" t="s"/>
      <c r="Y12" t="s">
        <v>86</v>
      </c>
      <c r="Z12">
        <f>HYPERLINK("https://hotelmonitor-cachepage.eclerx.com/savepage/tk_15454758770171893_sr_62.html","info")</f>
        <v/>
      </c>
      <c r="AA12" t="n">
        <v>-418152</v>
      </c>
      <c r="AB12" t="s">
        <v>112</v>
      </c>
      <c r="AC12" t="s">
        <v>88</v>
      </c>
      <c r="AD12" t="s">
        <v>89</v>
      </c>
      <c r="AE12" t="s"/>
      <c r="AF12" t="s"/>
      <c r="AG12" t="s"/>
      <c r="AH12" t="s">
        <v>122</v>
      </c>
      <c r="AI12" t="s">
        <v>121</v>
      </c>
      <c r="AJ12" t="s"/>
      <c r="AK12" t="s">
        <v>91</v>
      </c>
      <c r="AL12" t="s"/>
      <c r="AM12" t="s">
        <v>114</v>
      </c>
      <c r="AN12" t="s">
        <v>91</v>
      </c>
      <c r="AO12" t="s"/>
      <c r="AP12" t="n">
        <v>48</v>
      </c>
      <c r="AQ12" t="s">
        <v>92</v>
      </c>
      <c r="AR12" t="s"/>
      <c r="AS12" t="s">
        <v>115</v>
      </c>
      <c r="AT12" t="s">
        <v>94</v>
      </c>
      <c r="AU12" t="s">
        <v>91</v>
      </c>
      <c r="AV12" t="s"/>
      <c r="AW12" t="s">
        <v>95</v>
      </c>
      <c r="AX12" t="s"/>
      <c r="AY12" t="n">
        <v>418152</v>
      </c>
      <c r="AZ12" t="s">
        <v>96</v>
      </c>
      <c r="BA12" t="s"/>
      <c r="BB12" t="s"/>
      <c r="BC12" t="n">
        <v>38.9852</v>
      </c>
      <c r="BD12" t="n">
        <v>38.9852</v>
      </c>
      <c r="BE12" t="s">
        <v>123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117</v>
      </c>
      <c r="BR12" t="s">
        <v>101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159.65</v>
      </c>
      <c r="L13" t="s">
        <v>77</v>
      </c>
      <c r="M13" t="s"/>
      <c r="N13" t="s">
        <v>110</v>
      </c>
      <c r="O13" t="s">
        <v>79</v>
      </c>
      <c r="P13" t="s">
        <v>73</v>
      </c>
      <c r="Q13" t="s"/>
      <c r="R13" t="s">
        <v>80</v>
      </c>
      <c r="S13" t="s">
        <v>121</v>
      </c>
      <c r="T13" t="s">
        <v>82</v>
      </c>
      <c r="U13" t="s">
        <v>83</v>
      </c>
      <c r="V13" t="s">
        <v>84</v>
      </c>
      <c r="W13" t="s">
        <v>107</v>
      </c>
      <c r="X13" t="s"/>
      <c r="Y13" t="s">
        <v>86</v>
      </c>
      <c r="Z13">
        <f>HYPERLINK("https://hotelmonitor-cachepage.eclerx.com/savepage/tk_15454758770171893_sr_62.html","info")</f>
        <v/>
      </c>
      <c r="AA13" t="n">
        <v>-418152</v>
      </c>
      <c r="AB13" t="s">
        <v>112</v>
      </c>
      <c r="AC13" t="s">
        <v>88</v>
      </c>
      <c r="AD13" t="s">
        <v>89</v>
      </c>
      <c r="AE13" t="s"/>
      <c r="AF13" t="s"/>
      <c r="AG13" t="s"/>
      <c r="AH13" t="s">
        <v>122</v>
      </c>
      <c r="AI13" t="s">
        <v>121</v>
      </c>
      <c r="AJ13" t="s"/>
      <c r="AK13" t="s">
        <v>91</v>
      </c>
      <c r="AL13" t="s"/>
      <c r="AM13" t="s">
        <v>114</v>
      </c>
      <c r="AN13" t="s">
        <v>91</v>
      </c>
      <c r="AO13" t="s"/>
      <c r="AP13" t="n">
        <v>48</v>
      </c>
      <c r="AQ13" t="s">
        <v>92</v>
      </c>
      <c r="AR13" t="s"/>
      <c r="AS13" t="s">
        <v>115</v>
      </c>
      <c r="AT13" t="s">
        <v>94</v>
      </c>
      <c r="AU13" t="s">
        <v>91</v>
      </c>
      <c r="AV13" t="s"/>
      <c r="AW13" t="s">
        <v>95</v>
      </c>
      <c r="AX13" t="s"/>
      <c r="AY13" t="n">
        <v>418152</v>
      </c>
      <c r="AZ13" t="s">
        <v>96</v>
      </c>
      <c r="BA13" t="s"/>
      <c r="BB13" t="s"/>
      <c r="BC13" t="n">
        <v>38.9852</v>
      </c>
      <c r="BD13" t="n">
        <v>38.9852</v>
      </c>
      <c r="BE13" t="s">
        <v>123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117</v>
      </c>
      <c r="BR13" t="s">
        <v>101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128.32</v>
      </c>
      <c r="L14" t="s">
        <v>77</v>
      </c>
      <c r="M14" t="s"/>
      <c r="N14" t="s">
        <v>124</v>
      </c>
      <c r="O14" t="s">
        <v>79</v>
      </c>
      <c r="P14" t="s">
        <v>73</v>
      </c>
      <c r="Q14" t="s"/>
      <c r="R14" t="s">
        <v>80</v>
      </c>
      <c r="S14" t="s">
        <v>125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HYPERLINK("https://hotelmonitor-cachepage.eclerx.com/savepage/tk_15454758770171893_sr_62.html","info")</f>
        <v/>
      </c>
      <c r="AA14" t="n">
        <v>-418152</v>
      </c>
      <c r="AB14" t="s">
        <v>87</v>
      </c>
      <c r="AC14" t="s">
        <v>88</v>
      </c>
      <c r="AD14" t="s">
        <v>89</v>
      </c>
      <c r="AE14" t="s"/>
      <c r="AF14" t="s"/>
      <c r="AG14" t="s"/>
      <c r="AH14" t="s">
        <v>126</v>
      </c>
      <c r="AI14" t="s">
        <v>125</v>
      </c>
      <c r="AJ14" t="s"/>
      <c r="AK14" t="s">
        <v>91</v>
      </c>
      <c r="AL14" t="s"/>
      <c r="AM14" t="s"/>
      <c r="AN14" t="s">
        <v>91</v>
      </c>
      <c r="AO14" t="s"/>
      <c r="AP14" t="n">
        <v>48</v>
      </c>
      <c r="AQ14" t="s">
        <v>92</v>
      </c>
      <c r="AR14" t="s"/>
      <c r="AS14" t="s">
        <v>93</v>
      </c>
      <c r="AT14" t="s">
        <v>94</v>
      </c>
      <c r="AU14" t="s">
        <v>91</v>
      </c>
      <c r="AV14" t="s"/>
      <c r="AW14" t="s">
        <v>95</v>
      </c>
      <c r="AX14" t="s"/>
      <c r="AY14" t="n">
        <v>418152</v>
      </c>
      <c r="AZ14" t="s">
        <v>96</v>
      </c>
      <c r="BA14" t="s"/>
      <c r="BB14" t="s"/>
      <c r="BC14" t="n">
        <v>38.9852</v>
      </c>
      <c r="BD14" t="n">
        <v>38.9852</v>
      </c>
      <c r="BE14" t="s">
        <v>127</v>
      </c>
      <c r="BF14" t="s">
        <v>82</v>
      </c>
      <c r="BG14" t="s"/>
      <c r="BH14" t="s"/>
      <c r="BI14" t="s"/>
      <c r="BJ14" t="s"/>
      <c r="BK14" t="s"/>
      <c r="BL14" t="s"/>
      <c r="BM14" t="s"/>
      <c r="BN14" t="s">
        <v>98</v>
      </c>
      <c r="BO14" t="s">
        <v>82</v>
      </c>
      <c r="BP14" t="s">
        <v>99</v>
      </c>
      <c r="BQ14" t="s">
        <v>128</v>
      </c>
      <c r="BR14" t="s">
        <v>101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128.32</v>
      </c>
      <c r="L15" t="s">
        <v>77</v>
      </c>
      <c r="M15" t="s"/>
      <c r="N15" t="s">
        <v>124</v>
      </c>
      <c r="O15" t="s">
        <v>79</v>
      </c>
      <c r="P15" t="s">
        <v>73</v>
      </c>
      <c r="Q15" t="s"/>
      <c r="R15" t="s">
        <v>80</v>
      </c>
      <c r="S15" t="s">
        <v>125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HYPERLINK("https://hotelmonitor-cachepage.eclerx.com/savepage/tk_15454758770171893_sr_62.html","info")</f>
        <v/>
      </c>
      <c r="AA15" t="n">
        <v>-418152</v>
      </c>
      <c r="AB15" t="s">
        <v>87</v>
      </c>
      <c r="AC15" t="s">
        <v>88</v>
      </c>
      <c r="AD15" t="s">
        <v>89</v>
      </c>
      <c r="AE15" t="s"/>
      <c r="AF15" t="s"/>
      <c r="AG15" t="s"/>
      <c r="AH15" t="s">
        <v>126</v>
      </c>
      <c r="AI15" t="s">
        <v>125</v>
      </c>
      <c r="AJ15" t="s"/>
      <c r="AK15" t="s">
        <v>91</v>
      </c>
      <c r="AL15" t="s"/>
      <c r="AM15" t="s"/>
      <c r="AN15" t="s">
        <v>91</v>
      </c>
      <c r="AO15" t="s"/>
      <c r="AP15" t="n">
        <v>48</v>
      </c>
      <c r="AQ15" t="s">
        <v>92</v>
      </c>
      <c r="AR15" t="s"/>
      <c r="AS15" t="s">
        <v>93</v>
      </c>
      <c r="AT15" t="s">
        <v>94</v>
      </c>
      <c r="AU15" t="s">
        <v>91</v>
      </c>
      <c r="AV15" t="s"/>
      <c r="AW15" t="s">
        <v>95</v>
      </c>
      <c r="AX15" t="s"/>
      <c r="AY15" t="n">
        <v>418152</v>
      </c>
      <c r="AZ15" t="s">
        <v>96</v>
      </c>
      <c r="BA15" t="s"/>
      <c r="BB15" t="s"/>
      <c r="BC15" t="n">
        <v>38.9852</v>
      </c>
      <c r="BD15" t="n">
        <v>38.9852</v>
      </c>
      <c r="BE15" t="s">
        <v>127</v>
      </c>
      <c r="BF15" t="s">
        <v>82</v>
      </c>
      <c r="BG15" t="s"/>
      <c r="BH15" t="s"/>
      <c r="BI15" t="s"/>
      <c r="BJ15" t="s"/>
      <c r="BK15" t="s"/>
      <c r="BL15" t="s"/>
      <c r="BM15" t="s"/>
      <c r="BN15" t="s">
        <v>98</v>
      </c>
      <c r="BO15" t="s">
        <v>82</v>
      </c>
      <c r="BP15" t="s">
        <v>99</v>
      </c>
      <c r="BQ15" t="s">
        <v>128</v>
      </c>
      <c r="BR15" t="s">
        <v>101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142.24</v>
      </c>
      <c r="L16" t="s">
        <v>77</v>
      </c>
      <c r="M16" t="s"/>
      <c r="N16" t="s">
        <v>124</v>
      </c>
      <c r="O16" t="s">
        <v>79</v>
      </c>
      <c r="P16" t="s">
        <v>73</v>
      </c>
      <c r="Q16" t="s"/>
      <c r="R16" t="s">
        <v>80</v>
      </c>
      <c r="S16" t="s">
        <v>129</v>
      </c>
      <c r="T16" t="s">
        <v>82</v>
      </c>
      <c r="U16" t="s">
        <v>83</v>
      </c>
      <c r="V16" t="s">
        <v>84</v>
      </c>
      <c r="W16" t="s">
        <v>103</v>
      </c>
      <c r="X16" t="s"/>
      <c r="Y16" t="s">
        <v>86</v>
      </c>
      <c r="Z16">
        <f>HYPERLINK("https://hotelmonitor-cachepage.eclerx.com/savepage/tk_15454758770171893_sr_62.html","info")</f>
        <v/>
      </c>
      <c r="AA16" t="n">
        <v>-418152</v>
      </c>
      <c r="AB16" t="s">
        <v>87</v>
      </c>
      <c r="AC16" t="s">
        <v>88</v>
      </c>
      <c r="AD16" t="s">
        <v>89</v>
      </c>
      <c r="AE16" t="s"/>
      <c r="AF16" t="s"/>
      <c r="AG16" t="s"/>
      <c r="AH16" t="s">
        <v>130</v>
      </c>
      <c r="AI16" t="s">
        <v>129</v>
      </c>
      <c r="AJ16" t="s"/>
      <c r="AK16" t="s">
        <v>91</v>
      </c>
      <c r="AL16" t="s"/>
      <c r="AM16" t="s"/>
      <c r="AN16" t="s">
        <v>91</v>
      </c>
      <c r="AO16" t="s"/>
      <c r="AP16" t="n">
        <v>48</v>
      </c>
      <c r="AQ16" t="s">
        <v>92</v>
      </c>
      <c r="AR16" t="s"/>
      <c r="AS16" t="s">
        <v>93</v>
      </c>
      <c r="AT16" t="s">
        <v>94</v>
      </c>
      <c r="AU16" t="s">
        <v>91</v>
      </c>
      <c r="AV16" t="s"/>
      <c r="AW16" t="s">
        <v>95</v>
      </c>
      <c r="AX16" t="s"/>
      <c r="AY16" t="n">
        <v>418152</v>
      </c>
      <c r="AZ16" t="s">
        <v>96</v>
      </c>
      <c r="BA16" t="s"/>
      <c r="BB16" t="s"/>
      <c r="BC16" t="n">
        <v>38.9852</v>
      </c>
      <c r="BD16" t="n">
        <v>38.9852</v>
      </c>
      <c r="BE16" t="s">
        <v>131</v>
      </c>
      <c r="BF16" t="s">
        <v>82</v>
      </c>
      <c r="BG16" t="s"/>
      <c r="BH16" t="s"/>
      <c r="BI16" t="s"/>
      <c r="BJ16" t="s"/>
      <c r="BK16" t="s"/>
      <c r="BL16" t="s"/>
      <c r="BM16" t="s"/>
      <c r="BN16" t="s">
        <v>98</v>
      </c>
      <c r="BO16" t="s">
        <v>82</v>
      </c>
      <c r="BP16" t="s">
        <v>99</v>
      </c>
      <c r="BQ16" t="s">
        <v>128</v>
      </c>
      <c r="BR16" t="s">
        <v>101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142.24</v>
      </c>
      <c r="L17" t="s">
        <v>77</v>
      </c>
      <c r="M17" t="s"/>
      <c r="N17" t="s">
        <v>124</v>
      </c>
      <c r="O17" t="s">
        <v>79</v>
      </c>
      <c r="P17" t="s">
        <v>73</v>
      </c>
      <c r="Q17" t="s"/>
      <c r="R17" t="s">
        <v>80</v>
      </c>
      <c r="S17" t="s">
        <v>129</v>
      </c>
      <c r="T17" t="s">
        <v>82</v>
      </c>
      <c r="U17" t="s">
        <v>83</v>
      </c>
      <c r="V17" t="s">
        <v>84</v>
      </c>
      <c r="W17" t="s">
        <v>103</v>
      </c>
      <c r="X17" t="s"/>
      <c r="Y17" t="s">
        <v>86</v>
      </c>
      <c r="Z17">
        <f>HYPERLINK("https://hotelmonitor-cachepage.eclerx.com/savepage/tk_15454758770171893_sr_62.html","info")</f>
        <v/>
      </c>
      <c r="AA17" t="n">
        <v>-418152</v>
      </c>
      <c r="AB17" t="s">
        <v>87</v>
      </c>
      <c r="AC17" t="s">
        <v>88</v>
      </c>
      <c r="AD17" t="s">
        <v>89</v>
      </c>
      <c r="AE17" t="s"/>
      <c r="AF17" t="s"/>
      <c r="AG17" t="s"/>
      <c r="AH17" t="s">
        <v>130</v>
      </c>
      <c r="AI17" t="s">
        <v>129</v>
      </c>
      <c r="AJ17" t="s"/>
      <c r="AK17" t="s">
        <v>91</v>
      </c>
      <c r="AL17" t="s"/>
      <c r="AM17" t="s"/>
      <c r="AN17" t="s">
        <v>91</v>
      </c>
      <c r="AO17" t="s"/>
      <c r="AP17" t="n">
        <v>48</v>
      </c>
      <c r="AQ17" t="s">
        <v>92</v>
      </c>
      <c r="AR17" t="s"/>
      <c r="AS17" t="s">
        <v>93</v>
      </c>
      <c r="AT17" t="s">
        <v>94</v>
      </c>
      <c r="AU17" t="s">
        <v>91</v>
      </c>
      <c r="AV17" t="s"/>
      <c r="AW17" t="s">
        <v>95</v>
      </c>
      <c r="AX17" t="s"/>
      <c r="AY17" t="n">
        <v>418152</v>
      </c>
      <c r="AZ17" t="s">
        <v>96</v>
      </c>
      <c r="BA17" t="s"/>
      <c r="BB17" t="s"/>
      <c r="BC17" t="n">
        <v>38.9852</v>
      </c>
      <c r="BD17" t="n">
        <v>38.9852</v>
      </c>
      <c r="BE17" t="s">
        <v>131</v>
      </c>
      <c r="BF17" t="s">
        <v>82</v>
      </c>
      <c r="BG17" t="s"/>
      <c r="BH17" t="s"/>
      <c r="BI17" t="s"/>
      <c r="BJ17" t="s"/>
      <c r="BK17" t="s"/>
      <c r="BL17" t="s"/>
      <c r="BM17" t="s"/>
      <c r="BN17" t="s">
        <v>98</v>
      </c>
      <c r="BO17" t="s">
        <v>82</v>
      </c>
      <c r="BP17" t="s">
        <v>99</v>
      </c>
      <c r="BQ17" t="s">
        <v>128</v>
      </c>
      <c r="BR17" t="s">
        <v>101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159.96</v>
      </c>
      <c r="L18" t="s">
        <v>77</v>
      </c>
      <c r="M18" t="s"/>
      <c r="N18" t="s">
        <v>124</v>
      </c>
      <c r="O18" t="s">
        <v>79</v>
      </c>
      <c r="P18" t="s">
        <v>73</v>
      </c>
      <c r="Q18" t="s"/>
      <c r="R18" t="s">
        <v>80</v>
      </c>
      <c r="S18" t="s">
        <v>132</v>
      </c>
      <c r="T18" t="s">
        <v>82</v>
      </c>
      <c r="U18" t="s">
        <v>83</v>
      </c>
      <c r="V18" t="s">
        <v>84</v>
      </c>
      <c r="W18" t="s">
        <v>107</v>
      </c>
      <c r="X18" t="s"/>
      <c r="Y18" t="s">
        <v>86</v>
      </c>
      <c r="Z18">
        <f>HYPERLINK("https://hotelmonitor-cachepage.eclerx.com/savepage/tk_15454758770171893_sr_62.html","info")</f>
        <v/>
      </c>
      <c r="AA18" t="n">
        <v>-418152</v>
      </c>
      <c r="AB18" t="s">
        <v>87</v>
      </c>
      <c r="AC18" t="s">
        <v>88</v>
      </c>
      <c r="AD18" t="s">
        <v>89</v>
      </c>
      <c r="AE18" t="s"/>
      <c r="AF18" t="s"/>
      <c r="AG18" t="s"/>
      <c r="AH18" t="s">
        <v>133</v>
      </c>
      <c r="AI18" t="s">
        <v>132</v>
      </c>
      <c r="AJ18" t="s"/>
      <c r="AK18" t="s">
        <v>91</v>
      </c>
      <c r="AL18" t="s"/>
      <c r="AM18" t="s"/>
      <c r="AN18" t="s">
        <v>91</v>
      </c>
      <c r="AO18" t="s"/>
      <c r="AP18" t="n">
        <v>48</v>
      </c>
      <c r="AQ18" t="s">
        <v>92</v>
      </c>
      <c r="AR18" t="s"/>
      <c r="AS18" t="s">
        <v>93</v>
      </c>
      <c r="AT18" t="s">
        <v>94</v>
      </c>
      <c r="AU18" t="s">
        <v>91</v>
      </c>
      <c r="AV18" t="s"/>
      <c r="AW18" t="s">
        <v>95</v>
      </c>
      <c r="AX18" t="s"/>
      <c r="AY18" t="n">
        <v>418152</v>
      </c>
      <c r="AZ18" t="s">
        <v>96</v>
      </c>
      <c r="BA18" t="s"/>
      <c r="BB18" t="s"/>
      <c r="BC18" t="n">
        <v>38.9852</v>
      </c>
      <c r="BD18" t="n">
        <v>38.9852</v>
      </c>
      <c r="BE18" t="s">
        <v>134</v>
      </c>
      <c r="BF18" t="s">
        <v>82</v>
      </c>
      <c r="BG18" t="s"/>
      <c r="BH18" t="s"/>
      <c r="BI18" t="s"/>
      <c r="BJ18" t="s"/>
      <c r="BK18" t="s"/>
      <c r="BL18" t="s"/>
      <c r="BM18" t="s"/>
      <c r="BN18" t="s">
        <v>98</v>
      </c>
      <c r="BO18" t="s">
        <v>82</v>
      </c>
      <c r="BP18" t="s">
        <v>99</v>
      </c>
      <c r="BQ18" t="s">
        <v>128</v>
      </c>
      <c r="BR18" t="s">
        <v>101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159.96</v>
      </c>
      <c r="L19" t="s">
        <v>77</v>
      </c>
      <c r="M19" t="s"/>
      <c r="N19" t="s">
        <v>124</v>
      </c>
      <c r="O19" t="s">
        <v>79</v>
      </c>
      <c r="P19" t="s">
        <v>73</v>
      </c>
      <c r="Q19" t="s"/>
      <c r="R19" t="s">
        <v>80</v>
      </c>
      <c r="S19" t="s">
        <v>132</v>
      </c>
      <c r="T19" t="s">
        <v>82</v>
      </c>
      <c r="U19" t="s">
        <v>83</v>
      </c>
      <c r="V19" t="s">
        <v>84</v>
      </c>
      <c r="W19" t="s">
        <v>107</v>
      </c>
      <c r="X19" t="s"/>
      <c r="Y19" t="s">
        <v>86</v>
      </c>
      <c r="Z19">
        <f>HYPERLINK("https://hotelmonitor-cachepage.eclerx.com/savepage/tk_15454758770171893_sr_62.html","info")</f>
        <v/>
      </c>
      <c r="AA19" t="n">
        <v>-418152</v>
      </c>
      <c r="AB19" t="s">
        <v>87</v>
      </c>
      <c r="AC19" t="s">
        <v>88</v>
      </c>
      <c r="AD19" t="s">
        <v>89</v>
      </c>
      <c r="AE19" t="s"/>
      <c r="AF19" t="s"/>
      <c r="AG19" t="s"/>
      <c r="AH19" t="s">
        <v>133</v>
      </c>
      <c r="AI19" t="s">
        <v>132</v>
      </c>
      <c r="AJ19" t="s"/>
      <c r="AK19" t="s">
        <v>91</v>
      </c>
      <c r="AL19" t="s"/>
      <c r="AM19" t="s"/>
      <c r="AN19" t="s">
        <v>91</v>
      </c>
      <c r="AO19" t="s"/>
      <c r="AP19" t="n">
        <v>48</v>
      </c>
      <c r="AQ19" t="s">
        <v>92</v>
      </c>
      <c r="AR19" t="s"/>
      <c r="AS19" t="s">
        <v>93</v>
      </c>
      <c r="AT19" t="s">
        <v>94</v>
      </c>
      <c r="AU19" t="s">
        <v>91</v>
      </c>
      <c r="AV19" t="s"/>
      <c r="AW19" t="s">
        <v>95</v>
      </c>
      <c r="AX19" t="s"/>
      <c r="AY19" t="n">
        <v>418152</v>
      </c>
      <c r="AZ19" t="s">
        <v>96</v>
      </c>
      <c r="BA19" t="s"/>
      <c r="BB19" t="s"/>
      <c r="BC19" t="n">
        <v>38.9852</v>
      </c>
      <c r="BD19" t="n">
        <v>38.9852</v>
      </c>
      <c r="BE19" t="s">
        <v>134</v>
      </c>
      <c r="BF19" t="s">
        <v>82</v>
      </c>
      <c r="BG19" t="s"/>
      <c r="BH19" t="s"/>
      <c r="BI19" t="s"/>
      <c r="BJ19" t="s"/>
      <c r="BK19" t="s"/>
      <c r="BL19" t="s"/>
      <c r="BM19" t="s"/>
      <c r="BN19" t="s">
        <v>98</v>
      </c>
      <c r="BO19" t="s">
        <v>82</v>
      </c>
      <c r="BP19" t="s">
        <v>99</v>
      </c>
      <c r="BQ19" t="s">
        <v>128</v>
      </c>
      <c r="BR19" t="s">
        <v>101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148.06</v>
      </c>
      <c r="L20" t="s">
        <v>77</v>
      </c>
      <c r="M20" t="s"/>
      <c r="N20" t="s">
        <v>78</v>
      </c>
      <c r="O20" t="s">
        <v>79</v>
      </c>
      <c r="P20" t="s">
        <v>73</v>
      </c>
      <c r="Q20" t="s"/>
      <c r="R20" t="s">
        <v>80</v>
      </c>
      <c r="S20" t="s">
        <v>135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>
        <f>HYPERLINK("https://hotelmonitor-cachepage.eclerx.com/savepage/tk_15454758770171893_sr_62.html","info")</f>
        <v/>
      </c>
      <c r="AA20" t="n">
        <v>-418152</v>
      </c>
      <c r="AB20" t="s">
        <v>87</v>
      </c>
      <c r="AC20" t="s">
        <v>88</v>
      </c>
      <c r="AD20" t="s">
        <v>89</v>
      </c>
      <c r="AE20" t="s"/>
      <c r="AF20" t="s"/>
      <c r="AG20" t="s"/>
      <c r="AH20" t="s">
        <v>136</v>
      </c>
      <c r="AI20" t="s">
        <v>135</v>
      </c>
      <c r="AJ20" t="s"/>
      <c r="AK20" t="s">
        <v>91</v>
      </c>
      <c r="AL20" t="s"/>
      <c r="AM20" t="s"/>
      <c r="AN20" t="s">
        <v>91</v>
      </c>
      <c r="AO20" t="s"/>
      <c r="AP20" t="n">
        <v>48</v>
      </c>
      <c r="AQ20" t="s">
        <v>92</v>
      </c>
      <c r="AR20" t="s"/>
      <c r="AS20" t="s">
        <v>93</v>
      </c>
      <c r="AT20" t="s">
        <v>94</v>
      </c>
      <c r="AU20" t="s">
        <v>91</v>
      </c>
      <c r="AV20" t="s"/>
      <c r="AW20" t="s">
        <v>95</v>
      </c>
      <c r="AX20" t="s"/>
      <c r="AY20" t="n">
        <v>418152</v>
      </c>
      <c r="AZ20" t="s">
        <v>96</v>
      </c>
      <c r="BA20" t="s"/>
      <c r="BB20" t="s"/>
      <c r="BC20" t="n">
        <v>38.9852</v>
      </c>
      <c r="BD20" t="n">
        <v>38.9852</v>
      </c>
      <c r="BE20" t="s">
        <v>137</v>
      </c>
      <c r="BF20" t="s">
        <v>82</v>
      </c>
      <c r="BG20" t="s"/>
      <c r="BH20" t="s"/>
      <c r="BI20" t="s"/>
      <c r="BJ20" t="s"/>
      <c r="BK20" t="s"/>
      <c r="BL20" t="s"/>
      <c r="BM20" t="s"/>
      <c r="BN20" t="s">
        <v>98</v>
      </c>
      <c r="BO20" t="s">
        <v>82</v>
      </c>
      <c r="BP20" t="s">
        <v>99</v>
      </c>
      <c r="BQ20" t="s">
        <v>138</v>
      </c>
      <c r="BR20" t="s">
        <v>101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148.06</v>
      </c>
      <c r="L21" t="s">
        <v>77</v>
      </c>
      <c r="M21" t="s"/>
      <c r="N21" t="s">
        <v>78</v>
      </c>
      <c r="O21" t="s">
        <v>79</v>
      </c>
      <c r="P21" t="s">
        <v>73</v>
      </c>
      <c r="Q21" t="s"/>
      <c r="R21" t="s">
        <v>80</v>
      </c>
      <c r="S21" t="s">
        <v>135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HYPERLINK("https://hotelmonitor-cachepage.eclerx.com/savepage/tk_15454758770171893_sr_62.html","info")</f>
        <v/>
      </c>
      <c r="AA21" t="n">
        <v>-418152</v>
      </c>
      <c r="AB21" t="s">
        <v>87</v>
      </c>
      <c r="AC21" t="s">
        <v>88</v>
      </c>
      <c r="AD21" t="s">
        <v>89</v>
      </c>
      <c r="AE21" t="s"/>
      <c r="AF21" t="s"/>
      <c r="AG21" t="s"/>
      <c r="AH21" t="s">
        <v>136</v>
      </c>
      <c r="AI21" t="s">
        <v>135</v>
      </c>
      <c r="AJ21" t="s"/>
      <c r="AK21" t="s">
        <v>91</v>
      </c>
      <c r="AL21" t="s"/>
      <c r="AM21" t="s"/>
      <c r="AN21" t="s">
        <v>91</v>
      </c>
      <c r="AO21" t="s"/>
      <c r="AP21" t="n">
        <v>48</v>
      </c>
      <c r="AQ21" t="s">
        <v>92</v>
      </c>
      <c r="AR21" t="s"/>
      <c r="AS21" t="s">
        <v>93</v>
      </c>
      <c r="AT21" t="s">
        <v>94</v>
      </c>
      <c r="AU21" t="s">
        <v>91</v>
      </c>
      <c r="AV21" t="s"/>
      <c r="AW21" t="s">
        <v>95</v>
      </c>
      <c r="AX21" t="s"/>
      <c r="AY21" t="n">
        <v>418152</v>
      </c>
      <c r="AZ21" t="s">
        <v>96</v>
      </c>
      <c r="BA21" t="s"/>
      <c r="BB21" t="s"/>
      <c r="BC21" t="n">
        <v>38.9852</v>
      </c>
      <c r="BD21" t="n">
        <v>38.9852</v>
      </c>
      <c r="BE21" t="s">
        <v>137</v>
      </c>
      <c r="BF21" t="s">
        <v>82</v>
      </c>
      <c r="BG21" t="s"/>
      <c r="BH21" t="s"/>
      <c r="BI21" t="s"/>
      <c r="BJ21" t="s"/>
      <c r="BK21" t="s"/>
      <c r="BL21" t="s"/>
      <c r="BM21" t="s"/>
      <c r="BN21" t="s">
        <v>98</v>
      </c>
      <c r="BO21" t="s">
        <v>82</v>
      </c>
      <c r="BP21" t="s">
        <v>99</v>
      </c>
      <c r="BQ21" t="s">
        <v>138</v>
      </c>
      <c r="BR21" t="s">
        <v>101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161.98</v>
      </c>
      <c r="L22" t="s">
        <v>77</v>
      </c>
      <c r="M22" t="s"/>
      <c r="N22" t="s">
        <v>78</v>
      </c>
      <c r="O22" t="s">
        <v>79</v>
      </c>
      <c r="P22" t="s">
        <v>73</v>
      </c>
      <c r="Q22" t="s"/>
      <c r="R22" t="s">
        <v>80</v>
      </c>
      <c r="S22" t="s">
        <v>139</v>
      </c>
      <c r="T22" t="s">
        <v>82</v>
      </c>
      <c r="U22" t="s">
        <v>83</v>
      </c>
      <c r="V22" t="s">
        <v>84</v>
      </c>
      <c r="W22" t="s">
        <v>103</v>
      </c>
      <c r="X22" t="s"/>
      <c r="Y22" t="s">
        <v>86</v>
      </c>
      <c r="Z22">
        <f>HYPERLINK("https://hotelmonitor-cachepage.eclerx.com/savepage/tk_15454758770171893_sr_62.html","info")</f>
        <v/>
      </c>
      <c r="AA22" t="n">
        <v>-418152</v>
      </c>
      <c r="AB22" t="s">
        <v>87</v>
      </c>
      <c r="AC22" t="s">
        <v>88</v>
      </c>
      <c r="AD22" t="s">
        <v>89</v>
      </c>
      <c r="AE22" t="s"/>
      <c r="AF22" t="s"/>
      <c r="AG22" t="s"/>
      <c r="AH22" t="s">
        <v>140</v>
      </c>
      <c r="AI22" t="s">
        <v>139</v>
      </c>
      <c r="AJ22" t="s"/>
      <c r="AK22" t="s">
        <v>91</v>
      </c>
      <c r="AL22" t="s"/>
      <c r="AM22" t="s"/>
      <c r="AN22" t="s">
        <v>91</v>
      </c>
      <c r="AO22" t="s"/>
      <c r="AP22" t="n">
        <v>48</v>
      </c>
      <c r="AQ22" t="s">
        <v>92</v>
      </c>
      <c r="AR22" t="s"/>
      <c r="AS22" t="s">
        <v>93</v>
      </c>
      <c r="AT22" t="s">
        <v>94</v>
      </c>
      <c r="AU22" t="s">
        <v>91</v>
      </c>
      <c r="AV22" t="s"/>
      <c r="AW22" t="s">
        <v>95</v>
      </c>
      <c r="AX22" t="s"/>
      <c r="AY22" t="n">
        <v>418152</v>
      </c>
      <c r="AZ22" t="s">
        <v>96</v>
      </c>
      <c r="BA22" t="s"/>
      <c r="BB22" t="s"/>
      <c r="BC22" t="n">
        <v>38.9852</v>
      </c>
      <c r="BD22" t="n">
        <v>38.9852</v>
      </c>
      <c r="BE22" t="s">
        <v>141</v>
      </c>
      <c r="BF22" t="s">
        <v>82</v>
      </c>
      <c r="BG22" t="s"/>
      <c r="BH22" t="s"/>
      <c r="BI22" t="s"/>
      <c r="BJ22" t="s"/>
      <c r="BK22" t="s"/>
      <c r="BL22" t="s"/>
      <c r="BM22" t="s"/>
      <c r="BN22" t="s">
        <v>98</v>
      </c>
      <c r="BO22" t="s">
        <v>82</v>
      </c>
      <c r="BP22" t="s">
        <v>99</v>
      </c>
      <c r="BQ22" t="s">
        <v>138</v>
      </c>
      <c r="BR22" t="s">
        <v>101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161.98</v>
      </c>
      <c r="L23" t="s">
        <v>77</v>
      </c>
      <c r="M23" t="s"/>
      <c r="N23" t="s">
        <v>78</v>
      </c>
      <c r="O23" t="s">
        <v>79</v>
      </c>
      <c r="P23" t="s">
        <v>73</v>
      </c>
      <c r="Q23" t="s"/>
      <c r="R23" t="s">
        <v>80</v>
      </c>
      <c r="S23" t="s">
        <v>139</v>
      </c>
      <c r="T23" t="s">
        <v>82</v>
      </c>
      <c r="U23" t="s">
        <v>83</v>
      </c>
      <c r="V23" t="s">
        <v>84</v>
      </c>
      <c r="W23" t="s">
        <v>103</v>
      </c>
      <c r="X23" t="s"/>
      <c r="Y23" t="s">
        <v>86</v>
      </c>
      <c r="Z23">
        <f>HYPERLINK("https://hotelmonitor-cachepage.eclerx.com/savepage/tk_15454758770171893_sr_62.html","info")</f>
        <v/>
      </c>
      <c r="AA23" t="n">
        <v>-418152</v>
      </c>
      <c r="AB23" t="s">
        <v>87</v>
      </c>
      <c r="AC23" t="s">
        <v>88</v>
      </c>
      <c r="AD23" t="s">
        <v>89</v>
      </c>
      <c r="AE23" t="s"/>
      <c r="AF23" t="s"/>
      <c r="AG23" t="s"/>
      <c r="AH23" t="s">
        <v>140</v>
      </c>
      <c r="AI23" t="s">
        <v>139</v>
      </c>
      <c r="AJ23" t="s"/>
      <c r="AK23" t="s">
        <v>91</v>
      </c>
      <c r="AL23" t="s"/>
      <c r="AM23" t="s"/>
      <c r="AN23" t="s">
        <v>91</v>
      </c>
      <c r="AO23" t="s"/>
      <c r="AP23" t="n">
        <v>48</v>
      </c>
      <c r="AQ23" t="s">
        <v>92</v>
      </c>
      <c r="AR23" t="s"/>
      <c r="AS23" t="s">
        <v>93</v>
      </c>
      <c r="AT23" t="s">
        <v>94</v>
      </c>
      <c r="AU23" t="s">
        <v>91</v>
      </c>
      <c r="AV23" t="s"/>
      <c r="AW23" t="s">
        <v>95</v>
      </c>
      <c r="AX23" t="s"/>
      <c r="AY23" t="n">
        <v>418152</v>
      </c>
      <c r="AZ23" t="s">
        <v>96</v>
      </c>
      <c r="BA23" t="s"/>
      <c r="BB23" t="s"/>
      <c r="BC23" t="n">
        <v>38.9852</v>
      </c>
      <c r="BD23" t="n">
        <v>38.9852</v>
      </c>
      <c r="BE23" t="s">
        <v>141</v>
      </c>
      <c r="BF23" t="s">
        <v>82</v>
      </c>
      <c r="BG23" t="s"/>
      <c r="BH23" t="s"/>
      <c r="BI23" t="s"/>
      <c r="BJ23" t="s"/>
      <c r="BK23" t="s"/>
      <c r="BL23" t="s"/>
      <c r="BM23" t="s"/>
      <c r="BN23" t="s">
        <v>98</v>
      </c>
      <c r="BO23" t="s">
        <v>82</v>
      </c>
      <c r="BP23" t="s">
        <v>99</v>
      </c>
      <c r="BQ23" t="s">
        <v>138</v>
      </c>
      <c r="BR23" t="s">
        <v>101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179.7</v>
      </c>
      <c r="L24" t="s">
        <v>77</v>
      </c>
      <c r="M24" t="s"/>
      <c r="N24" t="s">
        <v>78</v>
      </c>
      <c r="O24" t="s">
        <v>79</v>
      </c>
      <c r="P24" t="s">
        <v>73</v>
      </c>
      <c r="Q24" t="s"/>
      <c r="R24" t="s">
        <v>80</v>
      </c>
      <c r="S24" t="s">
        <v>142</v>
      </c>
      <c r="T24" t="s">
        <v>82</v>
      </c>
      <c r="U24" t="s">
        <v>83</v>
      </c>
      <c r="V24" t="s">
        <v>84</v>
      </c>
      <c r="W24" t="s">
        <v>107</v>
      </c>
      <c r="X24" t="s"/>
      <c r="Y24" t="s">
        <v>86</v>
      </c>
      <c r="Z24">
        <f>HYPERLINK("https://hotelmonitor-cachepage.eclerx.com/savepage/tk_15454758770171893_sr_62.html","info")</f>
        <v/>
      </c>
      <c r="AA24" t="n">
        <v>-418152</v>
      </c>
      <c r="AB24" t="s">
        <v>87</v>
      </c>
      <c r="AC24" t="s">
        <v>88</v>
      </c>
      <c r="AD24" t="s">
        <v>89</v>
      </c>
      <c r="AE24" t="s"/>
      <c r="AF24" t="s"/>
      <c r="AG24" t="s"/>
      <c r="AH24" t="s">
        <v>143</v>
      </c>
      <c r="AI24" t="s">
        <v>144</v>
      </c>
      <c r="AJ24" t="s"/>
      <c r="AK24" t="s">
        <v>91</v>
      </c>
      <c r="AL24" t="s"/>
      <c r="AM24" t="s"/>
      <c r="AN24" t="s">
        <v>91</v>
      </c>
      <c r="AO24" t="s"/>
      <c r="AP24" t="n">
        <v>48</v>
      </c>
      <c r="AQ24" t="s">
        <v>92</v>
      </c>
      <c r="AR24" t="s"/>
      <c r="AS24" t="s">
        <v>93</v>
      </c>
      <c r="AT24" t="s">
        <v>94</v>
      </c>
      <c r="AU24" t="s">
        <v>91</v>
      </c>
      <c r="AV24" t="s"/>
      <c r="AW24" t="s">
        <v>95</v>
      </c>
      <c r="AX24" t="s"/>
      <c r="AY24" t="n">
        <v>418152</v>
      </c>
      <c r="AZ24" t="s">
        <v>96</v>
      </c>
      <c r="BA24" t="s"/>
      <c r="BB24" t="s"/>
      <c r="BC24" t="n">
        <v>38.9852</v>
      </c>
      <c r="BD24" t="n">
        <v>38.9852</v>
      </c>
      <c r="BE24" t="s">
        <v>145</v>
      </c>
      <c r="BF24" t="s">
        <v>82</v>
      </c>
      <c r="BG24" t="s"/>
      <c r="BH24" t="s"/>
      <c r="BI24" t="s"/>
      <c r="BJ24" t="s"/>
      <c r="BK24" t="s"/>
      <c r="BL24" t="s"/>
      <c r="BM24" t="s"/>
      <c r="BN24" t="s">
        <v>98</v>
      </c>
      <c r="BO24" t="s">
        <v>82</v>
      </c>
      <c r="BP24" t="s">
        <v>99</v>
      </c>
      <c r="BQ24" t="s">
        <v>138</v>
      </c>
      <c r="BR24" t="s">
        <v>101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179.7</v>
      </c>
      <c r="L25" t="s">
        <v>77</v>
      </c>
      <c r="M25" t="s"/>
      <c r="N25" t="s">
        <v>78</v>
      </c>
      <c r="O25" t="s">
        <v>79</v>
      </c>
      <c r="P25" t="s">
        <v>73</v>
      </c>
      <c r="Q25" t="s"/>
      <c r="R25" t="s">
        <v>80</v>
      </c>
      <c r="S25" t="s">
        <v>142</v>
      </c>
      <c r="T25" t="s">
        <v>82</v>
      </c>
      <c r="U25" t="s">
        <v>83</v>
      </c>
      <c r="V25" t="s">
        <v>84</v>
      </c>
      <c r="W25" t="s">
        <v>107</v>
      </c>
      <c r="X25" t="s"/>
      <c r="Y25" t="s">
        <v>86</v>
      </c>
      <c r="Z25">
        <f>HYPERLINK("https://hotelmonitor-cachepage.eclerx.com/savepage/tk_15454758770171893_sr_62.html","info")</f>
        <v/>
      </c>
      <c r="AA25" t="n">
        <v>-418152</v>
      </c>
      <c r="AB25" t="s">
        <v>87</v>
      </c>
      <c r="AC25" t="s">
        <v>88</v>
      </c>
      <c r="AD25" t="s">
        <v>89</v>
      </c>
      <c r="AE25" t="s"/>
      <c r="AF25" t="s"/>
      <c r="AG25" t="s"/>
      <c r="AH25" t="s">
        <v>143</v>
      </c>
      <c r="AI25" t="s">
        <v>144</v>
      </c>
      <c r="AJ25" t="s"/>
      <c r="AK25" t="s">
        <v>91</v>
      </c>
      <c r="AL25" t="s"/>
      <c r="AM25" t="s"/>
      <c r="AN25" t="s">
        <v>91</v>
      </c>
      <c r="AO25" t="s"/>
      <c r="AP25" t="n">
        <v>48</v>
      </c>
      <c r="AQ25" t="s">
        <v>92</v>
      </c>
      <c r="AR25" t="s"/>
      <c r="AS25" t="s">
        <v>93</v>
      </c>
      <c r="AT25" t="s">
        <v>94</v>
      </c>
      <c r="AU25" t="s">
        <v>91</v>
      </c>
      <c r="AV25" t="s"/>
      <c r="AW25" t="s">
        <v>95</v>
      </c>
      <c r="AX25" t="s"/>
      <c r="AY25" t="n">
        <v>418152</v>
      </c>
      <c r="AZ25" t="s">
        <v>96</v>
      </c>
      <c r="BA25" t="s"/>
      <c r="BB25" t="s"/>
      <c r="BC25" t="n">
        <v>38.9852</v>
      </c>
      <c r="BD25" t="n">
        <v>38.9852</v>
      </c>
      <c r="BE25" t="s">
        <v>145</v>
      </c>
      <c r="BF25" t="s">
        <v>82</v>
      </c>
      <c r="BG25" t="s"/>
      <c r="BH25" t="s"/>
      <c r="BI25" t="s"/>
      <c r="BJ25" t="s"/>
      <c r="BK25" t="s"/>
      <c r="BL25" t="s"/>
      <c r="BM25" t="s"/>
      <c r="BN25" t="s">
        <v>98</v>
      </c>
      <c r="BO25" t="s">
        <v>82</v>
      </c>
      <c r="BP25" t="s">
        <v>99</v>
      </c>
      <c r="BQ25" t="s">
        <v>138</v>
      </c>
      <c r="BR25" t="s">
        <v>101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152</v>
      </c>
      <c r="L26" t="s">
        <v>77</v>
      </c>
      <c r="M26" t="s"/>
      <c r="N26" t="s">
        <v>124</v>
      </c>
      <c r="O26" t="s">
        <v>79</v>
      </c>
      <c r="P26" t="s">
        <v>73</v>
      </c>
      <c r="Q26" t="s"/>
      <c r="R26" t="s">
        <v>80</v>
      </c>
      <c r="S26" t="s">
        <v>146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HYPERLINK("https://hotelmonitor-cachepage.eclerx.com/savepage/tk_15454758770171893_sr_62.html","info")</f>
        <v/>
      </c>
      <c r="AA26" t="n">
        <v>-418152</v>
      </c>
      <c r="AB26" t="s">
        <v>87</v>
      </c>
      <c r="AC26" t="s">
        <v>88</v>
      </c>
      <c r="AD26" t="s">
        <v>89</v>
      </c>
      <c r="AE26" t="s"/>
      <c r="AF26" t="s"/>
      <c r="AG26" t="s"/>
      <c r="AH26" t="s">
        <v>147</v>
      </c>
      <c r="AI26" t="s">
        <v>148</v>
      </c>
      <c r="AJ26" t="s"/>
      <c r="AK26" t="s">
        <v>91</v>
      </c>
      <c r="AL26" t="s"/>
      <c r="AM26" t="s"/>
      <c r="AN26" t="s">
        <v>91</v>
      </c>
      <c r="AO26" t="s"/>
      <c r="AP26" t="n">
        <v>48</v>
      </c>
      <c r="AQ26" t="s">
        <v>92</v>
      </c>
      <c r="AR26" t="s"/>
      <c r="AS26" t="s">
        <v>93</v>
      </c>
      <c r="AT26" t="s">
        <v>94</v>
      </c>
      <c r="AU26" t="s">
        <v>91</v>
      </c>
      <c r="AV26" t="s"/>
      <c r="AW26" t="s">
        <v>95</v>
      </c>
      <c r="AX26" t="s"/>
      <c r="AY26" t="n">
        <v>418152</v>
      </c>
      <c r="AZ26" t="s">
        <v>96</v>
      </c>
      <c r="BA26" t="s"/>
      <c r="BB26" t="s"/>
      <c r="BC26" t="n">
        <v>38.9852</v>
      </c>
      <c r="BD26" t="n">
        <v>38.9852</v>
      </c>
      <c r="BE26" t="s">
        <v>149</v>
      </c>
      <c r="BF26" t="s">
        <v>82</v>
      </c>
      <c r="BG26" t="s"/>
      <c r="BH26" t="s"/>
      <c r="BI26" t="s"/>
      <c r="BJ26" t="s"/>
      <c r="BK26" t="s"/>
      <c r="BL26" t="s"/>
      <c r="BM26" t="s"/>
      <c r="BN26" t="s">
        <v>98</v>
      </c>
      <c r="BO26" t="s">
        <v>82</v>
      </c>
      <c r="BP26" t="s">
        <v>99</v>
      </c>
      <c r="BQ26" t="s">
        <v>150</v>
      </c>
      <c r="BR26" t="s">
        <v>101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152</v>
      </c>
      <c r="L27" t="s">
        <v>77</v>
      </c>
      <c r="M27" t="s"/>
      <c r="N27" t="s">
        <v>124</v>
      </c>
      <c r="O27" t="s">
        <v>79</v>
      </c>
      <c r="P27" t="s">
        <v>73</v>
      </c>
      <c r="Q27" t="s"/>
      <c r="R27" t="s">
        <v>80</v>
      </c>
      <c r="S27" t="s">
        <v>146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HYPERLINK("https://hotelmonitor-cachepage.eclerx.com/savepage/tk_15454758770171893_sr_62.html","info")</f>
        <v/>
      </c>
      <c r="AA27" t="n">
        <v>-418152</v>
      </c>
      <c r="AB27" t="s">
        <v>87</v>
      </c>
      <c r="AC27" t="s">
        <v>88</v>
      </c>
      <c r="AD27" t="s">
        <v>89</v>
      </c>
      <c r="AE27" t="s"/>
      <c r="AF27" t="s"/>
      <c r="AG27" t="s"/>
      <c r="AH27" t="s">
        <v>147</v>
      </c>
      <c r="AI27" t="s">
        <v>148</v>
      </c>
      <c r="AJ27" t="s"/>
      <c r="AK27" t="s">
        <v>91</v>
      </c>
      <c r="AL27" t="s"/>
      <c r="AM27" t="s"/>
      <c r="AN27" t="s">
        <v>91</v>
      </c>
      <c r="AO27" t="s"/>
      <c r="AP27" t="n">
        <v>48</v>
      </c>
      <c r="AQ27" t="s">
        <v>92</v>
      </c>
      <c r="AR27" t="s"/>
      <c r="AS27" t="s">
        <v>93</v>
      </c>
      <c r="AT27" t="s">
        <v>94</v>
      </c>
      <c r="AU27" t="s">
        <v>91</v>
      </c>
      <c r="AV27" t="s"/>
      <c r="AW27" t="s">
        <v>95</v>
      </c>
      <c r="AX27" t="s"/>
      <c r="AY27" t="n">
        <v>418152</v>
      </c>
      <c r="AZ27" t="s">
        <v>96</v>
      </c>
      <c r="BA27" t="s"/>
      <c r="BB27" t="s"/>
      <c r="BC27" t="n">
        <v>38.9852</v>
      </c>
      <c r="BD27" t="n">
        <v>38.9852</v>
      </c>
      <c r="BE27" t="s">
        <v>149</v>
      </c>
      <c r="BF27" t="s">
        <v>82</v>
      </c>
      <c r="BG27" t="s"/>
      <c r="BH27" t="s"/>
      <c r="BI27" t="s"/>
      <c r="BJ27" t="s"/>
      <c r="BK27" t="s"/>
      <c r="BL27" t="s"/>
      <c r="BM27" t="s"/>
      <c r="BN27" t="s">
        <v>98</v>
      </c>
      <c r="BO27" t="s">
        <v>82</v>
      </c>
      <c r="BP27" t="s">
        <v>99</v>
      </c>
      <c r="BQ27" t="s">
        <v>150</v>
      </c>
      <c r="BR27" t="s">
        <v>101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165.92</v>
      </c>
      <c r="L28" t="s">
        <v>77</v>
      </c>
      <c r="M28" t="s"/>
      <c r="N28" t="s">
        <v>124</v>
      </c>
      <c r="O28" t="s">
        <v>79</v>
      </c>
      <c r="P28" t="s">
        <v>73</v>
      </c>
      <c r="Q28" t="s"/>
      <c r="R28" t="s">
        <v>80</v>
      </c>
      <c r="S28" t="s">
        <v>151</v>
      </c>
      <c r="T28" t="s">
        <v>82</v>
      </c>
      <c r="U28" t="s">
        <v>83</v>
      </c>
      <c r="V28" t="s">
        <v>84</v>
      </c>
      <c r="W28" t="s">
        <v>103</v>
      </c>
      <c r="X28" t="s"/>
      <c r="Y28" t="s">
        <v>86</v>
      </c>
      <c r="Z28">
        <f>HYPERLINK("https://hotelmonitor-cachepage.eclerx.com/savepage/tk_15454758770171893_sr_62.html","info")</f>
        <v/>
      </c>
      <c r="AA28" t="n">
        <v>-418152</v>
      </c>
      <c r="AB28" t="s">
        <v>87</v>
      </c>
      <c r="AC28" t="s">
        <v>88</v>
      </c>
      <c r="AD28" t="s">
        <v>89</v>
      </c>
      <c r="AE28" t="s"/>
      <c r="AF28" t="s"/>
      <c r="AG28" t="s"/>
      <c r="AH28" t="s">
        <v>152</v>
      </c>
      <c r="AI28" t="s">
        <v>151</v>
      </c>
      <c r="AJ28" t="s"/>
      <c r="AK28" t="s">
        <v>91</v>
      </c>
      <c r="AL28" t="s"/>
      <c r="AM28" t="s"/>
      <c r="AN28" t="s">
        <v>91</v>
      </c>
      <c r="AO28" t="s"/>
      <c r="AP28" t="n">
        <v>48</v>
      </c>
      <c r="AQ28" t="s">
        <v>92</v>
      </c>
      <c r="AR28" t="s"/>
      <c r="AS28" t="s">
        <v>93</v>
      </c>
      <c r="AT28" t="s">
        <v>94</v>
      </c>
      <c r="AU28" t="s">
        <v>91</v>
      </c>
      <c r="AV28" t="s"/>
      <c r="AW28" t="s">
        <v>95</v>
      </c>
      <c r="AX28" t="s"/>
      <c r="AY28" t="n">
        <v>418152</v>
      </c>
      <c r="AZ28" t="s">
        <v>96</v>
      </c>
      <c r="BA28" t="s"/>
      <c r="BB28" t="s"/>
      <c r="BC28" t="n">
        <v>38.9852</v>
      </c>
      <c r="BD28" t="n">
        <v>38.9852</v>
      </c>
      <c r="BE28" t="s">
        <v>153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98</v>
      </c>
      <c r="BO28" t="s">
        <v>82</v>
      </c>
      <c r="BP28" t="s">
        <v>99</v>
      </c>
      <c r="BQ28" t="s">
        <v>150</v>
      </c>
      <c r="BR28" t="s">
        <v>101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165.92</v>
      </c>
      <c r="L29" t="s">
        <v>77</v>
      </c>
      <c r="M29" t="s"/>
      <c r="N29" t="s">
        <v>124</v>
      </c>
      <c r="O29" t="s">
        <v>79</v>
      </c>
      <c r="P29" t="s">
        <v>73</v>
      </c>
      <c r="Q29" t="s"/>
      <c r="R29" t="s">
        <v>80</v>
      </c>
      <c r="S29" t="s">
        <v>151</v>
      </c>
      <c r="T29" t="s">
        <v>82</v>
      </c>
      <c r="U29" t="s">
        <v>83</v>
      </c>
      <c r="V29" t="s">
        <v>84</v>
      </c>
      <c r="W29" t="s">
        <v>103</v>
      </c>
      <c r="X29" t="s"/>
      <c r="Y29" t="s">
        <v>86</v>
      </c>
      <c r="Z29">
        <f>HYPERLINK("https://hotelmonitor-cachepage.eclerx.com/savepage/tk_15454758770171893_sr_62.html","info")</f>
        <v/>
      </c>
      <c r="AA29" t="n">
        <v>-418152</v>
      </c>
      <c r="AB29" t="s">
        <v>87</v>
      </c>
      <c r="AC29" t="s">
        <v>88</v>
      </c>
      <c r="AD29" t="s">
        <v>89</v>
      </c>
      <c r="AE29" t="s"/>
      <c r="AF29" t="s"/>
      <c r="AG29" t="s"/>
      <c r="AH29" t="s">
        <v>152</v>
      </c>
      <c r="AI29" t="s">
        <v>151</v>
      </c>
      <c r="AJ29" t="s"/>
      <c r="AK29" t="s">
        <v>91</v>
      </c>
      <c r="AL29" t="s"/>
      <c r="AM29" t="s"/>
      <c r="AN29" t="s">
        <v>91</v>
      </c>
      <c r="AO29" t="s"/>
      <c r="AP29" t="n">
        <v>48</v>
      </c>
      <c r="AQ29" t="s">
        <v>92</v>
      </c>
      <c r="AR29" t="s"/>
      <c r="AS29" t="s">
        <v>93</v>
      </c>
      <c r="AT29" t="s">
        <v>94</v>
      </c>
      <c r="AU29" t="s">
        <v>91</v>
      </c>
      <c r="AV29" t="s"/>
      <c r="AW29" t="s">
        <v>95</v>
      </c>
      <c r="AX29" t="s"/>
      <c r="AY29" t="n">
        <v>418152</v>
      </c>
      <c r="AZ29" t="s">
        <v>96</v>
      </c>
      <c r="BA29" t="s"/>
      <c r="BB29" t="s"/>
      <c r="BC29" t="n">
        <v>38.9852</v>
      </c>
      <c r="BD29" t="n">
        <v>38.9852</v>
      </c>
      <c r="BE29" t="s">
        <v>153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98</v>
      </c>
      <c r="BO29" t="s">
        <v>82</v>
      </c>
      <c r="BP29" t="s">
        <v>99</v>
      </c>
      <c r="BQ29" t="s">
        <v>150</v>
      </c>
      <c r="BR29" t="s">
        <v>101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183.64</v>
      </c>
      <c r="L30" t="s">
        <v>77</v>
      </c>
      <c r="M30" t="s"/>
      <c r="N30" t="s">
        <v>124</v>
      </c>
      <c r="O30" t="s">
        <v>79</v>
      </c>
      <c r="P30" t="s">
        <v>73</v>
      </c>
      <c r="Q30" t="s"/>
      <c r="R30" t="s">
        <v>80</v>
      </c>
      <c r="S30" t="s">
        <v>154</v>
      </c>
      <c r="T30" t="s">
        <v>82</v>
      </c>
      <c r="U30" t="s">
        <v>83</v>
      </c>
      <c r="V30" t="s">
        <v>84</v>
      </c>
      <c r="W30" t="s">
        <v>107</v>
      </c>
      <c r="X30" t="s"/>
      <c r="Y30" t="s">
        <v>86</v>
      </c>
      <c r="Z30">
        <f>HYPERLINK("https://hotelmonitor-cachepage.eclerx.com/savepage/tk_15454758770171893_sr_62.html","info")</f>
        <v/>
      </c>
      <c r="AA30" t="n">
        <v>-418152</v>
      </c>
      <c r="AB30" t="s">
        <v>87</v>
      </c>
      <c r="AC30" t="s">
        <v>88</v>
      </c>
      <c r="AD30" t="s">
        <v>89</v>
      </c>
      <c r="AE30" t="s"/>
      <c r="AF30" t="s"/>
      <c r="AG30" t="s"/>
      <c r="AH30" t="s">
        <v>155</v>
      </c>
      <c r="AI30" t="s">
        <v>154</v>
      </c>
      <c r="AJ30" t="s"/>
      <c r="AK30" t="s">
        <v>91</v>
      </c>
      <c r="AL30" t="s"/>
      <c r="AM30" t="s"/>
      <c r="AN30" t="s">
        <v>91</v>
      </c>
      <c r="AO30" t="s"/>
      <c r="AP30" t="n">
        <v>48</v>
      </c>
      <c r="AQ30" t="s">
        <v>92</v>
      </c>
      <c r="AR30" t="s"/>
      <c r="AS30" t="s">
        <v>93</v>
      </c>
      <c r="AT30" t="s">
        <v>94</v>
      </c>
      <c r="AU30" t="s">
        <v>91</v>
      </c>
      <c r="AV30" t="s"/>
      <c r="AW30" t="s">
        <v>95</v>
      </c>
      <c r="AX30" t="s"/>
      <c r="AY30" t="n">
        <v>418152</v>
      </c>
      <c r="AZ30" t="s">
        <v>96</v>
      </c>
      <c r="BA30" t="s"/>
      <c r="BB30" t="s"/>
      <c r="BC30" t="n">
        <v>38.9852</v>
      </c>
      <c r="BD30" t="n">
        <v>38.9852</v>
      </c>
      <c r="BE30" t="s">
        <v>156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98</v>
      </c>
      <c r="BO30" t="s">
        <v>82</v>
      </c>
      <c r="BP30" t="s">
        <v>99</v>
      </c>
      <c r="BQ30" t="s">
        <v>150</v>
      </c>
      <c r="BR30" t="s">
        <v>101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183.64</v>
      </c>
      <c r="L31" t="s">
        <v>77</v>
      </c>
      <c r="M31" t="s"/>
      <c r="N31" t="s">
        <v>124</v>
      </c>
      <c r="O31" t="s">
        <v>79</v>
      </c>
      <c r="P31" t="s">
        <v>73</v>
      </c>
      <c r="Q31" t="s"/>
      <c r="R31" t="s">
        <v>80</v>
      </c>
      <c r="S31" t="s">
        <v>154</v>
      </c>
      <c r="T31" t="s">
        <v>82</v>
      </c>
      <c r="U31" t="s">
        <v>83</v>
      </c>
      <c r="V31" t="s">
        <v>84</v>
      </c>
      <c r="W31" t="s">
        <v>107</v>
      </c>
      <c r="X31" t="s"/>
      <c r="Y31" t="s">
        <v>86</v>
      </c>
      <c r="Z31">
        <f>HYPERLINK("https://hotelmonitor-cachepage.eclerx.com/savepage/tk_15454758770171893_sr_62.html","info")</f>
        <v/>
      </c>
      <c r="AA31" t="n">
        <v>-418152</v>
      </c>
      <c r="AB31" t="s">
        <v>87</v>
      </c>
      <c r="AC31" t="s">
        <v>88</v>
      </c>
      <c r="AD31" t="s">
        <v>89</v>
      </c>
      <c r="AE31" t="s"/>
      <c r="AF31" t="s"/>
      <c r="AG31" t="s"/>
      <c r="AH31" t="s">
        <v>155</v>
      </c>
      <c r="AI31" t="s">
        <v>154</v>
      </c>
      <c r="AJ31" t="s"/>
      <c r="AK31" t="s">
        <v>91</v>
      </c>
      <c r="AL31" t="s"/>
      <c r="AM31" t="s"/>
      <c r="AN31" t="s">
        <v>91</v>
      </c>
      <c r="AO31" t="s"/>
      <c r="AP31" t="n">
        <v>48</v>
      </c>
      <c r="AQ31" t="s">
        <v>92</v>
      </c>
      <c r="AR31" t="s"/>
      <c r="AS31" t="s">
        <v>93</v>
      </c>
      <c r="AT31" t="s">
        <v>94</v>
      </c>
      <c r="AU31" t="s">
        <v>91</v>
      </c>
      <c r="AV31" t="s"/>
      <c r="AW31" t="s">
        <v>95</v>
      </c>
      <c r="AX31" t="s"/>
      <c r="AY31" t="n">
        <v>418152</v>
      </c>
      <c r="AZ31" t="s">
        <v>96</v>
      </c>
      <c r="BA31" t="s"/>
      <c r="BB31" t="s"/>
      <c r="BC31" t="n">
        <v>38.9852</v>
      </c>
      <c r="BD31" t="n">
        <v>38.9852</v>
      </c>
      <c r="BE31" t="s">
        <v>156</v>
      </c>
      <c r="BF31" t="s">
        <v>82</v>
      </c>
      <c r="BG31" t="s"/>
      <c r="BH31" t="s"/>
      <c r="BI31" t="s"/>
      <c r="BJ31" t="s"/>
      <c r="BK31" t="s"/>
      <c r="BL31" t="s"/>
      <c r="BM31" t="s"/>
      <c r="BN31" t="s">
        <v>98</v>
      </c>
      <c r="BO31" t="s">
        <v>82</v>
      </c>
      <c r="BP31" t="s">
        <v>99</v>
      </c>
      <c r="BQ31" t="s">
        <v>150</v>
      </c>
      <c r="BR31" t="s">
        <v>101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209.25</v>
      </c>
      <c r="L32" t="s">
        <v>77</v>
      </c>
      <c r="M32" t="s"/>
      <c r="N32" t="s">
        <v>157</v>
      </c>
      <c r="O32" t="s">
        <v>79</v>
      </c>
      <c r="P32" t="s">
        <v>73</v>
      </c>
      <c r="Q32" t="s"/>
      <c r="R32" t="s">
        <v>80</v>
      </c>
      <c r="S32" t="s">
        <v>158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HYPERLINK("https://hotelmonitor-cachepage.eclerx.com/savepage/tk_15454758770171893_sr_62.html","info")</f>
        <v/>
      </c>
      <c r="AA32" t="n">
        <v>-418152</v>
      </c>
      <c r="AB32" t="s">
        <v>87</v>
      </c>
      <c r="AC32" t="s">
        <v>88</v>
      </c>
      <c r="AD32" t="s">
        <v>89</v>
      </c>
      <c r="AE32" t="s"/>
      <c r="AF32" t="s"/>
      <c r="AG32" t="s"/>
      <c r="AH32" t="s">
        <v>159</v>
      </c>
      <c r="AI32" t="s">
        <v>158</v>
      </c>
      <c r="AJ32" t="s"/>
      <c r="AK32" t="s">
        <v>91</v>
      </c>
      <c r="AL32" t="s"/>
      <c r="AM32" t="s"/>
      <c r="AN32" t="s">
        <v>91</v>
      </c>
      <c r="AO32" t="s"/>
      <c r="AP32" t="n">
        <v>48</v>
      </c>
      <c r="AQ32" t="s">
        <v>92</v>
      </c>
      <c r="AR32" t="s"/>
      <c r="AS32" t="s">
        <v>160</v>
      </c>
      <c r="AT32" t="s">
        <v>94</v>
      </c>
      <c r="AU32" t="s">
        <v>91</v>
      </c>
      <c r="AV32" t="s"/>
      <c r="AW32" t="s">
        <v>95</v>
      </c>
      <c r="AX32" t="s"/>
      <c r="AY32" t="n">
        <v>418152</v>
      </c>
      <c r="AZ32" t="s">
        <v>96</v>
      </c>
      <c r="BA32" t="s"/>
      <c r="BB32" t="s"/>
      <c r="BC32" t="n">
        <v>38.9852</v>
      </c>
      <c r="BD32" t="n">
        <v>38.9852</v>
      </c>
      <c r="BE32" t="s">
        <v>161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98</v>
      </c>
      <c r="BO32" t="s">
        <v>82</v>
      </c>
      <c r="BP32" t="s">
        <v>99</v>
      </c>
      <c r="BQ32" t="s">
        <v>162</v>
      </c>
      <c r="BR32" t="s">
        <v>101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209.25</v>
      </c>
      <c r="L33" t="s">
        <v>77</v>
      </c>
      <c r="M33" t="s"/>
      <c r="N33" t="s">
        <v>157</v>
      </c>
      <c r="O33" t="s">
        <v>79</v>
      </c>
      <c r="P33" t="s">
        <v>73</v>
      </c>
      <c r="Q33" t="s"/>
      <c r="R33" t="s">
        <v>80</v>
      </c>
      <c r="S33" t="s">
        <v>158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HYPERLINK("https://hotelmonitor-cachepage.eclerx.com/savepage/tk_15454758770171893_sr_62.html","info")</f>
        <v/>
      </c>
      <c r="AA33" t="n">
        <v>-418152</v>
      </c>
      <c r="AB33" t="s">
        <v>87</v>
      </c>
      <c r="AC33" t="s">
        <v>88</v>
      </c>
      <c r="AD33" t="s">
        <v>89</v>
      </c>
      <c r="AE33" t="s"/>
      <c r="AF33" t="s"/>
      <c r="AG33" t="s"/>
      <c r="AH33" t="s">
        <v>159</v>
      </c>
      <c r="AI33" t="s">
        <v>158</v>
      </c>
      <c r="AJ33" t="s"/>
      <c r="AK33" t="s">
        <v>91</v>
      </c>
      <c r="AL33" t="s"/>
      <c r="AM33" t="s"/>
      <c r="AN33" t="s">
        <v>91</v>
      </c>
      <c r="AO33" t="s"/>
      <c r="AP33" t="n">
        <v>48</v>
      </c>
      <c r="AQ33" t="s">
        <v>92</v>
      </c>
      <c r="AR33" t="s"/>
      <c r="AS33" t="s">
        <v>160</v>
      </c>
      <c r="AT33" t="s">
        <v>94</v>
      </c>
      <c r="AU33" t="s">
        <v>91</v>
      </c>
      <c r="AV33" t="s"/>
      <c r="AW33" t="s">
        <v>95</v>
      </c>
      <c r="AX33" t="s"/>
      <c r="AY33" t="n">
        <v>418152</v>
      </c>
      <c r="AZ33" t="s">
        <v>96</v>
      </c>
      <c r="BA33" t="s"/>
      <c r="BB33" t="s"/>
      <c r="BC33" t="n">
        <v>38.9852</v>
      </c>
      <c r="BD33" t="n">
        <v>38.9852</v>
      </c>
      <c r="BE33" t="s">
        <v>161</v>
      </c>
      <c r="BF33" t="s">
        <v>82</v>
      </c>
      <c r="BG33" t="s"/>
      <c r="BH33" t="s"/>
      <c r="BI33" t="s"/>
      <c r="BJ33" t="s"/>
      <c r="BK33" t="s"/>
      <c r="BL33" t="s"/>
      <c r="BM33" t="s"/>
      <c r="BN33" t="s">
        <v>98</v>
      </c>
      <c r="BO33" t="s">
        <v>82</v>
      </c>
      <c r="BP33" t="s">
        <v>99</v>
      </c>
      <c r="BQ33" t="s">
        <v>162</v>
      </c>
      <c r="BR33" t="s">
        <v>101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223.17</v>
      </c>
      <c r="L34" t="s">
        <v>77</v>
      </c>
      <c r="M34" t="s"/>
      <c r="N34" t="s">
        <v>157</v>
      </c>
      <c r="O34" t="s">
        <v>79</v>
      </c>
      <c r="P34" t="s">
        <v>73</v>
      </c>
      <c r="Q34" t="s"/>
      <c r="R34" t="s">
        <v>80</v>
      </c>
      <c r="S34" t="s">
        <v>163</v>
      </c>
      <c r="T34" t="s">
        <v>82</v>
      </c>
      <c r="U34" t="s">
        <v>83</v>
      </c>
      <c r="V34" t="s">
        <v>84</v>
      </c>
      <c r="W34" t="s">
        <v>103</v>
      </c>
      <c r="X34" t="s"/>
      <c r="Y34" t="s">
        <v>86</v>
      </c>
      <c r="Z34">
        <f>HYPERLINK("https://hotelmonitor-cachepage.eclerx.com/savepage/tk_15454758770171893_sr_62.html","info")</f>
        <v/>
      </c>
      <c r="AA34" t="n">
        <v>-418152</v>
      </c>
      <c r="AB34" t="s">
        <v>87</v>
      </c>
      <c r="AC34" t="s">
        <v>88</v>
      </c>
      <c r="AD34" t="s">
        <v>89</v>
      </c>
      <c r="AE34" t="s"/>
      <c r="AF34" t="s"/>
      <c r="AG34" t="s"/>
      <c r="AH34" t="s">
        <v>164</v>
      </c>
      <c r="AI34" t="s">
        <v>163</v>
      </c>
      <c r="AJ34" t="s"/>
      <c r="AK34" t="s">
        <v>91</v>
      </c>
      <c r="AL34" t="s"/>
      <c r="AM34" t="s"/>
      <c r="AN34" t="s">
        <v>91</v>
      </c>
      <c r="AO34" t="s"/>
      <c r="AP34" t="n">
        <v>48</v>
      </c>
      <c r="AQ34" t="s">
        <v>92</v>
      </c>
      <c r="AR34" t="s"/>
      <c r="AS34" t="s">
        <v>160</v>
      </c>
      <c r="AT34" t="s">
        <v>94</v>
      </c>
      <c r="AU34" t="s">
        <v>91</v>
      </c>
      <c r="AV34" t="s"/>
      <c r="AW34" t="s">
        <v>95</v>
      </c>
      <c r="AX34" t="s"/>
      <c r="AY34" t="n">
        <v>418152</v>
      </c>
      <c r="AZ34" t="s">
        <v>96</v>
      </c>
      <c r="BA34" t="s"/>
      <c r="BB34" t="s"/>
      <c r="BC34" t="n">
        <v>38.9852</v>
      </c>
      <c r="BD34" t="n">
        <v>38.9852</v>
      </c>
      <c r="BE34" t="s">
        <v>165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98</v>
      </c>
      <c r="BO34" t="s">
        <v>82</v>
      </c>
      <c r="BP34" t="s">
        <v>99</v>
      </c>
      <c r="BQ34" t="s">
        <v>162</v>
      </c>
      <c r="BR34" t="s">
        <v>101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223.17</v>
      </c>
      <c r="L35" t="s">
        <v>77</v>
      </c>
      <c r="M35" t="s"/>
      <c r="N35" t="s">
        <v>157</v>
      </c>
      <c r="O35" t="s">
        <v>79</v>
      </c>
      <c r="P35" t="s">
        <v>73</v>
      </c>
      <c r="Q35" t="s"/>
      <c r="R35" t="s">
        <v>80</v>
      </c>
      <c r="S35" t="s">
        <v>163</v>
      </c>
      <c r="T35" t="s">
        <v>82</v>
      </c>
      <c r="U35" t="s">
        <v>83</v>
      </c>
      <c r="V35" t="s">
        <v>84</v>
      </c>
      <c r="W35" t="s">
        <v>103</v>
      </c>
      <c r="X35" t="s"/>
      <c r="Y35" t="s">
        <v>86</v>
      </c>
      <c r="Z35">
        <f>HYPERLINK("https://hotelmonitor-cachepage.eclerx.com/savepage/tk_15454758770171893_sr_62.html","info")</f>
        <v/>
      </c>
      <c r="AA35" t="n">
        <v>-418152</v>
      </c>
      <c r="AB35" t="s">
        <v>87</v>
      </c>
      <c r="AC35" t="s">
        <v>88</v>
      </c>
      <c r="AD35" t="s">
        <v>89</v>
      </c>
      <c r="AE35" t="s"/>
      <c r="AF35" t="s"/>
      <c r="AG35" t="s"/>
      <c r="AH35" t="s">
        <v>164</v>
      </c>
      <c r="AI35" t="s">
        <v>163</v>
      </c>
      <c r="AJ35" t="s"/>
      <c r="AK35" t="s">
        <v>91</v>
      </c>
      <c r="AL35" t="s"/>
      <c r="AM35" t="s"/>
      <c r="AN35" t="s">
        <v>91</v>
      </c>
      <c r="AO35" t="s"/>
      <c r="AP35" t="n">
        <v>48</v>
      </c>
      <c r="AQ35" t="s">
        <v>92</v>
      </c>
      <c r="AR35" t="s"/>
      <c r="AS35" t="s">
        <v>160</v>
      </c>
      <c r="AT35" t="s">
        <v>94</v>
      </c>
      <c r="AU35" t="s">
        <v>91</v>
      </c>
      <c r="AV35" t="s"/>
      <c r="AW35" t="s">
        <v>95</v>
      </c>
      <c r="AX35" t="s"/>
      <c r="AY35" t="n">
        <v>418152</v>
      </c>
      <c r="AZ35" t="s">
        <v>96</v>
      </c>
      <c r="BA35" t="s"/>
      <c r="BB35" t="s"/>
      <c r="BC35" t="n">
        <v>38.9852</v>
      </c>
      <c r="BD35" t="n">
        <v>38.9852</v>
      </c>
      <c r="BE35" t="s">
        <v>165</v>
      </c>
      <c r="BF35" t="s">
        <v>82</v>
      </c>
      <c r="BG35" t="s"/>
      <c r="BH35" t="s"/>
      <c r="BI35" t="s"/>
      <c r="BJ35" t="s"/>
      <c r="BK35" t="s"/>
      <c r="BL35" t="s"/>
      <c r="BM35" t="s"/>
      <c r="BN35" t="s">
        <v>98</v>
      </c>
      <c r="BO35" t="s">
        <v>82</v>
      </c>
      <c r="BP35" t="s">
        <v>99</v>
      </c>
      <c r="BQ35" t="s">
        <v>162</v>
      </c>
      <c r="BR35" t="s">
        <v>101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240.89</v>
      </c>
      <c r="L36" t="s">
        <v>77</v>
      </c>
      <c r="M36" t="s"/>
      <c r="N36" t="s">
        <v>157</v>
      </c>
      <c r="O36" t="s">
        <v>79</v>
      </c>
      <c r="P36" t="s">
        <v>73</v>
      </c>
      <c r="Q36" t="s"/>
      <c r="R36" t="s">
        <v>80</v>
      </c>
      <c r="S36" t="s">
        <v>166</v>
      </c>
      <c r="T36" t="s">
        <v>82</v>
      </c>
      <c r="U36" t="s">
        <v>83</v>
      </c>
      <c r="V36" t="s">
        <v>84</v>
      </c>
      <c r="W36" t="s">
        <v>107</v>
      </c>
      <c r="X36" t="s"/>
      <c r="Y36" t="s">
        <v>86</v>
      </c>
      <c r="Z36">
        <f>HYPERLINK("https://hotelmonitor-cachepage.eclerx.com/savepage/tk_15454758770171893_sr_62.html","info")</f>
        <v/>
      </c>
      <c r="AA36" t="n">
        <v>-418152</v>
      </c>
      <c r="AB36" t="s">
        <v>87</v>
      </c>
      <c r="AC36" t="s">
        <v>88</v>
      </c>
      <c r="AD36" t="s">
        <v>89</v>
      </c>
      <c r="AE36" t="s"/>
      <c r="AF36" t="s"/>
      <c r="AG36" t="s"/>
      <c r="AH36" t="s">
        <v>167</v>
      </c>
      <c r="AI36" t="s">
        <v>166</v>
      </c>
      <c r="AJ36" t="s"/>
      <c r="AK36" t="s">
        <v>91</v>
      </c>
      <c r="AL36" t="s"/>
      <c r="AM36" t="s"/>
      <c r="AN36" t="s">
        <v>91</v>
      </c>
      <c r="AO36" t="s"/>
      <c r="AP36" t="n">
        <v>48</v>
      </c>
      <c r="AQ36" t="s">
        <v>92</v>
      </c>
      <c r="AR36" t="s"/>
      <c r="AS36" t="s">
        <v>160</v>
      </c>
      <c r="AT36" t="s">
        <v>94</v>
      </c>
      <c r="AU36" t="s">
        <v>91</v>
      </c>
      <c r="AV36" t="s"/>
      <c r="AW36" t="s">
        <v>95</v>
      </c>
      <c r="AX36" t="s"/>
      <c r="AY36" t="n">
        <v>418152</v>
      </c>
      <c r="AZ36" t="s">
        <v>96</v>
      </c>
      <c r="BA36" t="s"/>
      <c r="BB36" t="s"/>
      <c r="BC36" t="n">
        <v>38.9852</v>
      </c>
      <c r="BD36" t="n">
        <v>38.9852</v>
      </c>
      <c r="BE36" t="s">
        <v>168</v>
      </c>
      <c r="BF36" t="s">
        <v>82</v>
      </c>
      <c r="BG36" t="s"/>
      <c r="BH36" t="s"/>
      <c r="BI36" t="s"/>
      <c r="BJ36" t="s"/>
      <c r="BK36" t="s"/>
      <c r="BL36" t="s"/>
      <c r="BM36" t="s"/>
      <c r="BN36" t="s">
        <v>98</v>
      </c>
      <c r="BO36" t="s">
        <v>82</v>
      </c>
      <c r="BP36" t="s">
        <v>99</v>
      </c>
      <c r="BQ36" t="s">
        <v>162</v>
      </c>
      <c r="BR36" t="s">
        <v>101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240.89</v>
      </c>
      <c r="L37" t="s">
        <v>77</v>
      </c>
      <c r="M37" t="s"/>
      <c r="N37" t="s">
        <v>157</v>
      </c>
      <c r="O37" t="s">
        <v>79</v>
      </c>
      <c r="P37" t="s">
        <v>73</v>
      </c>
      <c r="Q37" t="s"/>
      <c r="R37" t="s">
        <v>80</v>
      </c>
      <c r="S37" t="s">
        <v>166</v>
      </c>
      <c r="T37" t="s">
        <v>82</v>
      </c>
      <c r="U37" t="s">
        <v>83</v>
      </c>
      <c r="V37" t="s">
        <v>84</v>
      </c>
      <c r="W37" t="s">
        <v>107</v>
      </c>
      <c r="X37" t="s"/>
      <c r="Y37" t="s">
        <v>86</v>
      </c>
      <c r="Z37">
        <f>HYPERLINK("https://hotelmonitor-cachepage.eclerx.com/savepage/tk_15454758770171893_sr_62.html","info")</f>
        <v/>
      </c>
      <c r="AA37" t="n">
        <v>-418152</v>
      </c>
      <c r="AB37" t="s">
        <v>87</v>
      </c>
      <c r="AC37" t="s">
        <v>88</v>
      </c>
      <c r="AD37" t="s">
        <v>89</v>
      </c>
      <c r="AE37" t="s"/>
      <c r="AF37" t="s"/>
      <c r="AG37" t="s"/>
      <c r="AH37" t="s">
        <v>167</v>
      </c>
      <c r="AI37" t="s">
        <v>166</v>
      </c>
      <c r="AJ37" t="s"/>
      <c r="AK37" t="s">
        <v>91</v>
      </c>
      <c r="AL37" t="s"/>
      <c r="AM37" t="s"/>
      <c r="AN37" t="s">
        <v>91</v>
      </c>
      <c r="AO37" t="s"/>
      <c r="AP37" t="n">
        <v>48</v>
      </c>
      <c r="AQ37" t="s">
        <v>92</v>
      </c>
      <c r="AR37" t="s"/>
      <c r="AS37" t="s">
        <v>160</v>
      </c>
      <c r="AT37" t="s">
        <v>94</v>
      </c>
      <c r="AU37" t="s">
        <v>91</v>
      </c>
      <c r="AV37" t="s"/>
      <c r="AW37" t="s">
        <v>95</v>
      </c>
      <c r="AX37" t="s"/>
      <c r="AY37" t="n">
        <v>418152</v>
      </c>
      <c r="AZ37" t="s">
        <v>96</v>
      </c>
      <c r="BA37" t="s"/>
      <c r="BB37" t="s"/>
      <c r="BC37" t="n">
        <v>38.9852</v>
      </c>
      <c r="BD37" t="n">
        <v>38.9852</v>
      </c>
      <c r="BE37" t="s">
        <v>168</v>
      </c>
      <c r="BF37" t="s">
        <v>82</v>
      </c>
      <c r="BG37" t="s"/>
      <c r="BH37" t="s"/>
      <c r="BI37" t="s"/>
      <c r="BJ37" t="s"/>
      <c r="BK37" t="s"/>
      <c r="BL37" t="s"/>
      <c r="BM37" t="s"/>
      <c r="BN37" t="s">
        <v>98</v>
      </c>
      <c r="BO37" t="s">
        <v>82</v>
      </c>
      <c r="BP37" t="s">
        <v>99</v>
      </c>
      <c r="BQ37" t="s">
        <v>162</v>
      </c>
      <c r="BR37" t="s">
        <v>101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229.2</v>
      </c>
      <c r="L38" t="s">
        <v>77</v>
      </c>
      <c r="M38" t="s"/>
      <c r="N38" t="s">
        <v>157</v>
      </c>
      <c r="O38" t="s">
        <v>79</v>
      </c>
      <c r="P38" t="s">
        <v>73</v>
      </c>
      <c r="Q38" t="s"/>
      <c r="R38" t="s">
        <v>80</v>
      </c>
      <c r="S38" t="s">
        <v>169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HYPERLINK("https://hotelmonitor-cachepage.eclerx.com/savepage/tk_15454758770171893_sr_62.html","info")</f>
        <v/>
      </c>
      <c r="AA38" t="n">
        <v>-418152</v>
      </c>
      <c r="AB38" t="s">
        <v>87</v>
      </c>
      <c r="AC38" t="s">
        <v>88</v>
      </c>
      <c r="AD38" t="s">
        <v>89</v>
      </c>
      <c r="AE38" t="s"/>
      <c r="AF38" t="s"/>
      <c r="AG38" t="s"/>
      <c r="AH38" t="s">
        <v>170</v>
      </c>
      <c r="AI38" t="s">
        <v>171</v>
      </c>
      <c r="AJ38" t="s"/>
      <c r="AK38" t="s">
        <v>91</v>
      </c>
      <c r="AL38" t="s"/>
      <c r="AM38" t="s"/>
      <c r="AN38" t="s">
        <v>91</v>
      </c>
      <c r="AO38" t="s"/>
      <c r="AP38" t="n">
        <v>48</v>
      </c>
      <c r="AQ38" t="s">
        <v>92</v>
      </c>
      <c r="AR38" t="s"/>
      <c r="AS38" t="s">
        <v>160</v>
      </c>
      <c r="AT38" t="s">
        <v>94</v>
      </c>
      <c r="AU38" t="s">
        <v>91</v>
      </c>
      <c r="AV38" t="s"/>
      <c r="AW38" t="s">
        <v>95</v>
      </c>
      <c r="AX38" t="s"/>
      <c r="AY38" t="n">
        <v>418152</v>
      </c>
      <c r="AZ38" t="s">
        <v>96</v>
      </c>
      <c r="BA38" t="s"/>
      <c r="BB38" t="s"/>
      <c r="BC38" t="n">
        <v>38.9852</v>
      </c>
      <c r="BD38" t="n">
        <v>38.9852</v>
      </c>
      <c r="BE38" t="s">
        <v>172</v>
      </c>
      <c r="BF38" t="s">
        <v>82</v>
      </c>
      <c r="BG38" t="s"/>
      <c r="BH38" t="s"/>
      <c r="BI38" t="s"/>
      <c r="BJ38" t="s"/>
      <c r="BK38" t="s"/>
      <c r="BL38" t="s"/>
      <c r="BM38" t="s"/>
      <c r="BN38" t="s">
        <v>98</v>
      </c>
      <c r="BO38" t="s">
        <v>82</v>
      </c>
      <c r="BP38" t="s">
        <v>99</v>
      </c>
      <c r="BQ38" t="s">
        <v>173</v>
      </c>
      <c r="BR38" t="s">
        <v>101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229.2</v>
      </c>
      <c r="L39" t="s">
        <v>77</v>
      </c>
      <c r="M39" t="s"/>
      <c r="N39" t="s">
        <v>157</v>
      </c>
      <c r="O39" t="s">
        <v>79</v>
      </c>
      <c r="P39" t="s">
        <v>73</v>
      </c>
      <c r="Q39" t="s"/>
      <c r="R39" t="s">
        <v>80</v>
      </c>
      <c r="S39" t="s">
        <v>169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HYPERLINK("https://hotelmonitor-cachepage.eclerx.com/savepage/tk_15454758770171893_sr_62.html","info")</f>
        <v/>
      </c>
      <c r="AA39" t="n">
        <v>-418152</v>
      </c>
      <c r="AB39" t="s">
        <v>87</v>
      </c>
      <c r="AC39" t="s">
        <v>88</v>
      </c>
      <c r="AD39" t="s">
        <v>89</v>
      </c>
      <c r="AE39" t="s"/>
      <c r="AF39" t="s"/>
      <c r="AG39" t="s"/>
      <c r="AH39" t="s">
        <v>170</v>
      </c>
      <c r="AI39" t="s">
        <v>171</v>
      </c>
      <c r="AJ39" t="s"/>
      <c r="AK39" t="s">
        <v>91</v>
      </c>
      <c r="AL39" t="s"/>
      <c r="AM39" t="s"/>
      <c r="AN39" t="s">
        <v>91</v>
      </c>
      <c r="AO39" t="s"/>
      <c r="AP39" t="n">
        <v>48</v>
      </c>
      <c r="AQ39" t="s">
        <v>92</v>
      </c>
      <c r="AR39" t="s"/>
      <c r="AS39" t="s">
        <v>160</v>
      </c>
      <c r="AT39" t="s">
        <v>94</v>
      </c>
      <c r="AU39" t="s">
        <v>91</v>
      </c>
      <c r="AV39" t="s"/>
      <c r="AW39" t="s">
        <v>95</v>
      </c>
      <c r="AX39" t="s"/>
      <c r="AY39" t="n">
        <v>418152</v>
      </c>
      <c r="AZ39" t="s">
        <v>96</v>
      </c>
      <c r="BA39" t="s"/>
      <c r="BB39" t="s"/>
      <c r="BC39" t="n">
        <v>38.9852</v>
      </c>
      <c r="BD39" t="n">
        <v>38.9852</v>
      </c>
      <c r="BE39" t="s">
        <v>172</v>
      </c>
      <c r="BF39" t="s">
        <v>82</v>
      </c>
      <c r="BG39" t="s"/>
      <c r="BH39" t="s"/>
      <c r="BI39" t="s"/>
      <c r="BJ39" t="s"/>
      <c r="BK39" t="s"/>
      <c r="BL39" t="s"/>
      <c r="BM39" t="s"/>
      <c r="BN39" t="s">
        <v>98</v>
      </c>
      <c r="BO39" t="s">
        <v>82</v>
      </c>
      <c r="BP39" t="s">
        <v>99</v>
      </c>
      <c r="BQ39" t="s">
        <v>173</v>
      </c>
      <c r="BR39" t="s">
        <v>101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243.12</v>
      </c>
      <c r="L40" t="s">
        <v>77</v>
      </c>
      <c r="M40" t="s"/>
      <c r="N40" t="s">
        <v>157</v>
      </c>
      <c r="O40" t="s">
        <v>79</v>
      </c>
      <c r="P40" t="s">
        <v>73</v>
      </c>
      <c r="Q40" t="s"/>
      <c r="R40" t="s">
        <v>80</v>
      </c>
      <c r="S40" t="s">
        <v>174</v>
      </c>
      <c r="T40" t="s">
        <v>82</v>
      </c>
      <c r="U40" t="s">
        <v>83</v>
      </c>
      <c r="V40" t="s">
        <v>84</v>
      </c>
      <c r="W40" t="s">
        <v>103</v>
      </c>
      <c r="X40" t="s"/>
      <c r="Y40" t="s">
        <v>86</v>
      </c>
      <c r="Z40">
        <f>HYPERLINK("https://hotelmonitor-cachepage.eclerx.com/savepage/tk_15454758770171893_sr_62.html","info")</f>
        <v/>
      </c>
      <c r="AA40" t="n">
        <v>-418152</v>
      </c>
      <c r="AB40" t="s">
        <v>87</v>
      </c>
      <c r="AC40" t="s">
        <v>88</v>
      </c>
      <c r="AD40" t="s">
        <v>89</v>
      </c>
      <c r="AE40" t="s"/>
      <c r="AF40" t="s"/>
      <c r="AG40" t="s"/>
      <c r="AH40" t="s">
        <v>175</v>
      </c>
      <c r="AI40" t="s">
        <v>174</v>
      </c>
      <c r="AJ40" t="s"/>
      <c r="AK40" t="s">
        <v>91</v>
      </c>
      <c r="AL40" t="s"/>
      <c r="AM40" t="s"/>
      <c r="AN40" t="s">
        <v>91</v>
      </c>
      <c r="AO40" t="s"/>
      <c r="AP40" t="n">
        <v>48</v>
      </c>
      <c r="AQ40" t="s">
        <v>92</v>
      </c>
      <c r="AR40" t="s"/>
      <c r="AS40" t="s">
        <v>160</v>
      </c>
      <c r="AT40" t="s">
        <v>94</v>
      </c>
      <c r="AU40" t="s">
        <v>91</v>
      </c>
      <c r="AV40" t="s"/>
      <c r="AW40" t="s">
        <v>95</v>
      </c>
      <c r="AX40" t="s"/>
      <c r="AY40" t="n">
        <v>418152</v>
      </c>
      <c r="AZ40" t="s">
        <v>96</v>
      </c>
      <c r="BA40" t="s"/>
      <c r="BB40" t="s"/>
      <c r="BC40" t="n">
        <v>38.9852</v>
      </c>
      <c r="BD40" t="n">
        <v>38.9852</v>
      </c>
      <c r="BE40" t="s">
        <v>176</v>
      </c>
      <c r="BF40" t="s">
        <v>82</v>
      </c>
      <c r="BG40" t="s"/>
      <c r="BH40" t="s"/>
      <c r="BI40" t="s"/>
      <c r="BJ40" t="s"/>
      <c r="BK40" t="s"/>
      <c r="BL40" t="s"/>
      <c r="BM40" t="s"/>
      <c r="BN40" t="s">
        <v>98</v>
      </c>
      <c r="BO40" t="s">
        <v>82</v>
      </c>
      <c r="BP40" t="s">
        <v>99</v>
      </c>
      <c r="BQ40" t="s">
        <v>173</v>
      </c>
      <c r="BR40" t="s">
        <v>101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243.12</v>
      </c>
      <c r="L41" t="s">
        <v>77</v>
      </c>
      <c r="M41" t="s"/>
      <c r="N41" t="s">
        <v>157</v>
      </c>
      <c r="O41" t="s">
        <v>79</v>
      </c>
      <c r="P41" t="s">
        <v>73</v>
      </c>
      <c r="Q41" t="s"/>
      <c r="R41" t="s">
        <v>80</v>
      </c>
      <c r="S41" t="s">
        <v>174</v>
      </c>
      <c r="T41" t="s">
        <v>82</v>
      </c>
      <c r="U41" t="s">
        <v>83</v>
      </c>
      <c r="V41" t="s">
        <v>84</v>
      </c>
      <c r="W41" t="s">
        <v>103</v>
      </c>
      <c r="X41" t="s"/>
      <c r="Y41" t="s">
        <v>86</v>
      </c>
      <c r="Z41">
        <f>HYPERLINK("https://hotelmonitor-cachepage.eclerx.com/savepage/tk_15454758770171893_sr_62.html","info")</f>
        <v/>
      </c>
      <c r="AA41" t="n">
        <v>-418152</v>
      </c>
      <c r="AB41" t="s">
        <v>87</v>
      </c>
      <c r="AC41" t="s">
        <v>88</v>
      </c>
      <c r="AD41" t="s">
        <v>89</v>
      </c>
      <c r="AE41" t="s"/>
      <c r="AF41" t="s"/>
      <c r="AG41" t="s"/>
      <c r="AH41" t="s">
        <v>175</v>
      </c>
      <c r="AI41" t="s">
        <v>174</v>
      </c>
      <c r="AJ41" t="s"/>
      <c r="AK41" t="s">
        <v>91</v>
      </c>
      <c r="AL41" t="s"/>
      <c r="AM41" t="s"/>
      <c r="AN41" t="s">
        <v>91</v>
      </c>
      <c r="AO41" t="s"/>
      <c r="AP41" t="n">
        <v>48</v>
      </c>
      <c r="AQ41" t="s">
        <v>92</v>
      </c>
      <c r="AR41" t="s"/>
      <c r="AS41" t="s">
        <v>160</v>
      </c>
      <c r="AT41" t="s">
        <v>94</v>
      </c>
      <c r="AU41" t="s">
        <v>91</v>
      </c>
      <c r="AV41" t="s"/>
      <c r="AW41" t="s">
        <v>95</v>
      </c>
      <c r="AX41" t="s"/>
      <c r="AY41" t="n">
        <v>418152</v>
      </c>
      <c r="AZ41" t="s">
        <v>96</v>
      </c>
      <c r="BA41" t="s"/>
      <c r="BB41" t="s"/>
      <c r="BC41" t="n">
        <v>38.9852</v>
      </c>
      <c r="BD41" t="n">
        <v>38.9852</v>
      </c>
      <c r="BE41" t="s">
        <v>176</v>
      </c>
      <c r="BF41" t="s">
        <v>82</v>
      </c>
      <c r="BG41" t="s"/>
      <c r="BH41" t="s"/>
      <c r="BI41" t="s"/>
      <c r="BJ41" t="s"/>
      <c r="BK41" t="s"/>
      <c r="BL41" t="s"/>
      <c r="BM41" t="s"/>
      <c r="BN41" t="s">
        <v>98</v>
      </c>
      <c r="BO41" t="s">
        <v>82</v>
      </c>
      <c r="BP41" t="s">
        <v>99</v>
      </c>
      <c r="BQ41" t="s">
        <v>173</v>
      </c>
      <c r="BR41" t="s">
        <v>101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260.84</v>
      </c>
      <c r="L42" t="s">
        <v>77</v>
      </c>
      <c r="M42" t="s"/>
      <c r="N42" t="s">
        <v>157</v>
      </c>
      <c r="O42" t="s">
        <v>79</v>
      </c>
      <c r="P42" t="s">
        <v>73</v>
      </c>
      <c r="Q42" t="s"/>
      <c r="R42" t="s">
        <v>80</v>
      </c>
      <c r="S42" t="s">
        <v>177</v>
      </c>
      <c r="T42" t="s">
        <v>82</v>
      </c>
      <c r="U42" t="s">
        <v>83</v>
      </c>
      <c r="V42" t="s">
        <v>84</v>
      </c>
      <c r="W42" t="s">
        <v>107</v>
      </c>
      <c r="X42" t="s"/>
      <c r="Y42" t="s">
        <v>86</v>
      </c>
      <c r="Z42">
        <f>HYPERLINK("https://hotelmonitor-cachepage.eclerx.com/savepage/tk_15454758770171893_sr_62.html","info")</f>
        <v/>
      </c>
      <c r="AA42" t="n">
        <v>-418152</v>
      </c>
      <c r="AB42" t="s">
        <v>87</v>
      </c>
      <c r="AC42" t="s">
        <v>88</v>
      </c>
      <c r="AD42" t="s">
        <v>89</v>
      </c>
      <c r="AE42" t="s"/>
      <c r="AF42" t="s"/>
      <c r="AG42" t="s"/>
      <c r="AH42" t="s">
        <v>178</v>
      </c>
      <c r="AI42" t="s">
        <v>177</v>
      </c>
      <c r="AJ42" t="s"/>
      <c r="AK42" t="s">
        <v>91</v>
      </c>
      <c r="AL42" t="s"/>
      <c r="AM42" t="s"/>
      <c r="AN42" t="s">
        <v>91</v>
      </c>
      <c r="AO42" t="s"/>
      <c r="AP42" t="n">
        <v>48</v>
      </c>
      <c r="AQ42" t="s">
        <v>92</v>
      </c>
      <c r="AR42" t="s"/>
      <c r="AS42" t="s">
        <v>160</v>
      </c>
      <c r="AT42" t="s">
        <v>94</v>
      </c>
      <c r="AU42" t="s">
        <v>91</v>
      </c>
      <c r="AV42" t="s"/>
      <c r="AW42" t="s">
        <v>95</v>
      </c>
      <c r="AX42" t="s"/>
      <c r="AY42" t="n">
        <v>418152</v>
      </c>
      <c r="AZ42" t="s">
        <v>96</v>
      </c>
      <c r="BA42" t="s"/>
      <c r="BB42" t="s"/>
      <c r="BC42" t="n">
        <v>38.9852</v>
      </c>
      <c r="BD42" t="n">
        <v>38.9852</v>
      </c>
      <c r="BE42" t="s">
        <v>179</v>
      </c>
      <c r="BF42" t="s">
        <v>82</v>
      </c>
      <c r="BG42" t="s"/>
      <c r="BH42" t="s"/>
      <c r="BI42" t="s"/>
      <c r="BJ42" t="s"/>
      <c r="BK42" t="s"/>
      <c r="BL42" t="s"/>
      <c r="BM42" t="s"/>
      <c r="BN42" t="s">
        <v>98</v>
      </c>
      <c r="BO42" t="s">
        <v>82</v>
      </c>
      <c r="BP42" t="s">
        <v>99</v>
      </c>
      <c r="BQ42" t="s">
        <v>173</v>
      </c>
      <c r="BR42" t="s">
        <v>101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260.84</v>
      </c>
      <c r="L43" t="s">
        <v>77</v>
      </c>
      <c r="M43" t="s"/>
      <c r="N43" t="s">
        <v>157</v>
      </c>
      <c r="O43" t="s">
        <v>79</v>
      </c>
      <c r="P43" t="s">
        <v>73</v>
      </c>
      <c r="Q43" t="s"/>
      <c r="R43" t="s">
        <v>80</v>
      </c>
      <c r="S43" t="s">
        <v>177</v>
      </c>
      <c r="T43" t="s">
        <v>82</v>
      </c>
      <c r="U43" t="s">
        <v>83</v>
      </c>
      <c r="V43" t="s">
        <v>84</v>
      </c>
      <c r="W43" t="s">
        <v>107</v>
      </c>
      <c r="X43" t="s"/>
      <c r="Y43" t="s">
        <v>86</v>
      </c>
      <c r="Z43">
        <f>HYPERLINK("https://hotelmonitor-cachepage.eclerx.com/savepage/tk_15454758770171893_sr_62.html","info")</f>
        <v/>
      </c>
      <c r="AA43" t="n">
        <v>-418152</v>
      </c>
      <c r="AB43" t="s">
        <v>87</v>
      </c>
      <c r="AC43" t="s">
        <v>88</v>
      </c>
      <c r="AD43" t="s">
        <v>89</v>
      </c>
      <c r="AE43" t="s"/>
      <c r="AF43" t="s"/>
      <c r="AG43" t="s"/>
      <c r="AH43" t="s">
        <v>178</v>
      </c>
      <c r="AI43" t="s">
        <v>177</v>
      </c>
      <c r="AJ43" t="s"/>
      <c r="AK43" t="s">
        <v>91</v>
      </c>
      <c r="AL43" t="s"/>
      <c r="AM43" t="s"/>
      <c r="AN43" t="s">
        <v>91</v>
      </c>
      <c r="AO43" t="s"/>
      <c r="AP43" t="n">
        <v>48</v>
      </c>
      <c r="AQ43" t="s">
        <v>92</v>
      </c>
      <c r="AR43" t="s"/>
      <c r="AS43" t="s">
        <v>160</v>
      </c>
      <c r="AT43" t="s">
        <v>94</v>
      </c>
      <c r="AU43" t="s">
        <v>91</v>
      </c>
      <c r="AV43" t="s"/>
      <c r="AW43" t="s">
        <v>95</v>
      </c>
      <c r="AX43" t="s"/>
      <c r="AY43" t="n">
        <v>418152</v>
      </c>
      <c r="AZ43" t="s">
        <v>96</v>
      </c>
      <c r="BA43" t="s"/>
      <c r="BB43" t="s"/>
      <c r="BC43" t="n">
        <v>38.9852</v>
      </c>
      <c r="BD43" t="n">
        <v>38.9852</v>
      </c>
      <c r="BE43" t="s">
        <v>179</v>
      </c>
      <c r="BF43" t="s">
        <v>82</v>
      </c>
      <c r="BG43" t="s"/>
      <c r="BH43" t="s"/>
      <c r="BI43" t="s"/>
      <c r="BJ43" t="s"/>
      <c r="BK43" t="s"/>
      <c r="BL43" t="s"/>
      <c r="BM43" t="s"/>
      <c r="BN43" t="s">
        <v>98</v>
      </c>
      <c r="BO43" t="s">
        <v>82</v>
      </c>
      <c r="BP43" t="s">
        <v>99</v>
      </c>
      <c r="BQ43" t="s">
        <v>173</v>
      </c>
      <c r="BR43" t="s">
        <v>101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180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123.41</v>
      </c>
      <c r="L44" t="s">
        <v>77</v>
      </c>
      <c r="M44" t="s"/>
      <c r="N44" t="s">
        <v>181</v>
      </c>
      <c r="O44" t="s">
        <v>79</v>
      </c>
      <c r="P44" t="s">
        <v>180</v>
      </c>
      <c r="Q44" t="s"/>
      <c r="R44" t="s">
        <v>80</v>
      </c>
      <c r="S44" t="s">
        <v>182</v>
      </c>
      <c r="T44" t="s">
        <v>82</v>
      </c>
      <c r="U44" t="s">
        <v>83</v>
      </c>
      <c r="V44" t="s">
        <v>84</v>
      </c>
      <c r="W44" t="s">
        <v>103</v>
      </c>
      <c r="X44" t="s"/>
      <c r="Y44" t="s">
        <v>86</v>
      </c>
      <c r="Z44">
        <f>HYPERLINK("https://hotelmonitor-cachepage.eclerx.com/savepage/tk_15454758770073845_sr_62.html","info")</f>
        <v/>
      </c>
      <c r="AA44" t="n">
        <v>-418162</v>
      </c>
      <c r="AB44" t="s">
        <v>183</v>
      </c>
      <c r="AC44" t="s">
        <v>88</v>
      </c>
      <c r="AD44" t="s">
        <v>89</v>
      </c>
      <c r="AE44" t="s"/>
      <c r="AF44" t="s"/>
      <c r="AG44" t="s"/>
      <c r="AH44" t="s">
        <v>184</v>
      </c>
      <c r="AI44" t="s">
        <v>182</v>
      </c>
      <c r="AJ44" t="s"/>
      <c r="AK44" t="s">
        <v>91</v>
      </c>
      <c r="AL44" t="s"/>
      <c r="AM44" t="s"/>
      <c r="AN44" t="s">
        <v>99</v>
      </c>
      <c r="AO44" t="s">
        <v>185</v>
      </c>
      <c r="AP44" t="n">
        <v>47</v>
      </c>
      <c r="AQ44" t="s">
        <v>92</v>
      </c>
      <c r="AR44" t="s"/>
      <c r="AS44" t="s">
        <v>93</v>
      </c>
      <c r="AT44" t="s">
        <v>94</v>
      </c>
      <c r="AU44" t="s">
        <v>91</v>
      </c>
      <c r="AV44" t="s"/>
      <c r="AW44" t="s">
        <v>95</v>
      </c>
      <c r="AX44" t="s"/>
      <c r="AY44" t="n">
        <v>418162</v>
      </c>
      <c r="AZ44" t="s">
        <v>186</v>
      </c>
      <c r="BA44" t="s"/>
      <c r="BB44" t="s"/>
      <c r="BC44" t="n">
        <v>38.9859</v>
      </c>
      <c r="BD44" t="n">
        <v>38.9859</v>
      </c>
      <c r="BE44" t="s">
        <v>187</v>
      </c>
      <c r="BF44" t="s">
        <v>82</v>
      </c>
      <c r="BG44" t="s"/>
      <c r="BH44" t="s"/>
      <c r="BI44" t="s"/>
      <c r="BJ44" t="s"/>
      <c r="BK44" t="s"/>
      <c r="BL44" t="s"/>
      <c r="BM44" t="s"/>
      <c r="BN44" t="s">
        <v>98</v>
      </c>
      <c r="BO44" t="s">
        <v>82</v>
      </c>
      <c r="BP44" t="s">
        <v>99</v>
      </c>
      <c r="BQ44" t="s">
        <v>188</v>
      </c>
      <c r="BR44" t="s">
        <v>101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180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123.41</v>
      </c>
      <c r="L45" t="s">
        <v>77</v>
      </c>
      <c r="M45" t="s"/>
      <c r="N45" t="s">
        <v>181</v>
      </c>
      <c r="O45" t="s">
        <v>79</v>
      </c>
      <c r="P45" t="s">
        <v>180</v>
      </c>
      <c r="Q45" t="s"/>
      <c r="R45" t="s">
        <v>80</v>
      </c>
      <c r="S45" t="s">
        <v>182</v>
      </c>
      <c r="T45" t="s">
        <v>82</v>
      </c>
      <c r="U45" t="s">
        <v>83</v>
      </c>
      <c r="V45" t="s">
        <v>84</v>
      </c>
      <c r="W45" t="s">
        <v>103</v>
      </c>
      <c r="X45" t="s"/>
      <c r="Y45" t="s">
        <v>86</v>
      </c>
      <c r="Z45">
        <f>HYPERLINK("https://hotelmonitor-cachepage.eclerx.com/savepage/tk_15454758770073845_sr_62.html","info")</f>
        <v/>
      </c>
      <c r="AA45" t="n">
        <v>-418162</v>
      </c>
      <c r="AB45" t="s">
        <v>183</v>
      </c>
      <c r="AC45" t="s">
        <v>88</v>
      </c>
      <c r="AD45" t="s">
        <v>89</v>
      </c>
      <c r="AE45" t="s"/>
      <c r="AF45" t="s"/>
      <c r="AG45" t="s"/>
      <c r="AH45" t="s">
        <v>184</v>
      </c>
      <c r="AI45" t="s">
        <v>182</v>
      </c>
      <c r="AJ45" t="s"/>
      <c r="AK45" t="s">
        <v>91</v>
      </c>
      <c r="AL45" t="s"/>
      <c r="AM45" t="s"/>
      <c r="AN45" t="s">
        <v>99</v>
      </c>
      <c r="AO45" t="s">
        <v>185</v>
      </c>
      <c r="AP45" t="n">
        <v>47</v>
      </c>
      <c r="AQ45" t="s">
        <v>92</v>
      </c>
      <c r="AR45" t="s"/>
      <c r="AS45" t="s">
        <v>93</v>
      </c>
      <c r="AT45" t="s">
        <v>94</v>
      </c>
      <c r="AU45" t="s">
        <v>91</v>
      </c>
      <c r="AV45" t="s"/>
      <c r="AW45" t="s">
        <v>95</v>
      </c>
      <c r="AX45" t="s"/>
      <c r="AY45" t="n">
        <v>418162</v>
      </c>
      <c r="AZ45" t="s">
        <v>186</v>
      </c>
      <c r="BA45" t="s"/>
      <c r="BB45" t="s"/>
      <c r="BC45" t="n">
        <v>38.9859</v>
      </c>
      <c r="BD45" t="n">
        <v>38.9859</v>
      </c>
      <c r="BE45" t="s">
        <v>187</v>
      </c>
      <c r="BF45" t="s">
        <v>82</v>
      </c>
      <c r="BG45" t="s"/>
      <c r="BH45" t="s"/>
      <c r="BI45" t="s"/>
      <c r="BJ45" t="s"/>
      <c r="BK45" t="s"/>
      <c r="BL45" t="s"/>
      <c r="BM45" t="s"/>
      <c r="BN45" t="s">
        <v>98</v>
      </c>
      <c r="BO45" t="s">
        <v>82</v>
      </c>
      <c r="BP45" t="s">
        <v>99</v>
      </c>
      <c r="BQ45" t="s">
        <v>188</v>
      </c>
      <c r="BR45" t="s">
        <v>101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180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130.98</v>
      </c>
      <c r="L46" t="s">
        <v>77</v>
      </c>
      <c r="M46" t="s"/>
      <c r="N46" t="s">
        <v>181</v>
      </c>
      <c r="O46" t="s">
        <v>79</v>
      </c>
      <c r="P46" t="s">
        <v>180</v>
      </c>
      <c r="Q46" t="s"/>
      <c r="R46" t="s">
        <v>80</v>
      </c>
      <c r="S46" t="s">
        <v>189</v>
      </c>
      <c r="T46" t="s">
        <v>82</v>
      </c>
      <c r="U46" t="s">
        <v>83</v>
      </c>
      <c r="V46" t="s">
        <v>84</v>
      </c>
      <c r="W46" t="s">
        <v>107</v>
      </c>
      <c r="X46" t="s"/>
      <c r="Y46" t="s">
        <v>86</v>
      </c>
      <c r="Z46">
        <f>HYPERLINK("https://hotelmonitor-cachepage.eclerx.com/savepage/tk_15454758770073845_sr_62.html","info")</f>
        <v/>
      </c>
      <c r="AA46" t="n">
        <v>-418162</v>
      </c>
      <c r="AB46" t="s">
        <v>183</v>
      </c>
      <c r="AC46" t="s">
        <v>88</v>
      </c>
      <c r="AD46" t="s">
        <v>89</v>
      </c>
      <c r="AE46" t="s"/>
      <c r="AF46" t="s"/>
      <c r="AG46" t="s"/>
      <c r="AH46" t="s">
        <v>190</v>
      </c>
      <c r="AI46" t="s">
        <v>189</v>
      </c>
      <c r="AJ46" t="s"/>
      <c r="AK46" t="s">
        <v>91</v>
      </c>
      <c r="AL46" t="s"/>
      <c r="AM46" t="s"/>
      <c r="AN46" t="s">
        <v>99</v>
      </c>
      <c r="AO46" t="s">
        <v>185</v>
      </c>
      <c r="AP46" t="n">
        <v>47</v>
      </c>
      <c r="AQ46" t="s">
        <v>92</v>
      </c>
      <c r="AR46" t="s"/>
      <c r="AS46" t="s">
        <v>93</v>
      </c>
      <c r="AT46" t="s">
        <v>94</v>
      </c>
      <c r="AU46" t="s">
        <v>91</v>
      </c>
      <c r="AV46" t="s"/>
      <c r="AW46" t="s">
        <v>95</v>
      </c>
      <c r="AX46" t="s"/>
      <c r="AY46" t="n">
        <v>418162</v>
      </c>
      <c r="AZ46" t="s">
        <v>186</v>
      </c>
      <c r="BA46" t="s"/>
      <c r="BB46" t="s"/>
      <c r="BC46" t="n">
        <v>38.9859</v>
      </c>
      <c r="BD46" t="n">
        <v>38.9859</v>
      </c>
      <c r="BE46" t="s">
        <v>191</v>
      </c>
      <c r="BF46" t="s">
        <v>82</v>
      </c>
      <c r="BG46" t="s"/>
      <c r="BH46" t="s"/>
      <c r="BI46" t="s"/>
      <c r="BJ46" t="s"/>
      <c r="BK46" t="s"/>
      <c r="BL46" t="s"/>
      <c r="BM46" t="s"/>
      <c r="BN46" t="s">
        <v>98</v>
      </c>
      <c r="BO46" t="s">
        <v>82</v>
      </c>
      <c r="BP46" t="s">
        <v>99</v>
      </c>
      <c r="BQ46" t="s">
        <v>188</v>
      </c>
      <c r="BR46" t="s">
        <v>101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180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130.98</v>
      </c>
      <c r="L47" t="s">
        <v>77</v>
      </c>
      <c r="M47" t="s"/>
      <c r="N47" t="s">
        <v>181</v>
      </c>
      <c r="O47" t="s">
        <v>79</v>
      </c>
      <c r="P47" t="s">
        <v>180</v>
      </c>
      <c r="Q47" t="s"/>
      <c r="R47" t="s">
        <v>80</v>
      </c>
      <c r="S47" t="s">
        <v>189</v>
      </c>
      <c r="T47" t="s">
        <v>82</v>
      </c>
      <c r="U47" t="s">
        <v>83</v>
      </c>
      <c r="V47" t="s">
        <v>84</v>
      </c>
      <c r="W47" t="s">
        <v>107</v>
      </c>
      <c r="X47" t="s"/>
      <c r="Y47" t="s">
        <v>86</v>
      </c>
      <c r="Z47">
        <f>HYPERLINK("https://hotelmonitor-cachepage.eclerx.com/savepage/tk_15454758770073845_sr_62.html","info")</f>
        <v/>
      </c>
      <c r="AA47" t="n">
        <v>-418162</v>
      </c>
      <c r="AB47" t="s">
        <v>183</v>
      </c>
      <c r="AC47" t="s">
        <v>88</v>
      </c>
      <c r="AD47" t="s">
        <v>89</v>
      </c>
      <c r="AE47" t="s"/>
      <c r="AF47" t="s"/>
      <c r="AG47" t="s"/>
      <c r="AH47" t="s">
        <v>190</v>
      </c>
      <c r="AI47" t="s">
        <v>189</v>
      </c>
      <c r="AJ47" t="s"/>
      <c r="AK47" t="s">
        <v>91</v>
      </c>
      <c r="AL47" t="s"/>
      <c r="AM47" t="s"/>
      <c r="AN47" t="s">
        <v>99</v>
      </c>
      <c r="AO47" t="s">
        <v>185</v>
      </c>
      <c r="AP47" t="n">
        <v>47</v>
      </c>
      <c r="AQ47" t="s">
        <v>92</v>
      </c>
      <c r="AR47" t="s"/>
      <c r="AS47" t="s">
        <v>93</v>
      </c>
      <c r="AT47" t="s">
        <v>94</v>
      </c>
      <c r="AU47" t="s">
        <v>91</v>
      </c>
      <c r="AV47" t="s"/>
      <c r="AW47" t="s">
        <v>95</v>
      </c>
      <c r="AX47" t="s"/>
      <c r="AY47" t="n">
        <v>418162</v>
      </c>
      <c r="AZ47" t="s">
        <v>186</v>
      </c>
      <c r="BA47" t="s"/>
      <c r="BB47" t="s"/>
      <c r="BC47" t="n">
        <v>38.9859</v>
      </c>
      <c r="BD47" t="n">
        <v>38.9859</v>
      </c>
      <c r="BE47" t="s">
        <v>191</v>
      </c>
      <c r="BF47" t="s">
        <v>82</v>
      </c>
      <c r="BG47" t="s"/>
      <c r="BH47" t="s"/>
      <c r="BI47" t="s"/>
      <c r="BJ47" t="s"/>
      <c r="BK47" t="s"/>
      <c r="BL47" t="s"/>
      <c r="BM47" t="s"/>
      <c r="BN47" t="s">
        <v>98</v>
      </c>
      <c r="BO47" t="s">
        <v>82</v>
      </c>
      <c r="BP47" t="s">
        <v>99</v>
      </c>
      <c r="BQ47" t="s">
        <v>188</v>
      </c>
      <c r="BR47" t="s">
        <v>101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192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193</v>
      </c>
      <c r="L48" t="s">
        <v>77</v>
      </c>
      <c r="M48" t="s"/>
      <c r="N48" t="s">
        <v>193</v>
      </c>
      <c r="O48" t="s">
        <v>79</v>
      </c>
      <c r="P48" t="s">
        <v>192</v>
      </c>
      <c r="Q48" t="s"/>
      <c r="R48" t="s">
        <v>80</v>
      </c>
      <c r="S48" t="s">
        <v>194</v>
      </c>
      <c r="T48" t="s">
        <v>82</v>
      </c>
      <c r="U48" t="s">
        <v>83</v>
      </c>
      <c r="V48" t="s">
        <v>84</v>
      </c>
      <c r="W48" t="s">
        <v>103</v>
      </c>
      <c r="X48" t="s"/>
      <c r="Y48" t="s">
        <v>86</v>
      </c>
      <c r="Z48">
        <f>HYPERLINK("https://hotelmonitor-cachepage.eclerx.com/savepage/tk_15454758766036196_sr_62.html","info")</f>
        <v/>
      </c>
      <c r="AA48" t="n">
        <v>-418100</v>
      </c>
      <c r="AB48" t="s">
        <v>195</v>
      </c>
      <c r="AC48" t="s">
        <v>196</v>
      </c>
      <c r="AD48" t="s">
        <v>89</v>
      </c>
      <c r="AE48" t="s"/>
      <c r="AF48" t="s"/>
      <c r="AG48" t="s"/>
      <c r="AH48" t="s">
        <v>197</v>
      </c>
      <c r="AI48" t="s">
        <v>198</v>
      </c>
      <c r="AJ48" t="s"/>
      <c r="AK48" t="s">
        <v>91</v>
      </c>
      <c r="AL48" t="s"/>
      <c r="AM48" t="s">
        <v>199</v>
      </c>
      <c r="AN48" t="s">
        <v>99</v>
      </c>
      <c r="AO48" t="s">
        <v>200</v>
      </c>
      <c r="AP48" t="n">
        <v>1</v>
      </c>
      <c r="AQ48" t="s">
        <v>92</v>
      </c>
      <c r="AR48" t="s"/>
      <c r="AS48" t="s">
        <v>201</v>
      </c>
      <c r="AT48" t="s">
        <v>94</v>
      </c>
      <c r="AU48" t="s">
        <v>91</v>
      </c>
      <c r="AV48" t="s"/>
      <c r="AW48" t="s">
        <v>95</v>
      </c>
      <c r="AX48" t="s"/>
      <c r="AY48" t="n">
        <v>418100</v>
      </c>
      <c r="AZ48" t="s">
        <v>202</v>
      </c>
      <c r="BA48" t="s"/>
      <c r="BB48" t="s"/>
      <c r="BC48" t="n">
        <v>38.9697</v>
      </c>
      <c r="BD48" t="n">
        <v>38.9697</v>
      </c>
      <c r="BE48" t="s">
        <v>203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204</v>
      </c>
      <c r="BR48" t="s">
        <v>205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193</v>
      </c>
      <c r="L49" t="s">
        <v>77</v>
      </c>
      <c r="M49" t="s"/>
      <c r="N49" t="s">
        <v>193</v>
      </c>
      <c r="O49" t="s">
        <v>79</v>
      </c>
      <c r="P49" t="s">
        <v>192</v>
      </c>
      <c r="Q49" t="s"/>
      <c r="R49" t="s">
        <v>80</v>
      </c>
      <c r="S49" t="s">
        <v>194</v>
      </c>
      <c r="T49" t="s">
        <v>82</v>
      </c>
      <c r="U49" t="s">
        <v>83</v>
      </c>
      <c r="V49" t="s">
        <v>84</v>
      </c>
      <c r="W49" t="s">
        <v>103</v>
      </c>
      <c r="X49" t="s"/>
      <c r="Y49" t="s">
        <v>86</v>
      </c>
      <c r="Z49">
        <f>HYPERLINK("https://hotelmonitor-cachepage.eclerx.com/savepage/tk_15454758766036196_sr_62.html","info")</f>
        <v/>
      </c>
      <c r="AA49" t="n">
        <v>-418100</v>
      </c>
      <c r="AB49" t="s">
        <v>195</v>
      </c>
      <c r="AC49" t="s">
        <v>196</v>
      </c>
      <c r="AD49" t="s">
        <v>89</v>
      </c>
      <c r="AE49" t="s"/>
      <c r="AF49" t="s"/>
      <c r="AG49" t="s"/>
      <c r="AH49" t="s">
        <v>197</v>
      </c>
      <c r="AI49" t="s">
        <v>198</v>
      </c>
      <c r="AJ49" t="s"/>
      <c r="AK49" t="s">
        <v>91</v>
      </c>
      <c r="AL49" t="s"/>
      <c r="AM49" t="s">
        <v>199</v>
      </c>
      <c r="AN49" t="s">
        <v>99</v>
      </c>
      <c r="AO49" t="s">
        <v>200</v>
      </c>
      <c r="AP49" t="n">
        <v>1</v>
      </c>
      <c r="AQ49" t="s">
        <v>92</v>
      </c>
      <c r="AR49" t="s"/>
      <c r="AS49" t="s">
        <v>201</v>
      </c>
      <c r="AT49" t="s">
        <v>94</v>
      </c>
      <c r="AU49" t="s">
        <v>91</v>
      </c>
      <c r="AV49" t="s"/>
      <c r="AW49" t="s">
        <v>95</v>
      </c>
      <c r="AX49" t="s"/>
      <c r="AY49" t="n">
        <v>418100</v>
      </c>
      <c r="AZ49" t="s">
        <v>202</v>
      </c>
      <c r="BA49" t="s"/>
      <c r="BB49" t="s"/>
      <c r="BC49" t="n">
        <v>38.9697</v>
      </c>
      <c r="BD49" t="n">
        <v>38.9697</v>
      </c>
      <c r="BE49" t="s">
        <v>203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204</v>
      </c>
      <c r="BR49" t="s">
        <v>205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192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211</v>
      </c>
      <c r="L50" t="s">
        <v>77</v>
      </c>
      <c r="M50" t="s"/>
      <c r="N50" t="s">
        <v>193</v>
      </c>
      <c r="O50" t="s">
        <v>79</v>
      </c>
      <c r="P50" t="s">
        <v>192</v>
      </c>
      <c r="Q50" t="s"/>
      <c r="R50" t="s">
        <v>80</v>
      </c>
      <c r="S50" t="s">
        <v>206</v>
      </c>
      <c r="T50" t="s">
        <v>82</v>
      </c>
      <c r="U50" t="s">
        <v>83</v>
      </c>
      <c r="V50" t="s">
        <v>84</v>
      </c>
      <c r="W50" t="s">
        <v>107</v>
      </c>
      <c r="X50" t="s"/>
      <c r="Y50" t="s">
        <v>86</v>
      </c>
      <c r="Z50">
        <f>HYPERLINK("https://hotelmonitor-cachepage.eclerx.com/savepage/tk_15454758766036196_sr_62.html","info")</f>
        <v/>
      </c>
      <c r="AA50" t="n">
        <v>-418100</v>
      </c>
      <c r="AB50" t="s">
        <v>195</v>
      </c>
      <c r="AC50" t="s">
        <v>196</v>
      </c>
      <c r="AD50" t="s">
        <v>89</v>
      </c>
      <c r="AE50" t="s"/>
      <c r="AF50" t="s"/>
      <c r="AG50" t="s"/>
      <c r="AH50" t="s">
        <v>207</v>
      </c>
      <c r="AI50" t="s">
        <v>208</v>
      </c>
      <c r="AJ50" t="s"/>
      <c r="AK50" t="s">
        <v>91</v>
      </c>
      <c r="AL50" t="s"/>
      <c r="AM50" t="s">
        <v>199</v>
      </c>
      <c r="AN50" t="s">
        <v>99</v>
      </c>
      <c r="AO50" t="s">
        <v>200</v>
      </c>
      <c r="AP50" t="n">
        <v>1</v>
      </c>
      <c r="AQ50" t="s">
        <v>92</v>
      </c>
      <c r="AR50" t="s"/>
      <c r="AS50" t="s">
        <v>201</v>
      </c>
      <c r="AT50" t="s">
        <v>94</v>
      </c>
      <c r="AU50" t="s">
        <v>91</v>
      </c>
      <c r="AV50" t="s"/>
      <c r="AW50" t="s">
        <v>95</v>
      </c>
      <c r="AX50" t="s"/>
      <c r="AY50" t="n">
        <v>418100</v>
      </c>
      <c r="AZ50" t="s">
        <v>202</v>
      </c>
      <c r="BA50" t="s"/>
      <c r="BB50" t="s"/>
      <c r="BC50" t="n">
        <v>38.9697</v>
      </c>
      <c r="BD50" t="n">
        <v>38.9697</v>
      </c>
      <c r="BE50" t="s">
        <v>209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204</v>
      </c>
      <c r="BR50" t="s">
        <v>205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192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211</v>
      </c>
      <c r="L51" t="s">
        <v>77</v>
      </c>
      <c r="M51" t="s"/>
      <c r="N51" t="s">
        <v>193</v>
      </c>
      <c r="O51" t="s">
        <v>79</v>
      </c>
      <c r="P51" t="s">
        <v>192</v>
      </c>
      <c r="Q51" t="s"/>
      <c r="R51" t="s">
        <v>80</v>
      </c>
      <c r="S51" t="s">
        <v>206</v>
      </c>
      <c r="T51" t="s">
        <v>82</v>
      </c>
      <c r="U51" t="s">
        <v>83</v>
      </c>
      <c r="V51" t="s">
        <v>84</v>
      </c>
      <c r="W51" t="s">
        <v>107</v>
      </c>
      <c r="X51" t="s"/>
      <c r="Y51" t="s">
        <v>86</v>
      </c>
      <c r="Z51">
        <f>HYPERLINK("https://hotelmonitor-cachepage.eclerx.com/savepage/tk_15454758766036196_sr_62.html","info")</f>
        <v/>
      </c>
      <c r="AA51" t="n">
        <v>-418100</v>
      </c>
      <c r="AB51" t="s">
        <v>195</v>
      </c>
      <c r="AC51" t="s">
        <v>196</v>
      </c>
      <c r="AD51" t="s">
        <v>89</v>
      </c>
      <c r="AE51" t="s"/>
      <c r="AF51" t="s"/>
      <c r="AG51" t="s"/>
      <c r="AH51" t="s">
        <v>207</v>
      </c>
      <c r="AI51" t="s">
        <v>208</v>
      </c>
      <c r="AJ51" t="s"/>
      <c r="AK51" t="s">
        <v>91</v>
      </c>
      <c r="AL51" t="s"/>
      <c r="AM51" t="s">
        <v>199</v>
      </c>
      <c r="AN51" t="s">
        <v>99</v>
      </c>
      <c r="AO51" t="s">
        <v>200</v>
      </c>
      <c r="AP51" t="n">
        <v>1</v>
      </c>
      <c r="AQ51" t="s">
        <v>92</v>
      </c>
      <c r="AR51" t="s"/>
      <c r="AS51" t="s">
        <v>201</v>
      </c>
      <c r="AT51" t="s">
        <v>94</v>
      </c>
      <c r="AU51" t="s">
        <v>91</v>
      </c>
      <c r="AV51" t="s"/>
      <c r="AW51" t="s">
        <v>95</v>
      </c>
      <c r="AX51" t="s"/>
      <c r="AY51" t="n">
        <v>418100</v>
      </c>
      <c r="AZ51" t="s">
        <v>202</v>
      </c>
      <c r="BA51" t="s"/>
      <c r="BB51" t="s"/>
      <c r="BC51" t="n">
        <v>38.9697</v>
      </c>
      <c r="BD51" t="n">
        <v>38.9697</v>
      </c>
      <c r="BE51" t="s">
        <v>209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204</v>
      </c>
      <c r="BR51" t="s">
        <v>205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192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215</v>
      </c>
      <c r="L52" t="s">
        <v>77</v>
      </c>
      <c r="M52" t="s"/>
      <c r="N52" t="s">
        <v>193</v>
      </c>
      <c r="O52" t="s">
        <v>79</v>
      </c>
      <c r="P52" t="s">
        <v>192</v>
      </c>
      <c r="Q52" t="s"/>
      <c r="R52" t="s">
        <v>80</v>
      </c>
      <c r="S52" t="s">
        <v>210</v>
      </c>
      <c r="T52" t="s">
        <v>82</v>
      </c>
      <c r="U52" t="s">
        <v>83</v>
      </c>
      <c r="V52" t="s">
        <v>84</v>
      </c>
      <c r="W52" t="s">
        <v>103</v>
      </c>
      <c r="X52" t="s"/>
      <c r="Y52" t="s">
        <v>86</v>
      </c>
      <c r="Z52">
        <f>HYPERLINK("https://hotelmonitor-cachepage.eclerx.com/savepage/tk_15454758766036196_sr_62.html","info")</f>
        <v/>
      </c>
      <c r="AA52" t="n">
        <v>-418100</v>
      </c>
      <c r="AB52" t="s">
        <v>211</v>
      </c>
      <c r="AC52" t="s">
        <v>88</v>
      </c>
      <c r="AD52" t="s">
        <v>89</v>
      </c>
      <c r="AE52" t="s"/>
      <c r="AF52" t="s"/>
      <c r="AG52" t="s"/>
      <c r="AH52" t="s">
        <v>212</v>
      </c>
      <c r="AI52" t="s">
        <v>213</v>
      </c>
      <c r="AJ52" t="s"/>
      <c r="AK52" t="s">
        <v>91</v>
      </c>
      <c r="AL52" t="s"/>
      <c r="AM52" t="s">
        <v>199</v>
      </c>
      <c r="AN52" t="s">
        <v>91</v>
      </c>
      <c r="AO52" t="s"/>
      <c r="AP52" t="n">
        <v>1</v>
      </c>
      <c r="AQ52" t="s">
        <v>92</v>
      </c>
      <c r="AR52" t="s"/>
      <c r="AS52" t="s">
        <v>201</v>
      </c>
      <c r="AT52" t="s">
        <v>94</v>
      </c>
      <c r="AU52" t="s">
        <v>91</v>
      </c>
      <c r="AV52" t="s"/>
      <c r="AW52" t="s">
        <v>95</v>
      </c>
      <c r="AX52" t="s"/>
      <c r="AY52" t="n">
        <v>418100</v>
      </c>
      <c r="AZ52" t="s">
        <v>202</v>
      </c>
      <c r="BA52" t="s"/>
      <c r="BB52" t="s"/>
      <c r="BC52" t="n">
        <v>38.9697</v>
      </c>
      <c r="BD52" t="n">
        <v>38.9697</v>
      </c>
      <c r="BE52" t="s">
        <v>214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204</v>
      </c>
      <c r="BR52" t="s">
        <v>205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192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215</v>
      </c>
      <c r="L53" t="s">
        <v>77</v>
      </c>
      <c r="M53" t="s"/>
      <c r="N53" t="s">
        <v>193</v>
      </c>
      <c r="O53" t="s">
        <v>79</v>
      </c>
      <c r="P53" t="s">
        <v>192</v>
      </c>
      <c r="Q53" t="s"/>
      <c r="R53" t="s">
        <v>80</v>
      </c>
      <c r="S53" t="s">
        <v>210</v>
      </c>
      <c r="T53" t="s">
        <v>82</v>
      </c>
      <c r="U53" t="s">
        <v>83</v>
      </c>
      <c r="V53" t="s">
        <v>84</v>
      </c>
      <c r="W53" t="s">
        <v>103</v>
      </c>
      <c r="X53" t="s"/>
      <c r="Y53" t="s">
        <v>86</v>
      </c>
      <c r="Z53">
        <f>HYPERLINK("https://hotelmonitor-cachepage.eclerx.com/savepage/tk_15454758766036196_sr_62.html","info")</f>
        <v/>
      </c>
      <c r="AA53" t="n">
        <v>-418100</v>
      </c>
      <c r="AB53" t="s">
        <v>211</v>
      </c>
      <c r="AC53" t="s">
        <v>88</v>
      </c>
      <c r="AD53" t="s">
        <v>89</v>
      </c>
      <c r="AE53" t="s"/>
      <c r="AF53" t="s"/>
      <c r="AG53" t="s"/>
      <c r="AH53" t="s">
        <v>212</v>
      </c>
      <c r="AI53" t="s">
        <v>213</v>
      </c>
      <c r="AJ53" t="s"/>
      <c r="AK53" t="s">
        <v>91</v>
      </c>
      <c r="AL53" t="s"/>
      <c r="AM53" t="s">
        <v>199</v>
      </c>
      <c r="AN53" t="s">
        <v>91</v>
      </c>
      <c r="AO53" t="s"/>
      <c r="AP53" t="n">
        <v>1</v>
      </c>
      <c r="AQ53" t="s">
        <v>92</v>
      </c>
      <c r="AR53" t="s"/>
      <c r="AS53" t="s">
        <v>201</v>
      </c>
      <c r="AT53" t="s">
        <v>94</v>
      </c>
      <c r="AU53" t="s">
        <v>91</v>
      </c>
      <c r="AV53" t="s"/>
      <c r="AW53" t="s">
        <v>95</v>
      </c>
      <c r="AX53" t="s"/>
      <c r="AY53" t="n">
        <v>418100</v>
      </c>
      <c r="AZ53" t="s">
        <v>202</v>
      </c>
      <c r="BA53" t="s"/>
      <c r="BB53" t="s"/>
      <c r="BC53" t="n">
        <v>38.9697</v>
      </c>
      <c r="BD53" t="n">
        <v>38.9697</v>
      </c>
      <c r="BE53" t="s">
        <v>214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204</v>
      </c>
      <c r="BR53" t="s">
        <v>205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192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235</v>
      </c>
      <c r="L54" t="s">
        <v>77</v>
      </c>
      <c r="M54" t="s"/>
      <c r="N54" t="s">
        <v>193</v>
      </c>
      <c r="O54" t="s">
        <v>79</v>
      </c>
      <c r="P54" t="s">
        <v>192</v>
      </c>
      <c r="Q54" t="s"/>
      <c r="R54" t="s">
        <v>80</v>
      </c>
      <c r="S54" t="s">
        <v>215</v>
      </c>
      <c r="T54" t="s">
        <v>82</v>
      </c>
      <c r="U54" t="s">
        <v>83</v>
      </c>
      <c r="V54" t="s">
        <v>84</v>
      </c>
      <c r="W54" t="s">
        <v>107</v>
      </c>
      <c r="X54" t="s"/>
      <c r="Y54" t="s">
        <v>86</v>
      </c>
      <c r="Z54">
        <f>HYPERLINK("https://hotelmonitor-cachepage.eclerx.com/savepage/tk_15454758766036196_sr_62.html","info")</f>
        <v/>
      </c>
      <c r="AA54" t="n">
        <v>-418100</v>
      </c>
      <c r="AB54" t="s">
        <v>211</v>
      </c>
      <c r="AC54" t="s">
        <v>88</v>
      </c>
      <c r="AD54" t="s">
        <v>89</v>
      </c>
      <c r="AE54" t="s"/>
      <c r="AF54" t="s"/>
      <c r="AG54" t="s"/>
      <c r="AH54" t="s">
        <v>216</v>
      </c>
      <c r="AI54" t="s">
        <v>217</v>
      </c>
      <c r="AJ54" t="s"/>
      <c r="AK54" t="s">
        <v>91</v>
      </c>
      <c r="AL54" t="s"/>
      <c r="AM54" t="s">
        <v>199</v>
      </c>
      <c r="AN54" t="s">
        <v>91</v>
      </c>
      <c r="AO54" t="s"/>
      <c r="AP54" t="n">
        <v>1</v>
      </c>
      <c r="AQ54" t="s">
        <v>92</v>
      </c>
      <c r="AR54" t="s"/>
      <c r="AS54" t="s">
        <v>201</v>
      </c>
      <c r="AT54" t="s">
        <v>94</v>
      </c>
      <c r="AU54" t="s">
        <v>91</v>
      </c>
      <c r="AV54" t="s"/>
      <c r="AW54" t="s">
        <v>95</v>
      </c>
      <c r="AX54" t="s"/>
      <c r="AY54" t="n">
        <v>418100</v>
      </c>
      <c r="AZ54" t="s">
        <v>202</v>
      </c>
      <c r="BA54" t="s"/>
      <c r="BB54" t="s"/>
      <c r="BC54" t="n">
        <v>38.9697</v>
      </c>
      <c r="BD54" t="n">
        <v>38.9697</v>
      </c>
      <c r="BE54" t="s">
        <v>218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204</v>
      </c>
      <c r="BR54" t="s">
        <v>205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192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235</v>
      </c>
      <c r="L55" t="s">
        <v>77</v>
      </c>
      <c r="M55" t="s"/>
      <c r="N55" t="s">
        <v>193</v>
      </c>
      <c r="O55" t="s">
        <v>79</v>
      </c>
      <c r="P55" t="s">
        <v>192</v>
      </c>
      <c r="Q55" t="s"/>
      <c r="R55" t="s">
        <v>80</v>
      </c>
      <c r="S55" t="s">
        <v>215</v>
      </c>
      <c r="T55" t="s">
        <v>82</v>
      </c>
      <c r="U55" t="s">
        <v>83</v>
      </c>
      <c r="V55" t="s">
        <v>84</v>
      </c>
      <c r="W55" t="s">
        <v>107</v>
      </c>
      <c r="X55" t="s"/>
      <c r="Y55" t="s">
        <v>86</v>
      </c>
      <c r="Z55">
        <f>HYPERLINK("https://hotelmonitor-cachepage.eclerx.com/savepage/tk_15454758766036196_sr_62.html","info")</f>
        <v/>
      </c>
      <c r="AA55" t="n">
        <v>-418100</v>
      </c>
      <c r="AB55" t="s">
        <v>211</v>
      </c>
      <c r="AC55" t="s">
        <v>88</v>
      </c>
      <c r="AD55" t="s">
        <v>89</v>
      </c>
      <c r="AE55" t="s"/>
      <c r="AF55" t="s"/>
      <c r="AG55" t="s"/>
      <c r="AH55" t="s">
        <v>216</v>
      </c>
      <c r="AI55" t="s">
        <v>217</v>
      </c>
      <c r="AJ55" t="s"/>
      <c r="AK55" t="s">
        <v>91</v>
      </c>
      <c r="AL55" t="s"/>
      <c r="AM55" t="s">
        <v>199</v>
      </c>
      <c r="AN55" t="s">
        <v>91</v>
      </c>
      <c r="AO55" t="s"/>
      <c r="AP55" t="n">
        <v>1</v>
      </c>
      <c r="AQ55" t="s">
        <v>92</v>
      </c>
      <c r="AR55" t="s"/>
      <c r="AS55" t="s">
        <v>201</v>
      </c>
      <c r="AT55" t="s">
        <v>94</v>
      </c>
      <c r="AU55" t="s">
        <v>91</v>
      </c>
      <c r="AV55" t="s"/>
      <c r="AW55" t="s">
        <v>95</v>
      </c>
      <c r="AX55" t="s"/>
      <c r="AY55" t="n">
        <v>418100</v>
      </c>
      <c r="AZ55" t="s">
        <v>202</v>
      </c>
      <c r="BA55" t="s"/>
      <c r="BB55" t="s"/>
      <c r="BC55" t="n">
        <v>38.9697</v>
      </c>
      <c r="BD55" t="n">
        <v>38.9697</v>
      </c>
      <c r="BE55" t="s">
        <v>218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204</v>
      </c>
      <c r="BR55" t="s">
        <v>205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192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211</v>
      </c>
      <c r="L56" t="s">
        <v>77</v>
      </c>
      <c r="M56" t="s"/>
      <c r="N56" t="s">
        <v>219</v>
      </c>
      <c r="O56" t="s">
        <v>79</v>
      </c>
      <c r="P56" t="s">
        <v>192</v>
      </c>
      <c r="Q56" t="s"/>
      <c r="R56" t="s">
        <v>80</v>
      </c>
      <c r="S56" t="s">
        <v>206</v>
      </c>
      <c r="T56" t="s">
        <v>82</v>
      </c>
      <c r="U56" t="s">
        <v>83</v>
      </c>
      <c r="V56" t="s">
        <v>84</v>
      </c>
      <c r="W56" t="s">
        <v>103</v>
      </c>
      <c r="X56" t="s"/>
      <c r="Y56" t="s">
        <v>86</v>
      </c>
      <c r="Z56">
        <f>HYPERLINK("https://hotelmonitor-cachepage.eclerx.com/savepage/tk_15454758766036196_sr_62.html","info")</f>
        <v/>
      </c>
      <c r="AA56" t="n">
        <v>-418100</v>
      </c>
      <c r="AB56" t="s">
        <v>195</v>
      </c>
      <c r="AC56" t="s">
        <v>196</v>
      </c>
      <c r="AD56" t="s">
        <v>89</v>
      </c>
      <c r="AE56" t="s"/>
      <c r="AF56" t="s"/>
      <c r="AG56" t="s"/>
      <c r="AH56" t="s">
        <v>207</v>
      </c>
      <c r="AI56" t="s">
        <v>208</v>
      </c>
      <c r="AJ56" t="s"/>
      <c r="AK56" t="s">
        <v>91</v>
      </c>
      <c r="AL56" t="s"/>
      <c r="AM56" t="s">
        <v>199</v>
      </c>
      <c r="AN56" t="s">
        <v>99</v>
      </c>
      <c r="AO56" t="s">
        <v>200</v>
      </c>
      <c r="AP56" t="n">
        <v>1</v>
      </c>
      <c r="AQ56" t="s">
        <v>92</v>
      </c>
      <c r="AR56" t="s"/>
      <c r="AS56" t="s">
        <v>201</v>
      </c>
      <c r="AT56" t="s">
        <v>94</v>
      </c>
      <c r="AU56" t="s">
        <v>91</v>
      </c>
      <c r="AV56" t="s"/>
      <c r="AW56" t="s">
        <v>95</v>
      </c>
      <c r="AX56" t="s"/>
      <c r="AY56" t="n">
        <v>418100</v>
      </c>
      <c r="AZ56" t="s">
        <v>202</v>
      </c>
      <c r="BA56" t="s"/>
      <c r="BB56" t="s"/>
      <c r="BC56" t="n">
        <v>38.9697</v>
      </c>
      <c r="BD56" t="n">
        <v>38.9697</v>
      </c>
      <c r="BE56" t="s">
        <v>209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220</v>
      </c>
      <c r="BR56" t="s">
        <v>205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192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211</v>
      </c>
      <c r="L57" t="s">
        <v>77</v>
      </c>
      <c r="M57" t="s"/>
      <c r="N57" t="s">
        <v>219</v>
      </c>
      <c r="O57" t="s">
        <v>79</v>
      </c>
      <c r="P57" t="s">
        <v>192</v>
      </c>
      <c r="Q57" t="s"/>
      <c r="R57" t="s">
        <v>80</v>
      </c>
      <c r="S57" t="s">
        <v>206</v>
      </c>
      <c r="T57" t="s">
        <v>82</v>
      </c>
      <c r="U57" t="s">
        <v>83</v>
      </c>
      <c r="V57" t="s">
        <v>84</v>
      </c>
      <c r="W57" t="s">
        <v>103</v>
      </c>
      <c r="X57" t="s"/>
      <c r="Y57" t="s">
        <v>86</v>
      </c>
      <c r="Z57">
        <f>HYPERLINK("https://hotelmonitor-cachepage.eclerx.com/savepage/tk_15454758766036196_sr_62.html","info")</f>
        <v/>
      </c>
      <c r="AA57" t="n">
        <v>-418100</v>
      </c>
      <c r="AB57" t="s">
        <v>195</v>
      </c>
      <c r="AC57" t="s">
        <v>196</v>
      </c>
      <c r="AD57" t="s">
        <v>89</v>
      </c>
      <c r="AE57" t="s"/>
      <c r="AF57" t="s"/>
      <c r="AG57" t="s"/>
      <c r="AH57" t="s">
        <v>207</v>
      </c>
      <c r="AI57" t="s">
        <v>208</v>
      </c>
      <c r="AJ57" t="s"/>
      <c r="AK57" t="s">
        <v>91</v>
      </c>
      <c r="AL57" t="s"/>
      <c r="AM57" t="s">
        <v>199</v>
      </c>
      <c r="AN57" t="s">
        <v>99</v>
      </c>
      <c r="AO57" t="s">
        <v>200</v>
      </c>
      <c r="AP57" t="n">
        <v>1</v>
      </c>
      <c r="AQ57" t="s">
        <v>92</v>
      </c>
      <c r="AR57" t="s"/>
      <c r="AS57" t="s">
        <v>201</v>
      </c>
      <c r="AT57" t="s">
        <v>94</v>
      </c>
      <c r="AU57" t="s">
        <v>91</v>
      </c>
      <c r="AV57" t="s"/>
      <c r="AW57" t="s">
        <v>95</v>
      </c>
      <c r="AX57" t="s"/>
      <c r="AY57" t="n">
        <v>418100</v>
      </c>
      <c r="AZ57" t="s">
        <v>202</v>
      </c>
      <c r="BA57" t="s"/>
      <c r="BB57" t="s"/>
      <c r="BC57" t="n">
        <v>38.9697</v>
      </c>
      <c r="BD57" t="n">
        <v>38.9697</v>
      </c>
      <c r="BE57" t="s">
        <v>209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220</v>
      </c>
      <c r="BR57" t="s">
        <v>205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192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229</v>
      </c>
      <c r="L58" t="s">
        <v>77</v>
      </c>
      <c r="M58" t="s"/>
      <c r="N58" t="s">
        <v>219</v>
      </c>
      <c r="O58" t="s">
        <v>79</v>
      </c>
      <c r="P58" t="s">
        <v>192</v>
      </c>
      <c r="Q58" t="s"/>
      <c r="R58" t="s">
        <v>80</v>
      </c>
      <c r="S58" t="s">
        <v>221</v>
      </c>
      <c r="T58" t="s">
        <v>82</v>
      </c>
      <c r="U58" t="s">
        <v>83</v>
      </c>
      <c r="V58" t="s">
        <v>84</v>
      </c>
      <c r="W58" t="s">
        <v>107</v>
      </c>
      <c r="X58" t="s"/>
      <c r="Y58" t="s">
        <v>86</v>
      </c>
      <c r="Z58">
        <f>HYPERLINK("https://hotelmonitor-cachepage.eclerx.com/savepage/tk_15454758766036196_sr_62.html","info")</f>
        <v/>
      </c>
      <c r="AA58" t="n">
        <v>-418100</v>
      </c>
      <c r="AB58" t="s">
        <v>195</v>
      </c>
      <c r="AC58" t="s">
        <v>196</v>
      </c>
      <c r="AD58" t="s">
        <v>89</v>
      </c>
      <c r="AE58" t="s"/>
      <c r="AF58" t="s"/>
      <c r="AG58" t="s"/>
      <c r="AH58" t="s">
        <v>222</v>
      </c>
      <c r="AI58" t="s">
        <v>223</v>
      </c>
      <c r="AJ58" t="s"/>
      <c r="AK58" t="s">
        <v>91</v>
      </c>
      <c r="AL58" t="s"/>
      <c r="AM58" t="s">
        <v>199</v>
      </c>
      <c r="AN58" t="s">
        <v>99</v>
      </c>
      <c r="AO58" t="s">
        <v>200</v>
      </c>
      <c r="AP58" t="n">
        <v>1</v>
      </c>
      <c r="AQ58" t="s">
        <v>92</v>
      </c>
      <c r="AR58" t="s"/>
      <c r="AS58" t="s">
        <v>201</v>
      </c>
      <c r="AT58" t="s">
        <v>94</v>
      </c>
      <c r="AU58" t="s">
        <v>91</v>
      </c>
      <c r="AV58" t="s"/>
      <c r="AW58" t="s">
        <v>95</v>
      </c>
      <c r="AX58" t="s"/>
      <c r="AY58" t="n">
        <v>418100</v>
      </c>
      <c r="AZ58" t="s">
        <v>202</v>
      </c>
      <c r="BA58" t="s"/>
      <c r="BB58" t="s"/>
      <c r="BC58" t="n">
        <v>38.9697</v>
      </c>
      <c r="BD58" t="n">
        <v>38.9697</v>
      </c>
      <c r="BE58" t="s">
        <v>224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220</v>
      </c>
      <c r="BR58" t="s">
        <v>205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192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229</v>
      </c>
      <c r="L59" t="s">
        <v>77</v>
      </c>
      <c r="M59" t="s"/>
      <c r="N59" t="s">
        <v>219</v>
      </c>
      <c r="O59" t="s">
        <v>79</v>
      </c>
      <c r="P59" t="s">
        <v>192</v>
      </c>
      <c r="Q59" t="s"/>
      <c r="R59" t="s">
        <v>80</v>
      </c>
      <c r="S59" t="s">
        <v>221</v>
      </c>
      <c r="T59" t="s">
        <v>82</v>
      </c>
      <c r="U59" t="s">
        <v>83</v>
      </c>
      <c r="V59" t="s">
        <v>84</v>
      </c>
      <c r="W59" t="s">
        <v>107</v>
      </c>
      <c r="X59" t="s"/>
      <c r="Y59" t="s">
        <v>86</v>
      </c>
      <c r="Z59">
        <f>HYPERLINK("https://hotelmonitor-cachepage.eclerx.com/savepage/tk_15454758766036196_sr_62.html","info")</f>
        <v/>
      </c>
      <c r="AA59" t="n">
        <v>-418100</v>
      </c>
      <c r="AB59" t="s">
        <v>195</v>
      </c>
      <c r="AC59" t="s">
        <v>196</v>
      </c>
      <c r="AD59" t="s">
        <v>89</v>
      </c>
      <c r="AE59" t="s"/>
      <c r="AF59" t="s"/>
      <c r="AG59" t="s"/>
      <c r="AH59" t="s">
        <v>222</v>
      </c>
      <c r="AI59" t="s">
        <v>223</v>
      </c>
      <c r="AJ59" t="s"/>
      <c r="AK59" t="s">
        <v>91</v>
      </c>
      <c r="AL59" t="s"/>
      <c r="AM59" t="s">
        <v>199</v>
      </c>
      <c r="AN59" t="s">
        <v>99</v>
      </c>
      <c r="AO59" t="s">
        <v>200</v>
      </c>
      <c r="AP59" t="n">
        <v>1</v>
      </c>
      <c r="AQ59" t="s">
        <v>92</v>
      </c>
      <c r="AR59" t="s"/>
      <c r="AS59" t="s">
        <v>201</v>
      </c>
      <c r="AT59" t="s">
        <v>94</v>
      </c>
      <c r="AU59" t="s">
        <v>91</v>
      </c>
      <c r="AV59" t="s"/>
      <c r="AW59" t="s">
        <v>95</v>
      </c>
      <c r="AX59" t="s"/>
      <c r="AY59" t="n">
        <v>418100</v>
      </c>
      <c r="AZ59" t="s">
        <v>202</v>
      </c>
      <c r="BA59" t="s"/>
      <c r="BB59" t="s"/>
      <c r="BC59" t="n">
        <v>38.9697</v>
      </c>
      <c r="BD59" t="n">
        <v>38.9697</v>
      </c>
      <c r="BE59" t="s">
        <v>224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220</v>
      </c>
      <c r="BR59" t="s">
        <v>205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192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235</v>
      </c>
      <c r="L60" t="s">
        <v>77</v>
      </c>
      <c r="M60" t="s"/>
      <c r="N60" t="s">
        <v>219</v>
      </c>
      <c r="O60" t="s">
        <v>79</v>
      </c>
      <c r="P60" t="s">
        <v>192</v>
      </c>
      <c r="Q60" t="s"/>
      <c r="R60" t="s">
        <v>80</v>
      </c>
      <c r="S60" t="s">
        <v>215</v>
      </c>
      <c r="T60" t="s">
        <v>82</v>
      </c>
      <c r="U60" t="s">
        <v>83</v>
      </c>
      <c r="V60" t="s">
        <v>84</v>
      </c>
      <c r="W60" t="s">
        <v>103</v>
      </c>
      <c r="X60" t="s"/>
      <c r="Y60" t="s">
        <v>86</v>
      </c>
      <c r="Z60">
        <f>HYPERLINK("https://hotelmonitor-cachepage.eclerx.com/savepage/tk_15454758766036196_sr_62.html","info")</f>
        <v/>
      </c>
      <c r="AA60" t="n">
        <v>-418100</v>
      </c>
      <c r="AB60" t="s">
        <v>211</v>
      </c>
      <c r="AC60" t="s">
        <v>88</v>
      </c>
      <c r="AD60" t="s">
        <v>89</v>
      </c>
      <c r="AE60" t="s"/>
      <c r="AF60" t="s"/>
      <c r="AG60" t="s"/>
      <c r="AH60" t="s">
        <v>216</v>
      </c>
      <c r="AI60" t="s">
        <v>217</v>
      </c>
      <c r="AJ60" t="s"/>
      <c r="AK60" t="s">
        <v>91</v>
      </c>
      <c r="AL60" t="s"/>
      <c r="AM60" t="s">
        <v>199</v>
      </c>
      <c r="AN60" t="s">
        <v>91</v>
      </c>
      <c r="AO60" t="s"/>
      <c r="AP60" t="n">
        <v>1</v>
      </c>
      <c r="AQ60" t="s">
        <v>92</v>
      </c>
      <c r="AR60" t="s"/>
      <c r="AS60" t="s">
        <v>201</v>
      </c>
      <c r="AT60" t="s">
        <v>94</v>
      </c>
      <c r="AU60" t="s">
        <v>91</v>
      </c>
      <c r="AV60" t="s"/>
      <c r="AW60" t="s">
        <v>95</v>
      </c>
      <c r="AX60" t="s"/>
      <c r="AY60" t="n">
        <v>418100</v>
      </c>
      <c r="AZ60" t="s">
        <v>202</v>
      </c>
      <c r="BA60" t="s"/>
      <c r="BB60" t="s"/>
      <c r="BC60" t="n">
        <v>38.9697</v>
      </c>
      <c r="BD60" t="n">
        <v>38.9697</v>
      </c>
      <c r="BE60" t="s">
        <v>218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220</v>
      </c>
      <c r="BR60" t="s">
        <v>205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192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235</v>
      </c>
      <c r="L61" t="s">
        <v>77</v>
      </c>
      <c r="M61" t="s"/>
      <c r="N61" t="s">
        <v>219</v>
      </c>
      <c r="O61" t="s">
        <v>79</v>
      </c>
      <c r="P61" t="s">
        <v>192</v>
      </c>
      <c r="Q61" t="s"/>
      <c r="R61" t="s">
        <v>80</v>
      </c>
      <c r="S61" t="s">
        <v>215</v>
      </c>
      <c r="T61" t="s">
        <v>82</v>
      </c>
      <c r="U61" t="s">
        <v>83</v>
      </c>
      <c r="V61" t="s">
        <v>84</v>
      </c>
      <c r="W61" t="s">
        <v>103</v>
      </c>
      <c r="X61" t="s"/>
      <c r="Y61" t="s">
        <v>86</v>
      </c>
      <c r="Z61">
        <f>HYPERLINK("https://hotelmonitor-cachepage.eclerx.com/savepage/tk_15454758766036196_sr_62.html","info")</f>
        <v/>
      </c>
      <c r="AA61" t="n">
        <v>-418100</v>
      </c>
      <c r="AB61" t="s">
        <v>211</v>
      </c>
      <c r="AC61" t="s">
        <v>88</v>
      </c>
      <c r="AD61" t="s">
        <v>89</v>
      </c>
      <c r="AE61" t="s"/>
      <c r="AF61" t="s"/>
      <c r="AG61" t="s"/>
      <c r="AH61" t="s">
        <v>216</v>
      </c>
      <c r="AI61" t="s">
        <v>217</v>
      </c>
      <c r="AJ61" t="s"/>
      <c r="AK61" t="s">
        <v>91</v>
      </c>
      <c r="AL61" t="s"/>
      <c r="AM61" t="s">
        <v>199</v>
      </c>
      <c r="AN61" t="s">
        <v>91</v>
      </c>
      <c r="AO61" t="s"/>
      <c r="AP61" t="n">
        <v>1</v>
      </c>
      <c r="AQ61" t="s">
        <v>92</v>
      </c>
      <c r="AR61" t="s"/>
      <c r="AS61" t="s">
        <v>201</v>
      </c>
      <c r="AT61" t="s">
        <v>94</v>
      </c>
      <c r="AU61" t="s">
        <v>91</v>
      </c>
      <c r="AV61" t="s"/>
      <c r="AW61" t="s">
        <v>95</v>
      </c>
      <c r="AX61" t="s"/>
      <c r="AY61" t="n">
        <v>418100</v>
      </c>
      <c r="AZ61" t="s">
        <v>202</v>
      </c>
      <c r="BA61" t="s"/>
      <c r="BB61" t="s"/>
      <c r="BC61" t="n">
        <v>38.9697</v>
      </c>
      <c r="BD61" t="n">
        <v>38.9697</v>
      </c>
      <c r="BE61" t="s">
        <v>218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220</v>
      </c>
      <c r="BR61" t="s">
        <v>205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192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255</v>
      </c>
      <c r="L62" t="s">
        <v>77</v>
      </c>
      <c r="M62" t="s"/>
      <c r="N62" t="s">
        <v>219</v>
      </c>
      <c r="O62" t="s">
        <v>79</v>
      </c>
      <c r="P62" t="s">
        <v>192</v>
      </c>
      <c r="Q62" t="s"/>
      <c r="R62" t="s">
        <v>80</v>
      </c>
      <c r="S62" t="s">
        <v>225</v>
      </c>
      <c r="T62" t="s">
        <v>82</v>
      </c>
      <c r="U62" t="s">
        <v>83</v>
      </c>
      <c r="V62" t="s">
        <v>84</v>
      </c>
      <c r="W62" t="s">
        <v>107</v>
      </c>
      <c r="X62" t="s"/>
      <c r="Y62" t="s">
        <v>86</v>
      </c>
      <c r="Z62">
        <f>HYPERLINK("https://hotelmonitor-cachepage.eclerx.com/savepage/tk_15454758766036196_sr_62.html","info")</f>
        <v/>
      </c>
      <c r="AA62" t="n">
        <v>-418100</v>
      </c>
      <c r="AB62" t="s">
        <v>211</v>
      </c>
      <c r="AC62" t="s">
        <v>88</v>
      </c>
      <c r="AD62" t="s">
        <v>89</v>
      </c>
      <c r="AE62" t="s"/>
      <c r="AF62" t="s"/>
      <c r="AG62" t="s"/>
      <c r="AH62" t="s">
        <v>226</v>
      </c>
      <c r="AI62" t="s">
        <v>227</v>
      </c>
      <c r="AJ62" t="s"/>
      <c r="AK62" t="s">
        <v>91</v>
      </c>
      <c r="AL62" t="s"/>
      <c r="AM62" t="s">
        <v>199</v>
      </c>
      <c r="AN62" t="s">
        <v>91</v>
      </c>
      <c r="AO62" t="s"/>
      <c r="AP62" t="n">
        <v>1</v>
      </c>
      <c r="AQ62" t="s">
        <v>92</v>
      </c>
      <c r="AR62" t="s"/>
      <c r="AS62" t="s">
        <v>201</v>
      </c>
      <c r="AT62" t="s">
        <v>94</v>
      </c>
      <c r="AU62" t="s">
        <v>91</v>
      </c>
      <c r="AV62" t="s"/>
      <c r="AW62" t="s">
        <v>95</v>
      </c>
      <c r="AX62" t="s"/>
      <c r="AY62" t="n">
        <v>418100</v>
      </c>
      <c r="AZ62" t="s">
        <v>202</v>
      </c>
      <c r="BA62" t="s"/>
      <c r="BB62" t="s"/>
      <c r="BC62" t="n">
        <v>38.9697</v>
      </c>
      <c r="BD62" t="n">
        <v>38.9697</v>
      </c>
      <c r="BE62" t="s">
        <v>228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>
        <v>220</v>
      </c>
      <c r="BR62" t="s">
        <v>205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192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255</v>
      </c>
      <c r="L63" t="s">
        <v>77</v>
      </c>
      <c r="M63" t="s"/>
      <c r="N63" t="s">
        <v>219</v>
      </c>
      <c r="O63" t="s">
        <v>79</v>
      </c>
      <c r="P63" t="s">
        <v>192</v>
      </c>
      <c r="Q63" t="s"/>
      <c r="R63" t="s">
        <v>80</v>
      </c>
      <c r="S63" t="s">
        <v>225</v>
      </c>
      <c r="T63" t="s">
        <v>82</v>
      </c>
      <c r="U63" t="s">
        <v>83</v>
      </c>
      <c r="V63" t="s">
        <v>84</v>
      </c>
      <c r="W63" t="s">
        <v>107</v>
      </c>
      <c r="X63" t="s"/>
      <c r="Y63" t="s">
        <v>86</v>
      </c>
      <c r="Z63">
        <f>HYPERLINK("https://hotelmonitor-cachepage.eclerx.com/savepage/tk_15454758766036196_sr_62.html","info")</f>
        <v/>
      </c>
      <c r="AA63" t="n">
        <v>-418100</v>
      </c>
      <c r="AB63" t="s">
        <v>211</v>
      </c>
      <c r="AC63" t="s">
        <v>88</v>
      </c>
      <c r="AD63" t="s">
        <v>89</v>
      </c>
      <c r="AE63" t="s"/>
      <c r="AF63" t="s"/>
      <c r="AG63" t="s"/>
      <c r="AH63" t="s">
        <v>226</v>
      </c>
      <c r="AI63" t="s">
        <v>227</v>
      </c>
      <c r="AJ63" t="s"/>
      <c r="AK63" t="s">
        <v>91</v>
      </c>
      <c r="AL63" t="s"/>
      <c r="AM63" t="s">
        <v>199</v>
      </c>
      <c r="AN63" t="s">
        <v>91</v>
      </c>
      <c r="AO63" t="s"/>
      <c r="AP63" t="n">
        <v>1</v>
      </c>
      <c r="AQ63" t="s">
        <v>92</v>
      </c>
      <c r="AR63" t="s"/>
      <c r="AS63" t="s">
        <v>201</v>
      </c>
      <c r="AT63" t="s">
        <v>94</v>
      </c>
      <c r="AU63" t="s">
        <v>91</v>
      </c>
      <c r="AV63" t="s"/>
      <c r="AW63" t="s">
        <v>95</v>
      </c>
      <c r="AX63" t="s"/>
      <c r="AY63" t="n">
        <v>418100</v>
      </c>
      <c r="AZ63" t="s">
        <v>202</v>
      </c>
      <c r="BA63" t="s"/>
      <c r="BB63" t="s"/>
      <c r="BC63" t="n">
        <v>38.9697</v>
      </c>
      <c r="BD63" t="n">
        <v>38.9697</v>
      </c>
      <c r="BE63" t="s">
        <v>228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220</v>
      </c>
      <c r="BR63" t="s">
        <v>205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192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238</v>
      </c>
      <c r="L64" t="s">
        <v>77</v>
      </c>
      <c r="M64" t="s"/>
      <c r="N64" t="s">
        <v>229</v>
      </c>
      <c r="O64" t="s">
        <v>79</v>
      </c>
      <c r="P64" t="s">
        <v>192</v>
      </c>
      <c r="Q64" t="s"/>
      <c r="R64" t="s">
        <v>80</v>
      </c>
      <c r="S64" t="s">
        <v>230</v>
      </c>
      <c r="T64" t="s">
        <v>82</v>
      </c>
      <c r="U64" t="s">
        <v>83</v>
      </c>
      <c r="V64" t="s">
        <v>84</v>
      </c>
      <c r="W64" t="s">
        <v>103</v>
      </c>
      <c r="X64" t="s"/>
      <c r="Y64" t="s">
        <v>86</v>
      </c>
      <c r="Z64">
        <f>HYPERLINK("https://hotelmonitor-cachepage.eclerx.com/savepage/tk_15454758766036196_sr_62.html","info")</f>
        <v/>
      </c>
      <c r="AA64" t="n">
        <v>-418100</v>
      </c>
      <c r="AB64" t="s">
        <v>195</v>
      </c>
      <c r="AC64" t="s">
        <v>196</v>
      </c>
      <c r="AD64" t="s">
        <v>89</v>
      </c>
      <c r="AE64" t="s"/>
      <c r="AF64" t="s"/>
      <c r="AG64" t="s"/>
      <c r="AH64" t="s">
        <v>231</v>
      </c>
      <c r="AI64" t="s">
        <v>232</v>
      </c>
      <c r="AJ64" t="s"/>
      <c r="AK64" t="s">
        <v>91</v>
      </c>
      <c r="AL64" t="s"/>
      <c r="AM64" t="s">
        <v>199</v>
      </c>
      <c r="AN64" t="s">
        <v>99</v>
      </c>
      <c r="AO64" t="s">
        <v>200</v>
      </c>
      <c r="AP64" t="n">
        <v>1</v>
      </c>
      <c r="AQ64" t="s">
        <v>92</v>
      </c>
      <c r="AR64" t="s"/>
      <c r="AS64" t="s">
        <v>201</v>
      </c>
      <c r="AT64" t="s">
        <v>94</v>
      </c>
      <c r="AU64" t="s">
        <v>91</v>
      </c>
      <c r="AV64" t="s"/>
      <c r="AW64" t="s">
        <v>95</v>
      </c>
      <c r="AX64" t="s"/>
      <c r="AY64" t="n">
        <v>418100</v>
      </c>
      <c r="AZ64" t="s">
        <v>202</v>
      </c>
      <c r="BA64" t="s"/>
      <c r="BB64" t="s"/>
      <c r="BC64" t="n">
        <v>38.9697</v>
      </c>
      <c r="BD64" t="n">
        <v>38.9697</v>
      </c>
      <c r="BE64" t="s">
        <v>233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234</v>
      </c>
      <c r="BR64" t="s">
        <v>205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192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238</v>
      </c>
      <c r="L65" t="s">
        <v>77</v>
      </c>
      <c r="M65" t="s"/>
      <c r="N65" t="s">
        <v>229</v>
      </c>
      <c r="O65" t="s">
        <v>79</v>
      </c>
      <c r="P65" t="s">
        <v>192</v>
      </c>
      <c r="Q65" t="s"/>
      <c r="R65" t="s">
        <v>80</v>
      </c>
      <c r="S65" t="s">
        <v>230</v>
      </c>
      <c r="T65" t="s">
        <v>82</v>
      </c>
      <c r="U65" t="s">
        <v>83</v>
      </c>
      <c r="V65" t="s">
        <v>84</v>
      </c>
      <c r="W65" t="s">
        <v>103</v>
      </c>
      <c r="X65" t="s"/>
      <c r="Y65" t="s">
        <v>86</v>
      </c>
      <c r="Z65">
        <f>HYPERLINK("https://hotelmonitor-cachepage.eclerx.com/savepage/tk_15454758766036196_sr_62.html","info")</f>
        <v/>
      </c>
      <c r="AA65" t="n">
        <v>-418100</v>
      </c>
      <c r="AB65" t="s">
        <v>195</v>
      </c>
      <c r="AC65" t="s">
        <v>196</v>
      </c>
      <c r="AD65" t="s">
        <v>89</v>
      </c>
      <c r="AE65" t="s"/>
      <c r="AF65" t="s"/>
      <c r="AG65" t="s"/>
      <c r="AH65" t="s">
        <v>231</v>
      </c>
      <c r="AI65" t="s">
        <v>232</v>
      </c>
      <c r="AJ65" t="s"/>
      <c r="AK65" t="s">
        <v>91</v>
      </c>
      <c r="AL65" t="s"/>
      <c r="AM65" t="s">
        <v>199</v>
      </c>
      <c r="AN65" t="s">
        <v>99</v>
      </c>
      <c r="AO65" t="s">
        <v>200</v>
      </c>
      <c r="AP65" t="n">
        <v>1</v>
      </c>
      <c r="AQ65" t="s">
        <v>92</v>
      </c>
      <c r="AR65" t="s"/>
      <c r="AS65" t="s">
        <v>201</v>
      </c>
      <c r="AT65" t="s">
        <v>94</v>
      </c>
      <c r="AU65" t="s">
        <v>91</v>
      </c>
      <c r="AV65" t="s"/>
      <c r="AW65" t="s">
        <v>95</v>
      </c>
      <c r="AX65" t="s"/>
      <c r="AY65" t="n">
        <v>418100</v>
      </c>
      <c r="AZ65" t="s">
        <v>202</v>
      </c>
      <c r="BA65" t="s"/>
      <c r="BB65" t="s"/>
      <c r="BC65" t="n">
        <v>38.9697</v>
      </c>
      <c r="BD65" t="n">
        <v>38.9697</v>
      </c>
      <c r="BE65" t="s">
        <v>233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234</v>
      </c>
      <c r="BR65" t="s">
        <v>205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192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256</v>
      </c>
      <c r="L66" t="s">
        <v>77</v>
      </c>
      <c r="M66" t="s"/>
      <c r="N66" t="s">
        <v>229</v>
      </c>
      <c r="O66" t="s">
        <v>79</v>
      </c>
      <c r="P66" t="s">
        <v>192</v>
      </c>
      <c r="Q66" t="s"/>
      <c r="R66" t="s">
        <v>80</v>
      </c>
      <c r="S66" t="s">
        <v>235</v>
      </c>
      <c r="T66" t="s">
        <v>82</v>
      </c>
      <c r="U66" t="s">
        <v>83</v>
      </c>
      <c r="V66" t="s">
        <v>84</v>
      </c>
      <c r="W66" t="s">
        <v>107</v>
      </c>
      <c r="X66" t="s"/>
      <c r="Y66" t="s">
        <v>86</v>
      </c>
      <c r="Z66">
        <f>HYPERLINK("https://hotelmonitor-cachepage.eclerx.com/savepage/tk_15454758766036196_sr_62.html","info")</f>
        <v/>
      </c>
      <c r="AA66" t="n">
        <v>-418100</v>
      </c>
      <c r="AB66" t="s">
        <v>195</v>
      </c>
      <c r="AC66" t="s">
        <v>196</v>
      </c>
      <c r="AD66" t="s">
        <v>89</v>
      </c>
      <c r="AE66" t="s"/>
      <c r="AF66" t="s"/>
      <c r="AG66" t="s"/>
      <c r="AH66" t="s">
        <v>236</v>
      </c>
      <c r="AI66" t="s">
        <v>237</v>
      </c>
      <c r="AJ66" t="s"/>
      <c r="AK66" t="s">
        <v>91</v>
      </c>
      <c r="AL66" t="s"/>
      <c r="AM66" t="s">
        <v>199</v>
      </c>
      <c r="AN66" t="s">
        <v>99</v>
      </c>
      <c r="AO66" t="s">
        <v>200</v>
      </c>
      <c r="AP66" t="n">
        <v>1</v>
      </c>
      <c r="AQ66" t="s">
        <v>92</v>
      </c>
      <c r="AR66" t="s"/>
      <c r="AS66" t="s">
        <v>201</v>
      </c>
      <c r="AT66" t="s">
        <v>94</v>
      </c>
      <c r="AU66" t="s">
        <v>91</v>
      </c>
      <c r="AV66" t="s"/>
      <c r="AW66" t="s">
        <v>95</v>
      </c>
      <c r="AX66" t="s"/>
      <c r="AY66" t="n">
        <v>418100</v>
      </c>
      <c r="AZ66" t="s">
        <v>202</v>
      </c>
      <c r="BA66" t="s"/>
      <c r="BB66" t="s"/>
      <c r="BC66" t="n">
        <v>38.9697</v>
      </c>
      <c r="BD66" t="n">
        <v>38.9697</v>
      </c>
      <c r="BE66" t="s">
        <v>238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234</v>
      </c>
      <c r="BR66" t="s">
        <v>205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192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256</v>
      </c>
      <c r="L67" t="s">
        <v>77</v>
      </c>
      <c r="M67" t="s"/>
      <c r="N67" t="s">
        <v>229</v>
      </c>
      <c r="O67" t="s">
        <v>79</v>
      </c>
      <c r="P67" t="s">
        <v>192</v>
      </c>
      <c r="Q67" t="s"/>
      <c r="R67" t="s">
        <v>80</v>
      </c>
      <c r="S67" t="s">
        <v>235</v>
      </c>
      <c r="T67" t="s">
        <v>82</v>
      </c>
      <c r="U67" t="s">
        <v>83</v>
      </c>
      <c r="V67" t="s">
        <v>84</v>
      </c>
      <c r="W67" t="s">
        <v>107</v>
      </c>
      <c r="X67" t="s"/>
      <c r="Y67" t="s">
        <v>86</v>
      </c>
      <c r="Z67">
        <f>HYPERLINK("https://hotelmonitor-cachepage.eclerx.com/savepage/tk_15454758766036196_sr_62.html","info")</f>
        <v/>
      </c>
      <c r="AA67" t="n">
        <v>-418100</v>
      </c>
      <c r="AB67" t="s">
        <v>195</v>
      </c>
      <c r="AC67" t="s">
        <v>196</v>
      </c>
      <c r="AD67" t="s">
        <v>89</v>
      </c>
      <c r="AE67" t="s"/>
      <c r="AF67" t="s"/>
      <c r="AG67" t="s"/>
      <c r="AH67" t="s">
        <v>236</v>
      </c>
      <c r="AI67" t="s">
        <v>237</v>
      </c>
      <c r="AJ67" t="s"/>
      <c r="AK67" t="s">
        <v>91</v>
      </c>
      <c r="AL67" t="s"/>
      <c r="AM67" t="s">
        <v>199</v>
      </c>
      <c r="AN67" t="s">
        <v>99</v>
      </c>
      <c r="AO67" t="s">
        <v>200</v>
      </c>
      <c r="AP67" t="n">
        <v>1</v>
      </c>
      <c r="AQ67" t="s">
        <v>92</v>
      </c>
      <c r="AR67" t="s"/>
      <c r="AS67" t="s">
        <v>201</v>
      </c>
      <c r="AT67" t="s">
        <v>94</v>
      </c>
      <c r="AU67" t="s">
        <v>91</v>
      </c>
      <c r="AV67" t="s"/>
      <c r="AW67" t="s">
        <v>95</v>
      </c>
      <c r="AX67" t="s"/>
      <c r="AY67" t="n">
        <v>418100</v>
      </c>
      <c r="AZ67" t="s">
        <v>202</v>
      </c>
      <c r="BA67" t="s"/>
      <c r="BB67" t="s"/>
      <c r="BC67" t="n">
        <v>38.9697</v>
      </c>
      <c r="BD67" t="n">
        <v>38.9697</v>
      </c>
      <c r="BE67" t="s">
        <v>238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234</v>
      </c>
      <c r="BR67" t="s">
        <v>205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192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265</v>
      </c>
      <c r="L68" t="s">
        <v>77</v>
      </c>
      <c r="M68" t="s"/>
      <c r="N68" t="s">
        <v>229</v>
      </c>
      <c r="O68" t="s">
        <v>79</v>
      </c>
      <c r="P68" t="s">
        <v>192</v>
      </c>
      <c r="Q68" t="s"/>
      <c r="R68" t="s">
        <v>80</v>
      </c>
      <c r="S68" t="s">
        <v>239</v>
      </c>
      <c r="T68" t="s">
        <v>82</v>
      </c>
      <c r="U68" t="s">
        <v>83</v>
      </c>
      <c r="V68" t="s">
        <v>84</v>
      </c>
      <c r="W68" t="s">
        <v>103</v>
      </c>
      <c r="X68" t="s"/>
      <c r="Y68" t="s">
        <v>86</v>
      </c>
      <c r="Z68">
        <f>HYPERLINK("https://hotelmonitor-cachepage.eclerx.com/savepage/tk_15454758766036196_sr_62.html","info")</f>
        <v/>
      </c>
      <c r="AA68" t="n">
        <v>-418100</v>
      </c>
      <c r="AB68" t="s">
        <v>211</v>
      </c>
      <c r="AC68" t="s">
        <v>88</v>
      </c>
      <c r="AD68" t="s">
        <v>89</v>
      </c>
      <c r="AE68" t="s"/>
      <c r="AF68" t="s"/>
      <c r="AG68" t="s"/>
      <c r="AH68" t="s">
        <v>240</v>
      </c>
      <c r="AI68" t="s">
        <v>241</v>
      </c>
      <c r="AJ68" t="s"/>
      <c r="AK68" t="s">
        <v>91</v>
      </c>
      <c r="AL68" t="s"/>
      <c r="AM68" t="s">
        <v>199</v>
      </c>
      <c r="AN68" t="s">
        <v>91</v>
      </c>
      <c r="AO68" t="s"/>
      <c r="AP68" t="n">
        <v>1</v>
      </c>
      <c r="AQ68" t="s">
        <v>92</v>
      </c>
      <c r="AR68" t="s"/>
      <c r="AS68" t="s">
        <v>201</v>
      </c>
      <c r="AT68" t="s">
        <v>94</v>
      </c>
      <c r="AU68" t="s">
        <v>91</v>
      </c>
      <c r="AV68" t="s"/>
      <c r="AW68" t="s">
        <v>95</v>
      </c>
      <c r="AX68" t="s"/>
      <c r="AY68" t="n">
        <v>418100</v>
      </c>
      <c r="AZ68" t="s">
        <v>202</v>
      </c>
      <c r="BA68" t="s"/>
      <c r="BB68" t="s"/>
      <c r="BC68" t="n">
        <v>38.9697</v>
      </c>
      <c r="BD68" t="n">
        <v>38.9697</v>
      </c>
      <c r="BE68" t="s">
        <v>242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234</v>
      </c>
      <c r="BR68" t="s">
        <v>205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192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265</v>
      </c>
      <c r="L69" t="s">
        <v>77</v>
      </c>
      <c r="M69" t="s"/>
      <c r="N69" t="s">
        <v>229</v>
      </c>
      <c r="O69" t="s">
        <v>79</v>
      </c>
      <c r="P69" t="s">
        <v>192</v>
      </c>
      <c r="Q69" t="s"/>
      <c r="R69" t="s">
        <v>80</v>
      </c>
      <c r="S69" t="s">
        <v>239</v>
      </c>
      <c r="T69" t="s">
        <v>82</v>
      </c>
      <c r="U69" t="s">
        <v>83</v>
      </c>
      <c r="V69" t="s">
        <v>84</v>
      </c>
      <c r="W69" t="s">
        <v>103</v>
      </c>
      <c r="X69" t="s"/>
      <c r="Y69" t="s">
        <v>86</v>
      </c>
      <c r="Z69">
        <f>HYPERLINK("https://hotelmonitor-cachepage.eclerx.com/savepage/tk_15454758766036196_sr_62.html","info")</f>
        <v/>
      </c>
      <c r="AA69" t="n">
        <v>-418100</v>
      </c>
      <c r="AB69" t="s">
        <v>211</v>
      </c>
      <c r="AC69" t="s">
        <v>88</v>
      </c>
      <c r="AD69" t="s">
        <v>89</v>
      </c>
      <c r="AE69" t="s"/>
      <c r="AF69" t="s"/>
      <c r="AG69" t="s"/>
      <c r="AH69" t="s">
        <v>240</v>
      </c>
      <c r="AI69" t="s">
        <v>241</v>
      </c>
      <c r="AJ69" t="s"/>
      <c r="AK69" t="s">
        <v>91</v>
      </c>
      <c r="AL69" t="s"/>
      <c r="AM69" t="s">
        <v>199</v>
      </c>
      <c r="AN69" t="s">
        <v>91</v>
      </c>
      <c r="AO69" t="s"/>
      <c r="AP69" t="n">
        <v>1</v>
      </c>
      <c r="AQ69" t="s">
        <v>92</v>
      </c>
      <c r="AR69" t="s"/>
      <c r="AS69" t="s">
        <v>201</v>
      </c>
      <c r="AT69" t="s">
        <v>94</v>
      </c>
      <c r="AU69" t="s">
        <v>91</v>
      </c>
      <c r="AV69" t="s"/>
      <c r="AW69" t="s">
        <v>95</v>
      </c>
      <c r="AX69" t="s"/>
      <c r="AY69" t="n">
        <v>418100</v>
      </c>
      <c r="AZ69" t="s">
        <v>202</v>
      </c>
      <c r="BA69" t="s"/>
      <c r="BB69" t="s"/>
      <c r="BC69" t="n">
        <v>38.9697</v>
      </c>
      <c r="BD69" t="n">
        <v>38.9697</v>
      </c>
      <c r="BE69" t="s">
        <v>242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234</v>
      </c>
      <c r="BR69" t="s">
        <v>205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192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285</v>
      </c>
      <c r="L70" t="s">
        <v>77</v>
      </c>
      <c r="M70" t="s"/>
      <c r="N70" t="s">
        <v>229</v>
      </c>
      <c r="O70" t="s">
        <v>79</v>
      </c>
      <c r="P70" t="s">
        <v>192</v>
      </c>
      <c r="Q70" t="s"/>
      <c r="R70" t="s">
        <v>80</v>
      </c>
      <c r="S70" t="s">
        <v>243</v>
      </c>
      <c r="T70" t="s">
        <v>82</v>
      </c>
      <c r="U70" t="s">
        <v>83</v>
      </c>
      <c r="V70" t="s">
        <v>84</v>
      </c>
      <c r="W70" t="s">
        <v>107</v>
      </c>
      <c r="X70" t="s"/>
      <c r="Y70" t="s">
        <v>86</v>
      </c>
      <c r="Z70">
        <f>HYPERLINK("https://hotelmonitor-cachepage.eclerx.com/savepage/tk_15454758766036196_sr_62.html","info")</f>
        <v/>
      </c>
      <c r="AA70" t="n">
        <v>-418100</v>
      </c>
      <c r="AB70" t="s">
        <v>211</v>
      </c>
      <c r="AC70" t="s">
        <v>88</v>
      </c>
      <c r="AD70" t="s">
        <v>89</v>
      </c>
      <c r="AE70" t="s"/>
      <c r="AF70" t="s"/>
      <c r="AG70" t="s"/>
      <c r="AH70" t="s">
        <v>244</v>
      </c>
      <c r="AI70" t="s">
        <v>245</v>
      </c>
      <c r="AJ70" t="s"/>
      <c r="AK70" t="s">
        <v>91</v>
      </c>
      <c r="AL70" t="s"/>
      <c r="AM70" t="s">
        <v>199</v>
      </c>
      <c r="AN70" t="s">
        <v>91</v>
      </c>
      <c r="AO70" t="s"/>
      <c r="AP70" t="n">
        <v>1</v>
      </c>
      <c r="AQ70" t="s">
        <v>92</v>
      </c>
      <c r="AR70" t="s"/>
      <c r="AS70" t="s">
        <v>201</v>
      </c>
      <c r="AT70" t="s">
        <v>94</v>
      </c>
      <c r="AU70" t="s">
        <v>91</v>
      </c>
      <c r="AV70" t="s"/>
      <c r="AW70" t="s">
        <v>95</v>
      </c>
      <c r="AX70" t="s"/>
      <c r="AY70" t="n">
        <v>418100</v>
      </c>
      <c r="AZ70" t="s">
        <v>202</v>
      </c>
      <c r="BA70" t="s"/>
      <c r="BB70" t="s"/>
      <c r="BC70" t="n">
        <v>38.9697</v>
      </c>
      <c r="BD70" t="n">
        <v>38.9697</v>
      </c>
      <c r="BE70" t="s">
        <v>246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234</v>
      </c>
      <c r="BR70" t="s">
        <v>205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192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285</v>
      </c>
      <c r="L71" t="s">
        <v>77</v>
      </c>
      <c r="M71" t="s"/>
      <c r="N71" t="s">
        <v>229</v>
      </c>
      <c r="O71" t="s">
        <v>79</v>
      </c>
      <c r="P71" t="s">
        <v>192</v>
      </c>
      <c r="Q71" t="s"/>
      <c r="R71" t="s">
        <v>80</v>
      </c>
      <c r="S71" t="s">
        <v>243</v>
      </c>
      <c r="T71" t="s">
        <v>82</v>
      </c>
      <c r="U71" t="s">
        <v>83</v>
      </c>
      <c r="V71" t="s">
        <v>84</v>
      </c>
      <c r="W71" t="s">
        <v>107</v>
      </c>
      <c r="X71" t="s"/>
      <c r="Y71" t="s">
        <v>86</v>
      </c>
      <c r="Z71">
        <f>HYPERLINK("https://hotelmonitor-cachepage.eclerx.com/savepage/tk_15454758766036196_sr_62.html","info")</f>
        <v/>
      </c>
      <c r="AA71" t="n">
        <v>-418100</v>
      </c>
      <c r="AB71" t="s">
        <v>211</v>
      </c>
      <c r="AC71" t="s">
        <v>88</v>
      </c>
      <c r="AD71" t="s">
        <v>89</v>
      </c>
      <c r="AE71" t="s"/>
      <c r="AF71" t="s"/>
      <c r="AG71" t="s"/>
      <c r="AH71" t="s">
        <v>244</v>
      </c>
      <c r="AI71" t="s">
        <v>245</v>
      </c>
      <c r="AJ71" t="s"/>
      <c r="AK71" t="s">
        <v>91</v>
      </c>
      <c r="AL71" t="s"/>
      <c r="AM71" t="s">
        <v>199</v>
      </c>
      <c r="AN71" t="s">
        <v>91</v>
      </c>
      <c r="AO71" t="s"/>
      <c r="AP71" t="n">
        <v>1</v>
      </c>
      <c r="AQ71" t="s">
        <v>92</v>
      </c>
      <c r="AR71" t="s"/>
      <c r="AS71" t="s">
        <v>201</v>
      </c>
      <c r="AT71" t="s">
        <v>94</v>
      </c>
      <c r="AU71" t="s">
        <v>91</v>
      </c>
      <c r="AV71" t="s"/>
      <c r="AW71" t="s">
        <v>95</v>
      </c>
      <c r="AX71" t="s"/>
      <c r="AY71" t="n">
        <v>418100</v>
      </c>
      <c r="AZ71" t="s">
        <v>202</v>
      </c>
      <c r="BA71" t="s"/>
      <c r="BB71" t="s"/>
      <c r="BC71" t="n">
        <v>38.9697</v>
      </c>
      <c r="BD71" t="n">
        <v>38.9697</v>
      </c>
      <c r="BE71" t="s">
        <v>246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234</v>
      </c>
      <c r="BR71" t="s">
        <v>205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192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283</v>
      </c>
      <c r="L72" t="s">
        <v>77</v>
      </c>
      <c r="M72" t="s"/>
      <c r="N72" t="s">
        <v>247</v>
      </c>
      <c r="O72" t="s">
        <v>79</v>
      </c>
      <c r="P72" t="s">
        <v>192</v>
      </c>
      <c r="Q72" t="s"/>
      <c r="R72" t="s">
        <v>80</v>
      </c>
      <c r="S72" t="s">
        <v>248</v>
      </c>
      <c r="T72" t="s">
        <v>82</v>
      </c>
      <c r="U72" t="s">
        <v>83</v>
      </c>
      <c r="V72" t="s">
        <v>84</v>
      </c>
      <c r="W72" t="s">
        <v>103</v>
      </c>
      <c r="X72" t="s"/>
      <c r="Y72" t="s">
        <v>86</v>
      </c>
      <c r="Z72">
        <f>HYPERLINK("https://hotelmonitor-cachepage.eclerx.com/savepage/tk_15454758766036196_sr_62.html","info")</f>
        <v/>
      </c>
      <c r="AA72" t="n">
        <v>-418100</v>
      </c>
      <c r="AB72" t="s">
        <v>195</v>
      </c>
      <c r="AC72" t="s">
        <v>196</v>
      </c>
      <c r="AD72" t="s">
        <v>89</v>
      </c>
      <c r="AE72" t="s"/>
      <c r="AF72" t="s"/>
      <c r="AG72" t="s"/>
      <c r="AH72" t="s">
        <v>249</v>
      </c>
      <c r="AI72" t="s">
        <v>250</v>
      </c>
      <c r="AJ72" t="s"/>
      <c r="AK72" t="s">
        <v>91</v>
      </c>
      <c r="AL72" t="s"/>
      <c r="AM72" t="s">
        <v>199</v>
      </c>
      <c r="AN72" t="s">
        <v>99</v>
      </c>
      <c r="AO72" t="s">
        <v>200</v>
      </c>
      <c r="AP72" t="n">
        <v>1</v>
      </c>
      <c r="AQ72" t="s">
        <v>92</v>
      </c>
      <c r="AR72" t="s"/>
      <c r="AS72" t="s">
        <v>201</v>
      </c>
      <c r="AT72" t="s">
        <v>94</v>
      </c>
      <c r="AU72" t="s">
        <v>91</v>
      </c>
      <c r="AV72" t="s"/>
      <c r="AW72" t="s">
        <v>95</v>
      </c>
      <c r="AX72" t="s"/>
      <c r="AY72" t="n">
        <v>418100</v>
      </c>
      <c r="AZ72" t="s">
        <v>202</v>
      </c>
      <c r="BA72" t="s"/>
      <c r="BB72" t="s"/>
      <c r="BC72" t="n">
        <v>38.9697</v>
      </c>
      <c r="BD72" t="n">
        <v>38.9697</v>
      </c>
      <c r="BE72" t="s">
        <v>251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252</v>
      </c>
      <c r="BR72" t="s">
        <v>205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192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283</v>
      </c>
      <c r="L73" t="s">
        <v>77</v>
      </c>
      <c r="M73" t="s"/>
      <c r="N73" t="s">
        <v>247</v>
      </c>
      <c r="O73" t="s">
        <v>79</v>
      </c>
      <c r="P73" t="s">
        <v>192</v>
      </c>
      <c r="Q73" t="s"/>
      <c r="R73" t="s">
        <v>80</v>
      </c>
      <c r="S73" t="s">
        <v>248</v>
      </c>
      <c r="T73" t="s">
        <v>82</v>
      </c>
      <c r="U73" t="s">
        <v>83</v>
      </c>
      <c r="V73" t="s">
        <v>84</v>
      </c>
      <c r="W73" t="s">
        <v>103</v>
      </c>
      <c r="X73" t="s"/>
      <c r="Y73" t="s">
        <v>86</v>
      </c>
      <c r="Z73">
        <f>HYPERLINK("https://hotelmonitor-cachepage.eclerx.com/savepage/tk_15454758766036196_sr_62.html","info")</f>
        <v/>
      </c>
      <c r="AA73" t="n">
        <v>-418100</v>
      </c>
      <c r="AB73" t="s">
        <v>195</v>
      </c>
      <c r="AC73" t="s">
        <v>196</v>
      </c>
      <c r="AD73" t="s">
        <v>89</v>
      </c>
      <c r="AE73" t="s"/>
      <c r="AF73" t="s"/>
      <c r="AG73" t="s"/>
      <c r="AH73" t="s">
        <v>249</v>
      </c>
      <c r="AI73" t="s">
        <v>250</v>
      </c>
      <c r="AJ73" t="s"/>
      <c r="AK73" t="s">
        <v>91</v>
      </c>
      <c r="AL73" t="s"/>
      <c r="AM73" t="s">
        <v>199</v>
      </c>
      <c r="AN73" t="s">
        <v>99</v>
      </c>
      <c r="AO73" t="s">
        <v>200</v>
      </c>
      <c r="AP73" t="n">
        <v>1</v>
      </c>
      <c r="AQ73" t="s">
        <v>92</v>
      </c>
      <c r="AR73" t="s"/>
      <c r="AS73" t="s">
        <v>201</v>
      </c>
      <c r="AT73" t="s">
        <v>94</v>
      </c>
      <c r="AU73" t="s">
        <v>91</v>
      </c>
      <c r="AV73" t="s"/>
      <c r="AW73" t="s">
        <v>95</v>
      </c>
      <c r="AX73" t="s"/>
      <c r="AY73" t="n">
        <v>418100</v>
      </c>
      <c r="AZ73" t="s">
        <v>202</v>
      </c>
      <c r="BA73" t="s"/>
      <c r="BB73" t="s"/>
      <c r="BC73" t="n">
        <v>38.9697</v>
      </c>
      <c r="BD73" t="n">
        <v>38.9697</v>
      </c>
      <c r="BE73" t="s">
        <v>251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252</v>
      </c>
      <c r="BR73" t="s">
        <v>205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192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301</v>
      </c>
      <c r="L74" t="s">
        <v>77</v>
      </c>
      <c r="M74" t="s"/>
      <c r="N74" t="s">
        <v>247</v>
      </c>
      <c r="O74" t="s">
        <v>79</v>
      </c>
      <c r="P74" t="s">
        <v>192</v>
      </c>
      <c r="Q74" t="s"/>
      <c r="R74" t="s">
        <v>80</v>
      </c>
      <c r="S74" t="s">
        <v>253</v>
      </c>
      <c r="T74" t="s">
        <v>82</v>
      </c>
      <c r="U74" t="s">
        <v>83</v>
      </c>
      <c r="V74" t="s">
        <v>84</v>
      </c>
      <c r="W74" t="s">
        <v>107</v>
      </c>
      <c r="X74" t="s"/>
      <c r="Y74" t="s">
        <v>86</v>
      </c>
      <c r="Z74">
        <f>HYPERLINK("https://hotelmonitor-cachepage.eclerx.com/savepage/tk_15454758766036196_sr_62.html","info")</f>
        <v/>
      </c>
      <c r="AA74" t="n">
        <v>-418100</v>
      </c>
      <c r="AB74" t="s">
        <v>195</v>
      </c>
      <c r="AC74" t="s">
        <v>196</v>
      </c>
      <c r="AD74" t="s">
        <v>89</v>
      </c>
      <c r="AE74" t="s"/>
      <c r="AF74" t="s"/>
      <c r="AG74" t="s"/>
      <c r="AH74" t="s">
        <v>254</v>
      </c>
      <c r="AI74" t="s">
        <v>255</v>
      </c>
      <c r="AJ74" t="s"/>
      <c r="AK74" t="s">
        <v>91</v>
      </c>
      <c r="AL74" t="s"/>
      <c r="AM74" t="s">
        <v>199</v>
      </c>
      <c r="AN74" t="s">
        <v>99</v>
      </c>
      <c r="AO74" t="s">
        <v>200</v>
      </c>
      <c r="AP74" t="n">
        <v>1</v>
      </c>
      <c r="AQ74" t="s">
        <v>92</v>
      </c>
      <c r="AR74" t="s"/>
      <c r="AS74" t="s">
        <v>201</v>
      </c>
      <c r="AT74" t="s">
        <v>94</v>
      </c>
      <c r="AU74" t="s">
        <v>91</v>
      </c>
      <c r="AV74" t="s"/>
      <c r="AW74" t="s">
        <v>95</v>
      </c>
      <c r="AX74" t="s"/>
      <c r="AY74" t="n">
        <v>418100</v>
      </c>
      <c r="AZ74" t="s">
        <v>202</v>
      </c>
      <c r="BA74" t="s"/>
      <c r="BB74" t="s"/>
      <c r="BC74" t="n">
        <v>38.9697</v>
      </c>
      <c r="BD74" t="n">
        <v>38.9697</v>
      </c>
      <c r="BE74" t="s">
        <v>256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252</v>
      </c>
      <c r="BR74" t="s">
        <v>205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192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301</v>
      </c>
      <c r="L75" t="s">
        <v>77</v>
      </c>
      <c r="M75" t="s"/>
      <c r="N75" t="s">
        <v>247</v>
      </c>
      <c r="O75" t="s">
        <v>79</v>
      </c>
      <c r="P75" t="s">
        <v>192</v>
      </c>
      <c r="Q75" t="s"/>
      <c r="R75" t="s">
        <v>80</v>
      </c>
      <c r="S75" t="s">
        <v>253</v>
      </c>
      <c r="T75" t="s">
        <v>82</v>
      </c>
      <c r="U75" t="s">
        <v>83</v>
      </c>
      <c r="V75" t="s">
        <v>84</v>
      </c>
      <c r="W75" t="s">
        <v>107</v>
      </c>
      <c r="X75" t="s"/>
      <c r="Y75" t="s">
        <v>86</v>
      </c>
      <c r="Z75">
        <f>HYPERLINK("https://hotelmonitor-cachepage.eclerx.com/savepage/tk_15454758766036196_sr_62.html","info")</f>
        <v/>
      </c>
      <c r="AA75" t="n">
        <v>-418100</v>
      </c>
      <c r="AB75" t="s">
        <v>195</v>
      </c>
      <c r="AC75" t="s">
        <v>196</v>
      </c>
      <c r="AD75" t="s">
        <v>89</v>
      </c>
      <c r="AE75" t="s"/>
      <c r="AF75" t="s"/>
      <c r="AG75" t="s"/>
      <c r="AH75" t="s">
        <v>254</v>
      </c>
      <c r="AI75" t="s">
        <v>255</v>
      </c>
      <c r="AJ75" t="s"/>
      <c r="AK75" t="s">
        <v>91</v>
      </c>
      <c r="AL75" t="s"/>
      <c r="AM75" t="s">
        <v>199</v>
      </c>
      <c r="AN75" t="s">
        <v>99</v>
      </c>
      <c r="AO75" t="s">
        <v>200</v>
      </c>
      <c r="AP75" t="n">
        <v>1</v>
      </c>
      <c r="AQ75" t="s">
        <v>92</v>
      </c>
      <c r="AR75" t="s"/>
      <c r="AS75" t="s">
        <v>201</v>
      </c>
      <c r="AT75" t="s">
        <v>94</v>
      </c>
      <c r="AU75" t="s">
        <v>91</v>
      </c>
      <c r="AV75" t="s"/>
      <c r="AW75" t="s">
        <v>95</v>
      </c>
      <c r="AX75" t="s"/>
      <c r="AY75" t="n">
        <v>418100</v>
      </c>
      <c r="AZ75" t="s">
        <v>202</v>
      </c>
      <c r="BA75" t="s"/>
      <c r="BB75" t="s"/>
      <c r="BC75" t="n">
        <v>38.9697</v>
      </c>
      <c r="BD75" t="n">
        <v>38.9697</v>
      </c>
      <c r="BE75" t="s">
        <v>256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252</v>
      </c>
      <c r="BR75" t="s">
        <v>205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192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315</v>
      </c>
      <c r="L76" t="s">
        <v>77</v>
      </c>
      <c r="M76" t="s"/>
      <c r="N76" t="s">
        <v>247</v>
      </c>
      <c r="O76" t="s">
        <v>79</v>
      </c>
      <c r="P76" t="s">
        <v>192</v>
      </c>
      <c r="Q76" t="s"/>
      <c r="R76" t="s">
        <v>80</v>
      </c>
      <c r="S76" t="s">
        <v>257</v>
      </c>
      <c r="T76" t="s">
        <v>82</v>
      </c>
      <c r="U76" t="s">
        <v>83</v>
      </c>
      <c r="V76" t="s">
        <v>84</v>
      </c>
      <c r="W76" t="s">
        <v>103</v>
      </c>
      <c r="X76" t="s"/>
      <c r="Y76" t="s">
        <v>86</v>
      </c>
      <c r="Z76">
        <f>HYPERLINK("https://hotelmonitor-cachepage.eclerx.com/savepage/tk_15454758766036196_sr_62.html","info")</f>
        <v/>
      </c>
      <c r="AA76" t="n">
        <v>-418100</v>
      </c>
      <c r="AB76" t="s">
        <v>211</v>
      </c>
      <c r="AC76" t="s">
        <v>88</v>
      </c>
      <c r="AD76" t="s">
        <v>89</v>
      </c>
      <c r="AE76" t="s"/>
      <c r="AF76" t="s"/>
      <c r="AG76" t="s"/>
      <c r="AH76" t="s">
        <v>258</v>
      </c>
      <c r="AI76" t="s">
        <v>259</v>
      </c>
      <c r="AJ76" t="s"/>
      <c r="AK76" t="s">
        <v>91</v>
      </c>
      <c r="AL76" t="s"/>
      <c r="AM76" t="s">
        <v>199</v>
      </c>
      <c r="AN76" t="s">
        <v>91</v>
      </c>
      <c r="AO76" t="s"/>
      <c r="AP76" t="n">
        <v>1</v>
      </c>
      <c r="AQ76" t="s">
        <v>92</v>
      </c>
      <c r="AR76" t="s"/>
      <c r="AS76" t="s">
        <v>201</v>
      </c>
      <c r="AT76" t="s">
        <v>94</v>
      </c>
      <c r="AU76" t="s">
        <v>91</v>
      </c>
      <c r="AV76" t="s"/>
      <c r="AW76" t="s">
        <v>95</v>
      </c>
      <c r="AX76" t="s"/>
      <c r="AY76" t="n">
        <v>418100</v>
      </c>
      <c r="AZ76" t="s">
        <v>202</v>
      </c>
      <c r="BA76" t="s"/>
      <c r="BB76" t="s"/>
      <c r="BC76" t="n">
        <v>38.9697</v>
      </c>
      <c r="BD76" t="n">
        <v>38.9697</v>
      </c>
      <c r="BE76" t="s">
        <v>260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252</v>
      </c>
      <c r="BR76" t="s">
        <v>205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192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315</v>
      </c>
      <c r="L77" t="s">
        <v>77</v>
      </c>
      <c r="M77" t="s"/>
      <c r="N77" t="s">
        <v>247</v>
      </c>
      <c r="O77" t="s">
        <v>79</v>
      </c>
      <c r="P77" t="s">
        <v>192</v>
      </c>
      <c r="Q77" t="s"/>
      <c r="R77" t="s">
        <v>80</v>
      </c>
      <c r="S77" t="s">
        <v>257</v>
      </c>
      <c r="T77" t="s">
        <v>82</v>
      </c>
      <c r="U77" t="s">
        <v>83</v>
      </c>
      <c r="V77" t="s">
        <v>84</v>
      </c>
      <c r="W77" t="s">
        <v>103</v>
      </c>
      <c r="X77" t="s"/>
      <c r="Y77" t="s">
        <v>86</v>
      </c>
      <c r="Z77">
        <f>HYPERLINK("https://hotelmonitor-cachepage.eclerx.com/savepage/tk_15454758766036196_sr_62.html","info")</f>
        <v/>
      </c>
      <c r="AA77" t="n">
        <v>-418100</v>
      </c>
      <c r="AB77" t="s">
        <v>211</v>
      </c>
      <c r="AC77" t="s">
        <v>88</v>
      </c>
      <c r="AD77" t="s">
        <v>89</v>
      </c>
      <c r="AE77" t="s"/>
      <c r="AF77" t="s"/>
      <c r="AG77" t="s"/>
      <c r="AH77" t="s">
        <v>258</v>
      </c>
      <c r="AI77" t="s">
        <v>259</v>
      </c>
      <c r="AJ77" t="s"/>
      <c r="AK77" t="s">
        <v>91</v>
      </c>
      <c r="AL77" t="s"/>
      <c r="AM77" t="s">
        <v>199</v>
      </c>
      <c r="AN77" t="s">
        <v>91</v>
      </c>
      <c r="AO77" t="s"/>
      <c r="AP77" t="n">
        <v>1</v>
      </c>
      <c r="AQ77" t="s">
        <v>92</v>
      </c>
      <c r="AR77" t="s"/>
      <c r="AS77" t="s">
        <v>201</v>
      </c>
      <c r="AT77" t="s">
        <v>94</v>
      </c>
      <c r="AU77" t="s">
        <v>91</v>
      </c>
      <c r="AV77" t="s"/>
      <c r="AW77" t="s">
        <v>95</v>
      </c>
      <c r="AX77" t="s"/>
      <c r="AY77" t="n">
        <v>418100</v>
      </c>
      <c r="AZ77" t="s">
        <v>202</v>
      </c>
      <c r="BA77" t="s"/>
      <c r="BB77" t="s"/>
      <c r="BC77" t="n">
        <v>38.9697</v>
      </c>
      <c r="BD77" t="n">
        <v>38.9697</v>
      </c>
      <c r="BE77" t="s">
        <v>260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252</v>
      </c>
      <c r="BR77" t="s">
        <v>205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192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335</v>
      </c>
      <c r="L78" t="s">
        <v>77</v>
      </c>
      <c r="M78" t="s"/>
      <c r="N78" t="s">
        <v>247</v>
      </c>
      <c r="O78" t="s">
        <v>79</v>
      </c>
      <c r="P78" t="s">
        <v>192</v>
      </c>
      <c r="Q78" t="s"/>
      <c r="R78" t="s">
        <v>80</v>
      </c>
      <c r="S78" t="s">
        <v>261</v>
      </c>
      <c r="T78" t="s">
        <v>82</v>
      </c>
      <c r="U78" t="s">
        <v>83</v>
      </c>
      <c r="V78" t="s">
        <v>84</v>
      </c>
      <c r="W78" t="s">
        <v>107</v>
      </c>
      <c r="X78" t="s"/>
      <c r="Y78" t="s">
        <v>86</v>
      </c>
      <c r="Z78">
        <f>HYPERLINK("https://hotelmonitor-cachepage.eclerx.com/savepage/tk_15454758766036196_sr_62.html","info")</f>
        <v/>
      </c>
      <c r="AA78" t="n">
        <v>-418100</v>
      </c>
      <c r="AB78" t="s">
        <v>211</v>
      </c>
      <c r="AC78" t="s">
        <v>88</v>
      </c>
      <c r="AD78" t="s">
        <v>89</v>
      </c>
      <c r="AE78" t="s"/>
      <c r="AF78" t="s"/>
      <c r="AG78" t="s"/>
      <c r="AH78" t="s">
        <v>262</v>
      </c>
      <c r="AI78" t="s">
        <v>263</v>
      </c>
      <c r="AJ78" t="s"/>
      <c r="AK78" t="s">
        <v>91</v>
      </c>
      <c r="AL78" t="s"/>
      <c r="AM78" t="s">
        <v>199</v>
      </c>
      <c r="AN78" t="s">
        <v>91</v>
      </c>
      <c r="AO78" t="s"/>
      <c r="AP78" t="n">
        <v>1</v>
      </c>
      <c r="AQ78" t="s">
        <v>92</v>
      </c>
      <c r="AR78" t="s"/>
      <c r="AS78" t="s">
        <v>201</v>
      </c>
      <c r="AT78" t="s">
        <v>94</v>
      </c>
      <c r="AU78" t="s">
        <v>91</v>
      </c>
      <c r="AV78" t="s"/>
      <c r="AW78" t="s">
        <v>95</v>
      </c>
      <c r="AX78" t="s"/>
      <c r="AY78" t="n">
        <v>418100</v>
      </c>
      <c r="AZ78" t="s">
        <v>202</v>
      </c>
      <c r="BA78" t="s"/>
      <c r="BB78" t="s"/>
      <c r="BC78" t="n">
        <v>38.9697</v>
      </c>
      <c r="BD78" t="n">
        <v>38.9697</v>
      </c>
      <c r="BE78" t="s">
        <v>264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252</v>
      </c>
      <c r="BR78" t="s">
        <v>205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192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335</v>
      </c>
      <c r="L79" t="s">
        <v>77</v>
      </c>
      <c r="M79" t="s"/>
      <c r="N79" t="s">
        <v>247</v>
      </c>
      <c r="O79" t="s">
        <v>79</v>
      </c>
      <c r="P79" t="s">
        <v>192</v>
      </c>
      <c r="Q79" t="s"/>
      <c r="R79" t="s">
        <v>80</v>
      </c>
      <c r="S79" t="s">
        <v>261</v>
      </c>
      <c r="T79" t="s">
        <v>82</v>
      </c>
      <c r="U79" t="s">
        <v>83</v>
      </c>
      <c r="V79" t="s">
        <v>84</v>
      </c>
      <c r="W79" t="s">
        <v>107</v>
      </c>
      <c r="X79" t="s"/>
      <c r="Y79" t="s">
        <v>86</v>
      </c>
      <c r="Z79">
        <f>HYPERLINK("https://hotelmonitor-cachepage.eclerx.com/savepage/tk_15454758766036196_sr_62.html","info")</f>
        <v/>
      </c>
      <c r="AA79" t="n">
        <v>-418100</v>
      </c>
      <c r="AB79" t="s">
        <v>211</v>
      </c>
      <c r="AC79" t="s">
        <v>88</v>
      </c>
      <c r="AD79" t="s">
        <v>89</v>
      </c>
      <c r="AE79" t="s"/>
      <c r="AF79" t="s"/>
      <c r="AG79" t="s"/>
      <c r="AH79" t="s">
        <v>262</v>
      </c>
      <c r="AI79" t="s">
        <v>263</v>
      </c>
      <c r="AJ79" t="s"/>
      <c r="AK79" t="s">
        <v>91</v>
      </c>
      <c r="AL79" t="s"/>
      <c r="AM79" t="s">
        <v>199</v>
      </c>
      <c r="AN79" t="s">
        <v>91</v>
      </c>
      <c r="AO79" t="s"/>
      <c r="AP79" t="n">
        <v>1</v>
      </c>
      <c r="AQ79" t="s">
        <v>92</v>
      </c>
      <c r="AR79" t="s"/>
      <c r="AS79" t="s">
        <v>201</v>
      </c>
      <c r="AT79" t="s">
        <v>94</v>
      </c>
      <c r="AU79" t="s">
        <v>91</v>
      </c>
      <c r="AV79" t="s"/>
      <c r="AW79" t="s">
        <v>95</v>
      </c>
      <c r="AX79" t="s"/>
      <c r="AY79" t="n">
        <v>418100</v>
      </c>
      <c r="AZ79" t="s">
        <v>202</v>
      </c>
      <c r="BA79" t="s"/>
      <c r="BB79" t="s"/>
      <c r="BC79" t="n">
        <v>38.9697</v>
      </c>
      <c r="BD79" t="n">
        <v>38.9697</v>
      </c>
      <c r="BE79" t="s">
        <v>264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252</v>
      </c>
      <c r="BR79" t="s">
        <v>205</v>
      </c>
    </row>
    <row r="80" spans="1:70">
      <c r="A80" t="s">
        <v>70</v>
      </c>
      <c r="B80" t="s">
        <v>71</v>
      </c>
      <c r="C80" t="s">
        <v>265</v>
      </c>
      <c r="D80" t="n">
        <v>3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57.18</v>
      </c>
      <c r="L80" t="s">
        <v>77</v>
      </c>
      <c r="M80" t="s"/>
      <c r="N80" t="s">
        <v>78</v>
      </c>
      <c r="O80" t="s">
        <v>79</v>
      </c>
      <c r="P80" t="s">
        <v>266</v>
      </c>
      <c r="Q80" t="s"/>
      <c r="R80" t="s">
        <v>267</v>
      </c>
      <c r="S80" t="s">
        <v>268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HYPERLINK("https://hotelmonitor-cachepage.eclerx.com/savepage/tk_15454758707552896_sr_60.html","info")</f>
        <v/>
      </c>
      <c r="AA80" t="n">
        <v>-418198</v>
      </c>
      <c r="AB80" t="s">
        <v>269</v>
      </c>
      <c r="AC80" t="s">
        <v>88</v>
      </c>
      <c r="AD80" t="s">
        <v>89</v>
      </c>
      <c r="AE80" t="s"/>
      <c r="AF80" t="s"/>
      <c r="AG80" t="s"/>
      <c r="AH80" t="s">
        <v>270</v>
      </c>
      <c r="AI80" t="s">
        <v>268</v>
      </c>
      <c r="AJ80" t="s"/>
      <c r="AK80" t="s">
        <v>91</v>
      </c>
      <c r="AL80" t="s"/>
      <c r="AM80" t="s">
        <v>271</v>
      </c>
      <c r="AN80" t="s">
        <v>91</v>
      </c>
      <c r="AO80" t="s"/>
      <c r="AP80" t="n">
        <v>2</v>
      </c>
      <c r="AQ80" t="s">
        <v>92</v>
      </c>
      <c r="AR80" t="s"/>
      <c r="AS80" t="s">
        <v>160</v>
      </c>
      <c r="AT80" t="s">
        <v>94</v>
      </c>
      <c r="AU80" t="s">
        <v>91</v>
      </c>
      <c r="AV80" t="s"/>
      <c r="AW80" t="s">
        <v>95</v>
      </c>
      <c r="AX80" t="s"/>
      <c r="AY80" t="n">
        <v>418198</v>
      </c>
      <c r="AZ80" t="s">
        <v>272</v>
      </c>
      <c r="BA80" t="s"/>
      <c r="BB80" t="s"/>
      <c r="BC80" t="n">
        <v>38.9709</v>
      </c>
      <c r="BD80" t="n">
        <v>38.9709</v>
      </c>
      <c r="BE80" t="s">
        <v>273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274</v>
      </c>
      <c r="BR80" t="s">
        <v>205</v>
      </c>
    </row>
    <row r="81" spans="1:70">
      <c r="A81" t="s">
        <v>70</v>
      </c>
      <c r="B81" t="s">
        <v>71</v>
      </c>
      <c r="C81" t="s">
        <v>265</v>
      </c>
      <c r="D81" t="n">
        <v>3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57.18</v>
      </c>
      <c r="L81" t="s">
        <v>77</v>
      </c>
      <c r="M81" t="s"/>
      <c r="N81" t="s">
        <v>78</v>
      </c>
      <c r="O81" t="s">
        <v>79</v>
      </c>
      <c r="P81" t="s">
        <v>266</v>
      </c>
      <c r="Q81" t="s"/>
      <c r="R81" t="s">
        <v>267</v>
      </c>
      <c r="S81" t="s">
        <v>268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>
        <f>HYPERLINK("https://hotelmonitor-cachepage.eclerx.com/savepage/tk_15454758707552896_sr_60.html","info")</f>
        <v/>
      </c>
      <c r="AA81" t="n">
        <v>-418198</v>
      </c>
      <c r="AB81" t="s">
        <v>269</v>
      </c>
      <c r="AC81" t="s">
        <v>88</v>
      </c>
      <c r="AD81" t="s">
        <v>89</v>
      </c>
      <c r="AE81" t="s"/>
      <c r="AF81" t="s"/>
      <c r="AG81" t="s"/>
      <c r="AH81" t="s">
        <v>270</v>
      </c>
      <c r="AI81" t="s">
        <v>268</v>
      </c>
      <c r="AJ81" t="s"/>
      <c r="AK81" t="s">
        <v>91</v>
      </c>
      <c r="AL81" t="s"/>
      <c r="AM81" t="s">
        <v>271</v>
      </c>
      <c r="AN81" t="s">
        <v>91</v>
      </c>
      <c r="AO81" t="s"/>
      <c r="AP81" t="n">
        <v>2</v>
      </c>
      <c r="AQ81" t="s">
        <v>92</v>
      </c>
      <c r="AR81" t="s"/>
      <c r="AS81" t="s">
        <v>160</v>
      </c>
      <c r="AT81" t="s">
        <v>94</v>
      </c>
      <c r="AU81" t="s">
        <v>91</v>
      </c>
      <c r="AV81" t="s"/>
      <c r="AW81" t="s">
        <v>95</v>
      </c>
      <c r="AX81" t="s"/>
      <c r="AY81" t="n">
        <v>418198</v>
      </c>
      <c r="AZ81" t="s">
        <v>272</v>
      </c>
      <c r="BA81" t="s"/>
      <c r="BB81" t="s"/>
      <c r="BC81" t="n">
        <v>38.9709</v>
      </c>
      <c r="BD81" t="n">
        <v>38.9709</v>
      </c>
      <c r="BE81" t="s">
        <v>273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274</v>
      </c>
      <c r="BR81" t="s">
        <v>205</v>
      </c>
    </row>
    <row r="82" spans="1:70">
      <c r="A82" t="s">
        <v>70</v>
      </c>
      <c r="B82" t="s">
        <v>71</v>
      </c>
      <c r="C82" t="s">
        <v>265</v>
      </c>
      <c r="D82" t="n">
        <v>3</v>
      </c>
      <c r="E82" t="s">
        <v>275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53.3</v>
      </c>
      <c r="L82" t="s">
        <v>77</v>
      </c>
      <c r="M82" t="s"/>
      <c r="N82" t="s">
        <v>276</v>
      </c>
      <c r="O82" t="s">
        <v>79</v>
      </c>
      <c r="P82" t="s">
        <v>275</v>
      </c>
      <c r="Q82" t="s"/>
      <c r="R82" t="s">
        <v>277</v>
      </c>
      <c r="S82" t="s">
        <v>278</v>
      </c>
      <c r="T82" t="s">
        <v>82</v>
      </c>
      <c r="U82" t="s">
        <v>83</v>
      </c>
      <c r="V82" t="s">
        <v>84</v>
      </c>
      <c r="W82" t="s">
        <v>103</v>
      </c>
      <c r="X82" t="s"/>
      <c r="Y82" t="s">
        <v>86</v>
      </c>
      <c r="Z82">
        <f>HYPERLINK("https://hotelmonitor-cachepage.eclerx.com/savepage/tk_15454758707907634_sr_60.html","info")</f>
        <v/>
      </c>
      <c r="AA82" t="n">
        <v>-455907</v>
      </c>
      <c r="AB82" t="s">
        <v>279</v>
      </c>
      <c r="AC82" t="s">
        <v>196</v>
      </c>
      <c r="AD82" t="s">
        <v>89</v>
      </c>
      <c r="AE82" t="s"/>
      <c r="AF82" t="s"/>
      <c r="AG82" t="s"/>
      <c r="AH82" t="s">
        <v>280</v>
      </c>
      <c r="AI82" t="s">
        <v>281</v>
      </c>
      <c r="AJ82" t="s"/>
      <c r="AK82" t="s">
        <v>91</v>
      </c>
      <c r="AL82" t="s"/>
      <c r="AM82" t="s"/>
      <c r="AN82" t="s">
        <v>91</v>
      </c>
      <c r="AO82" t="s"/>
      <c r="AP82" t="n">
        <v>5</v>
      </c>
      <c r="AQ82" t="s">
        <v>92</v>
      </c>
      <c r="AR82" t="s"/>
      <c r="AS82" t="s">
        <v>115</v>
      </c>
      <c r="AT82" t="s">
        <v>94</v>
      </c>
      <c r="AU82" t="s">
        <v>91</v>
      </c>
      <c r="AV82" t="s"/>
      <c r="AW82" t="s">
        <v>95</v>
      </c>
      <c r="AX82" t="s"/>
      <c r="AY82" t="n">
        <v>455907</v>
      </c>
      <c r="AZ82" t="s">
        <v>282</v>
      </c>
      <c r="BA82" t="s"/>
      <c r="BB82" t="s"/>
      <c r="BC82" t="n">
        <v>38.97</v>
      </c>
      <c r="BD82" t="n">
        <v>38.97</v>
      </c>
      <c r="BE82" t="s">
        <v>283</v>
      </c>
      <c r="BF82" t="s">
        <v>82</v>
      </c>
      <c r="BG82" t="s"/>
      <c r="BH82" t="s"/>
      <c r="BI82" t="s"/>
      <c r="BJ82" t="s"/>
      <c r="BK82" t="s"/>
      <c r="BL82" t="s"/>
      <c r="BM82" t="s"/>
      <c r="BN82" t="s">
        <v>284</v>
      </c>
      <c r="BO82" t="s">
        <v>82</v>
      </c>
      <c r="BP82" t="s">
        <v>99</v>
      </c>
      <c r="BQ82" t="s">
        <v>285</v>
      </c>
      <c r="BR82" t="s">
        <v>205</v>
      </c>
    </row>
    <row r="83" spans="1:70">
      <c r="A83" t="s">
        <v>70</v>
      </c>
      <c r="B83" t="s">
        <v>71</v>
      </c>
      <c r="C83" t="s">
        <v>265</v>
      </c>
      <c r="D83" t="n">
        <v>3</v>
      </c>
      <c r="E83" t="s">
        <v>275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53.3</v>
      </c>
      <c r="L83" t="s">
        <v>77</v>
      </c>
      <c r="M83" t="s"/>
      <c r="N83" t="s">
        <v>276</v>
      </c>
      <c r="O83" t="s">
        <v>79</v>
      </c>
      <c r="P83" t="s">
        <v>275</v>
      </c>
      <c r="Q83" t="s"/>
      <c r="R83" t="s">
        <v>277</v>
      </c>
      <c r="S83" t="s">
        <v>278</v>
      </c>
      <c r="T83" t="s">
        <v>82</v>
      </c>
      <c r="U83" t="s">
        <v>83</v>
      </c>
      <c r="V83" t="s">
        <v>84</v>
      </c>
      <c r="W83" t="s">
        <v>103</v>
      </c>
      <c r="X83" t="s"/>
      <c r="Y83" t="s">
        <v>86</v>
      </c>
      <c r="Z83">
        <f>HYPERLINK("https://hotelmonitor-cachepage.eclerx.com/savepage/tk_15454758707907634_sr_60.html","info")</f>
        <v/>
      </c>
      <c r="AA83" t="n">
        <v>-455907</v>
      </c>
      <c r="AB83" t="s">
        <v>279</v>
      </c>
      <c r="AC83" t="s">
        <v>196</v>
      </c>
      <c r="AD83" t="s">
        <v>89</v>
      </c>
      <c r="AE83" t="s"/>
      <c r="AF83" t="s"/>
      <c r="AG83" t="s"/>
      <c r="AH83" t="s">
        <v>280</v>
      </c>
      <c r="AI83" t="s">
        <v>281</v>
      </c>
      <c r="AJ83" t="s"/>
      <c r="AK83" t="s">
        <v>91</v>
      </c>
      <c r="AL83" t="s"/>
      <c r="AM83" t="s"/>
      <c r="AN83" t="s">
        <v>91</v>
      </c>
      <c r="AO83" t="s"/>
      <c r="AP83" t="n">
        <v>5</v>
      </c>
      <c r="AQ83" t="s">
        <v>92</v>
      </c>
      <c r="AR83" t="s"/>
      <c r="AS83" t="s">
        <v>115</v>
      </c>
      <c r="AT83" t="s">
        <v>94</v>
      </c>
      <c r="AU83" t="s">
        <v>91</v>
      </c>
      <c r="AV83" t="s"/>
      <c r="AW83" t="s">
        <v>95</v>
      </c>
      <c r="AX83" t="s"/>
      <c r="AY83" t="n">
        <v>455907</v>
      </c>
      <c r="AZ83" t="s">
        <v>282</v>
      </c>
      <c r="BA83" t="s"/>
      <c r="BB83" t="s"/>
      <c r="BC83" t="n">
        <v>38.97</v>
      </c>
      <c r="BD83" t="n">
        <v>38.97</v>
      </c>
      <c r="BE83" t="s">
        <v>283</v>
      </c>
      <c r="BF83" t="s">
        <v>82</v>
      </c>
      <c r="BG83" t="s"/>
      <c r="BH83" t="s"/>
      <c r="BI83" t="s"/>
      <c r="BJ83" t="s"/>
      <c r="BK83" t="s"/>
      <c r="BL83" t="s"/>
      <c r="BM83" t="s"/>
      <c r="BN83" t="s">
        <v>284</v>
      </c>
      <c r="BO83" t="s">
        <v>82</v>
      </c>
      <c r="BP83" t="s">
        <v>99</v>
      </c>
      <c r="BQ83" t="s">
        <v>285</v>
      </c>
      <c r="BR83" t="s">
        <v>205</v>
      </c>
    </row>
    <row r="84" spans="1:70">
      <c r="A84" t="s">
        <v>70</v>
      </c>
      <c r="B84" t="s">
        <v>71</v>
      </c>
      <c r="C84" t="s">
        <v>265</v>
      </c>
      <c r="D84" t="n">
        <v>3</v>
      </c>
      <c r="E84" t="s">
        <v>275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56.26</v>
      </c>
      <c r="L84" t="s">
        <v>77</v>
      </c>
      <c r="M84" t="s"/>
      <c r="N84" t="s">
        <v>276</v>
      </c>
      <c r="O84" t="s">
        <v>79</v>
      </c>
      <c r="P84" t="s">
        <v>275</v>
      </c>
      <c r="Q84" t="s"/>
      <c r="R84" t="s">
        <v>277</v>
      </c>
      <c r="S84" t="s">
        <v>286</v>
      </c>
      <c r="T84" t="s">
        <v>82</v>
      </c>
      <c r="U84" t="s">
        <v>83</v>
      </c>
      <c r="V84" t="s">
        <v>84</v>
      </c>
      <c r="W84" t="s">
        <v>103</v>
      </c>
      <c r="X84" t="s"/>
      <c r="Y84" t="s">
        <v>86</v>
      </c>
      <c r="Z84">
        <f>HYPERLINK("https://hotelmonitor-cachepage.eclerx.com/savepage/tk_15454758707907634_sr_60.html","info")</f>
        <v/>
      </c>
      <c r="AA84" t="n">
        <v>-455907</v>
      </c>
      <c r="AB84" t="s">
        <v>287</v>
      </c>
      <c r="AC84" t="s">
        <v>88</v>
      </c>
      <c r="AD84" t="s">
        <v>89</v>
      </c>
      <c r="AE84" t="s"/>
      <c r="AF84" t="s"/>
      <c r="AG84" t="s"/>
      <c r="AH84" t="s">
        <v>288</v>
      </c>
      <c r="AI84" t="s">
        <v>286</v>
      </c>
      <c r="AJ84" t="s"/>
      <c r="AK84" t="s">
        <v>91</v>
      </c>
      <c r="AL84" t="s"/>
      <c r="AM84" t="s"/>
      <c r="AN84" t="s">
        <v>99</v>
      </c>
      <c r="AO84" t="s">
        <v>289</v>
      </c>
      <c r="AP84" t="n">
        <v>5</v>
      </c>
      <c r="AQ84" t="s">
        <v>92</v>
      </c>
      <c r="AR84" t="s"/>
      <c r="AS84" t="s">
        <v>115</v>
      </c>
      <c r="AT84" t="s">
        <v>94</v>
      </c>
      <c r="AU84" t="s">
        <v>99</v>
      </c>
      <c r="AV84" t="s"/>
      <c r="AW84" t="s">
        <v>95</v>
      </c>
      <c r="AX84" t="s"/>
      <c r="AY84" t="n">
        <v>455907</v>
      </c>
      <c r="AZ84" t="s">
        <v>282</v>
      </c>
      <c r="BA84" t="s"/>
      <c r="BB84" t="s"/>
      <c r="BC84" t="n">
        <v>38.97</v>
      </c>
      <c r="BD84" t="n">
        <v>38.97</v>
      </c>
      <c r="BE84" t="s">
        <v>290</v>
      </c>
      <c r="BF84" t="s">
        <v>82</v>
      </c>
      <c r="BG84" t="s"/>
      <c r="BH84" t="s"/>
      <c r="BI84" t="s"/>
      <c r="BJ84" t="s"/>
      <c r="BK84" t="s"/>
      <c r="BL84" t="s"/>
      <c r="BM84" t="s"/>
      <c r="BN84" t="s">
        <v>284</v>
      </c>
      <c r="BO84" t="s">
        <v>82</v>
      </c>
      <c r="BP84" t="s">
        <v>99</v>
      </c>
      <c r="BQ84" t="s">
        <v>285</v>
      </c>
      <c r="BR84" t="s">
        <v>205</v>
      </c>
    </row>
    <row r="85" spans="1:70">
      <c r="A85" t="s">
        <v>70</v>
      </c>
      <c r="B85" t="s">
        <v>71</v>
      </c>
      <c r="C85" t="s">
        <v>265</v>
      </c>
      <c r="D85" t="n">
        <v>3</v>
      </c>
      <c r="E85" t="s">
        <v>275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56.26</v>
      </c>
      <c r="L85" t="s">
        <v>77</v>
      </c>
      <c r="M85" t="s"/>
      <c r="N85" t="s">
        <v>276</v>
      </c>
      <c r="O85" t="s">
        <v>79</v>
      </c>
      <c r="P85" t="s">
        <v>275</v>
      </c>
      <c r="Q85" t="s"/>
      <c r="R85" t="s">
        <v>277</v>
      </c>
      <c r="S85" t="s">
        <v>286</v>
      </c>
      <c r="T85" t="s">
        <v>82</v>
      </c>
      <c r="U85" t="s">
        <v>83</v>
      </c>
      <c r="V85" t="s">
        <v>84</v>
      </c>
      <c r="W85" t="s">
        <v>103</v>
      </c>
      <c r="X85" t="s"/>
      <c r="Y85" t="s">
        <v>86</v>
      </c>
      <c r="Z85">
        <f>HYPERLINK("https://hotelmonitor-cachepage.eclerx.com/savepage/tk_15454758707907634_sr_60.html","info")</f>
        <v/>
      </c>
      <c r="AA85" t="n">
        <v>-455907</v>
      </c>
      <c r="AB85" t="s">
        <v>287</v>
      </c>
      <c r="AC85" t="s">
        <v>88</v>
      </c>
      <c r="AD85" t="s">
        <v>89</v>
      </c>
      <c r="AE85" t="s"/>
      <c r="AF85" t="s"/>
      <c r="AG85" t="s"/>
      <c r="AH85" t="s">
        <v>288</v>
      </c>
      <c r="AI85" t="s">
        <v>286</v>
      </c>
      <c r="AJ85" t="s"/>
      <c r="AK85" t="s">
        <v>91</v>
      </c>
      <c r="AL85" t="s"/>
      <c r="AM85" t="s"/>
      <c r="AN85" t="s">
        <v>99</v>
      </c>
      <c r="AO85" t="s">
        <v>289</v>
      </c>
      <c r="AP85" t="n">
        <v>5</v>
      </c>
      <c r="AQ85" t="s">
        <v>92</v>
      </c>
      <c r="AR85" t="s"/>
      <c r="AS85" t="s">
        <v>115</v>
      </c>
      <c r="AT85" t="s">
        <v>94</v>
      </c>
      <c r="AU85" t="s">
        <v>99</v>
      </c>
      <c r="AV85" t="s"/>
      <c r="AW85" t="s">
        <v>95</v>
      </c>
      <c r="AX85" t="s"/>
      <c r="AY85" t="n">
        <v>455907</v>
      </c>
      <c r="AZ85" t="s">
        <v>282</v>
      </c>
      <c r="BA85" t="s"/>
      <c r="BB85" t="s"/>
      <c r="BC85" t="n">
        <v>38.97</v>
      </c>
      <c r="BD85" t="n">
        <v>38.97</v>
      </c>
      <c r="BE85" t="s">
        <v>290</v>
      </c>
      <c r="BF85" t="s">
        <v>82</v>
      </c>
      <c r="BG85" t="s"/>
      <c r="BH85" t="s"/>
      <c r="BI85" t="s"/>
      <c r="BJ85" t="s"/>
      <c r="BK85" t="s"/>
      <c r="BL85" t="s"/>
      <c r="BM85" t="s"/>
      <c r="BN85" t="s">
        <v>284</v>
      </c>
      <c r="BO85" t="s">
        <v>82</v>
      </c>
      <c r="BP85" t="s">
        <v>99</v>
      </c>
      <c r="BQ85" t="s">
        <v>285</v>
      </c>
      <c r="BR85" t="s">
        <v>205</v>
      </c>
    </row>
    <row r="86" spans="1:70">
      <c r="A86" t="s">
        <v>70</v>
      </c>
      <c r="B86" t="s">
        <v>71</v>
      </c>
      <c r="C86" t="s">
        <v>265</v>
      </c>
      <c r="D86" t="n">
        <v>3</v>
      </c>
      <c r="E86" t="s">
        <v>275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59.22</v>
      </c>
      <c r="L86" t="s">
        <v>77</v>
      </c>
      <c r="M86" t="s"/>
      <c r="N86" t="s">
        <v>276</v>
      </c>
      <c r="O86" t="s">
        <v>79</v>
      </c>
      <c r="P86" t="s">
        <v>275</v>
      </c>
      <c r="Q86" t="s"/>
      <c r="R86" t="s">
        <v>277</v>
      </c>
      <c r="S86" t="s">
        <v>291</v>
      </c>
      <c r="T86" t="s">
        <v>82</v>
      </c>
      <c r="U86" t="s">
        <v>83</v>
      </c>
      <c r="V86" t="s">
        <v>84</v>
      </c>
      <c r="W86" t="s">
        <v>103</v>
      </c>
      <c r="X86" t="s"/>
      <c r="Y86" t="s">
        <v>86</v>
      </c>
      <c r="Z86">
        <f>HYPERLINK("https://hotelmonitor-cachepage.eclerx.com/savepage/tk_15454758707907634_sr_60.html","info")</f>
        <v/>
      </c>
      <c r="AA86" t="n">
        <v>-455907</v>
      </c>
      <c r="AB86" t="s">
        <v>287</v>
      </c>
      <c r="AC86" t="s">
        <v>88</v>
      </c>
      <c r="AD86" t="s">
        <v>89</v>
      </c>
      <c r="AE86" t="s"/>
      <c r="AF86" t="s"/>
      <c r="AG86" t="s"/>
      <c r="AH86" t="s">
        <v>292</v>
      </c>
      <c r="AI86" t="s">
        <v>291</v>
      </c>
      <c r="AJ86" t="s"/>
      <c r="AK86" t="s">
        <v>91</v>
      </c>
      <c r="AL86" t="s"/>
      <c r="AM86" t="s"/>
      <c r="AN86" t="s">
        <v>91</v>
      </c>
      <c r="AO86" t="s"/>
      <c r="AP86" t="n">
        <v>5</v>
      </c>
      <c r="AQ86" t="s">
        <v>92</v>
      </c>
      <c r="AR86" t="s"/>
      <c r="AS86" t="s">
        <v>115</v>
      </c>
      <c r="AT86" t="s">
        <v>94</v>
      </c>
      <c r="AU86" t="s">
        <v>91</v>
      </c>
      <c r="AV86" t="s"/>
      <c r="AW86" t="s">
        <v>95</v>
      </c>
      <c r="AX86" t="s"/>
      <c r="AY86" t="n">
        <v>455907</v>
      </c>
      <c r="AZ86" t="s">
        <v>282</v>
      </c>
      <c r="BA86" t="s"/>
      <c r="BB86" t="s"/>
      <c r="BC86" t="n">
        <v>38.97</v>
      </c>
      <c r="BD86" t="n">
        <v>38.97</v>
      </c>
      <c r="BE86" t="s">
        <v>293</v>
      </c>
      <c r="BF86" t="s">
        <v>82</v>
      </c>
      <c r="BG86" t="s"/>
      <c r="BH86" t="s"/>
      <c r="BI86" t="s"/>
      <c r="BJ86" t="s"/>
      <c r="BK86" t="s"/>
      <c r="BL86" t="s"/>
      <c r="BM86" t="s"/>
      <c r="BN86" t="s">
        <v>284</v>
      </c>
      <c r="BO86" t="s">
        <v>82</v>
      </c>
      <c r="BP86" t="s">
        <v>99</v>
      </c>
      <c r="BQ86" t="s">
        <v>285</v>
      </c>
      <c r="BR86" t="s">
        <v>205</v>
      </c>
    </row>
    <row r="87" spans="1:70">
      <c r="A87" t="s">
        <v>70</v>
      </c>
      <c r="B87" t="s">
        <v>71</v>
      </c>
      <c r="C87" t="s">
        <v>265</v>
      </c>
      <c r="D87" t="n">
        <v>3</v>
      </c>
      <c r="E87" t="s">
        <v>275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59.22</v>
      </c>
      <c r="L87" t="s">
        <v>77</v>
      </c>
      <c r="M87" t="s"/>
      <c r="N87" t="s">
        <v>276</v>
      </c>
      <c r="O87" t="s">
        <v>79</v>
      </c>
      <c r="P87" t="s">
        <v>275</v>
      </c>
      <c r="Q87" t="s"/>
      <c r="R87" t="s">
        <v>277</v>
      </c>
      <c r="S87" t="s">
        <v>291</v>
      </c>
      <c r="T87" t="s">
        <v>82</v>
      </c>
      <c r="U87" t="s">
        <v>83</v>
      </c>
      <c r="V87" t="s">
        <v>84</v>
      </c>
      <c r="W87" t="s">
        <v>103</v>
      </c>
      <c r="X87" t="s"/>
      <c r="Y87" t="s">
        <v>86</v>
      </c>
      <c r="Z87">
        <f>HYPERLINK("https://hotelmonitor-cachepage.eclerx.com/savepage/tk_15454758707907634_sr_60.html","info")</f>
        <v/>
      </c>
      <c r="AA87" t="n">
        <v>-455907</v>
      </c>
      <c r="AB87" t="s">
        <v>287</v>
      </c>
      <c r="AC87" t="s">
        <v>88</v>
      </c>
      <c r="AD87" t="s">
        <v>89</v>
      </c>
      <c r="AE87" t="s"/>
      <c r="AF87" t="s"/>
      <c r="AG87" t="s"/>
      <c r="AH87" t="s">
        <v>292</v>
      </c>
      <c r="AI87" t="s">
        <v>291</v>
      </c>
      <c r="AJ87" t="s"/>
      <c r="AK87" t="s">
        <v>91</v>
      </c>
      <c r="AL87" t="s"/>
      <c r="AM87" t="s"/>
      <c r="AN87" t="s">
        <v>91</v>
      </c>
      <c r="AO87" t="s"/>
      <c r="AP87" t="n">
        <v>5</v>
      </c>
      <c r="AQ87" t="s">
        <v>92</v>
      </c>
      <c r="AR87" t="s"/>
      <c r="AS87" t="s">
        <v>115</v>
      </c>
      <c r="AT87" t="s">
        <v>94</v>
      </c>
      <c r="AU87" t="s">
        <v>91</v>
      </c>
      <c r="AV87" t="s"/>
      <c r="AW87" t="s">
        <v>95</v>
      </c>
      <c r="AX87" t="s"/>
      <c r="AY87" t="n">
        <v>455907</v>
      </c>
      <c r="AZ87" t="s">
        <v>282</v>
      </c>
      <c r="BA87" t="s"/>
      <c r="BB87" t="s"/>
      <c r="BC87" t="n">
        <v>38.97</v>
      </c>
      <c r="BD87" t="n">
        <v>38.97</v>
      </c>
      <c r="BE87" t="s">
        <v>293</v>
      </c>
      <c r="BF87" t="s">
        <v>82</v>
      </c>
      <c r="BG87" t="s"/>
      <c r="BH87" t="s"/>
      <c r="BI87" t="s"/>
      <c r="BJ87" t="s"/>
      <c r="BK87" t="s"/>
      <c r="BL87" t="s"/>
      <c r="BM87" t="s"/>
      <c r="BN87" t="s">
        <v>284</v>
      </c>
      <c r="BO87" t="s">
        <v>82</v>
      </c>
      <c r="BP87" t="s">
        <v>99</v>
      </c>
      <c r="BQ87" t="s">
        <v>285</v>
      </c>
      <c r="BR87" t="s">
        <v>205</v>
      </c>
    </row>
    <row r="88" spans="1:70">
      <c r="A88" t="s">
        <v>70</v>
      </c>
      <c r="B88" t="s">
        <v>71</v>
      </c>
      <c r="C88" t="s">
        <v>265</v>
      </c>
      <c r="D88" t="n">
        <v>3</v>
      </c>
      <c r="E88" t="s">
        <v>275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59.22</v>
      </c>
      <c r="L88" t="s">
        <v>77</v>
      </c>
      <c r="M88" t="s"/>
      <c r="N88" t="s">
        <v>276</v>
      </c>
      <c r="O88" t="s">
        <v>79</v>
      </c>
      <c r="P88" t="s">
        <v>275</v>
      </c>
      <c r="Q88" t="s"/>
      <c r="R88" t="s">
        <v>277</v>
      </c>
      <c r="S88" t="s">
        <v>291</v>
      </c>
      <c r="T88" t="s">
        <v>82</v>
      </c>
      <c r="U88" t="s">
        <v>83</v>
      </c>
      <c r="V88" t="s">
        <v>84</v>
      </c>
      <c r="W88" t="s">
        <v>103</v>
      </c>
      <c r="X88" t="s"/>
      <c r="Y88" t="s">
        <v>86</v>
      </c>
      <c r="Z88">
        <f>HYPERLINK("https://hotelmonitor-cachepage.eclerx.com/savepage/tk_15454758707907634_sr_60.html","info")</f>
        <v/>
      </c>
      <c r="AA88" t="n">
        <v>-455907</v>
      </c>
      <c r="AB88" t="s">
        <v>87</v>
      </c>
      <c r="AC88" t="s">
        <v>88</v>
      </c>
      <c r="AD88" t="s">
        <v>89</v>
      </c>
      <c r="AE88" t="s"/>
      <c r="AF88" t="s"/>
      <c r="AG88" t="s"/>
      <c r="AH88" t="s">
        <v>292</v>
      </c>
      <c r="AI88" t="s">
        <v>291</v>
      </c>
      <c r="AJ88" t="s"/>
      <c r="AK88" t="s">
        <v>91</v>
      </c>
      <c r="AL88" t="s"/>
      <c r="AM88" t="s"/>
      <c r="AN88" t="s">
        <v>91</v>
      </c>
      <c r="AO88" t="s"/>
      <c r="AP88" t="n">
        <v>5</v>
      </c>
      <c r="AQ88" t="s">
        <v>92</v>
      </c>
      <c r="AR88" t="s"/>
      <c r="AS88" t="s">
        <v>115</v>
      </c>
      <c r="AT88" t="s">
        <v>94</v>
      </c>
      <c r="AU88" t="s">
        <v>91</v>
      </c>
      <c r="AV88" t="s"/>
      <c r="AW88" t="s">
        <v>95</v>
      </c>
      <c r="AX88" t="s"/>
      <c r="AY88" t="n">
        <v>455907</v>
      </c>
      <c r="AZ88" t="s">
        <v>282</v>
      </c>
      <c r="BA88" t="s"/>
      <c r="BB88" t="s"/>
      <c r="BC88" t="n">
        <v>38.97</v>
      </c>
      <c r="BD88" t="n">
        <v>38.97</v>
      </c>
      <c r="BE88" t="s">
        <v>293</v>
      </c>
      <c r="BF88" t="s">
        <v>82</v>
      </c>
      <c r="BG88" t="s"/>
      <c r="BH88" t="s"/>
      <c r="BI88" t="s"/>
      <c r="BJ88" t="s"/>
      <c r="BK88" t="s"/>
      <c r="BL88" t="s"/>
      <c r="BM88" t="s"/>
      <c r="BN88" t="s">
        <v>284</v>
      </c>
      <c r="BO88" t="s">
        <v>82</v>
      </c>
      <c r="BP88" t="s">
        <v>99</v>
      </c>
      <c r="BQ88" t="s">
        <v>285</v>
      </c>
      <c r="BR88" t="s">
        <v>205</v>
      </c>
    </row>
    <row r="89" spans="1:70">
      <c r="A89" t="s">
        <v>70</v>
      </c>
      <c r="B89" t="s">
        <v>71</v>
      </c>
      <c r="C89" t="s">
        <v>265</v>
      </c>
      <c r="D89" t="n">
        <v>3</v>
      </c>
      <c r="E89" t="s">
        <v>275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59.22</v>
      </c>
      <c r="L89" t="s">
        <v>77</v>
      </c>
      <c r="M89" t="s"/>
      <c r="N89" t="s">
        <v>276</v>
      </c>
      <c r="O89" t="s">
        <v>79</v>
      </c>
      <c r="P89" t="s">
        <v>275</v>
      </c>
      <c r="Q89" t="s"/>
      <c r="R89" t="s">
        <v>277</v>
      </c>
      <c r="S89" t="s">
        <v>291</v>
      </c>
      <c r="T89" t="s">
        <v>82</v>
      </c>
      <c r="U89" t="s">
        <v>83</v>
      </c>
      <c r="V89" t="s">
        <v>84</v>
      </c>
      <c r="W89" t="s">
        <v>103</v>
      </c>
      <c r="X89" t="s"/>
      <c r="Y89" t="s">
        <v>86</v>
      </c>
      <c r="Z89">
        <f>HYPERLINK("https://hotelmonitor-cachepage.eclerx.com/savepage/tk_15454758707907634_sr_60.html","info")</f>
        <v/>
      </c>
      <c r="AA89" t="n">
        <v>-455907</v>
      </c>
      <c r="AB89" t="s">
        <v>87</v>
      </c>
      <c r="AC89" t="s">
        <v>88</v>
      </c>
      <c r="AD89" t="s">
        <v>89</v>
      </c>
      <c r="AE89" t="s"/>
      <c r="AF89" t="s"/>
      <c r="AG89" t="s"/>
      <c r="AH89" t="s">
        <v>292</v>
      </c>
      <c r="AI89" t="s">
        <v>291</v>
      </c>
      <c r="AJ89" t="s"/>
      <c r="AK89" t="s">
        <v>91</v>
      </c>
      <c r="AL89" t="s"/>
      <c r="AM89" t="s"/>
      <c r="AN89" t="s">
        <v>91</v>
      </c>
      <c r="AO89" t="s"/>
      <c r="AP89" t="n">
        <v>5</v>
      </c>
      <c r="AQ89" t="s">
        <v>92</v>
      </c>
      <c r="AR89" t="s"/>
      <c r="AS89" t="s">
        <v>115</v>
      </c>
      <c r="AT89" t="s">
        <v>94</v>
      </c>
      <c r="AU89" t="s">
        <v>91</v>
      </c>
      <c r="AV89" t="s"/>
      <c r="AW89" t="s">
        <v>95</v>
      </c>
      <c r="AX89" t="s"/>
      <c r="AY89" t="n">
        <v>455907</v>
      </c>
      <c r="AZ89" t="s">
        <v>282</v>
      </c>
      <c r="BA89" t="s"/>
      <c r="BB89" t="s"/>
      <c r="BC89" t="n">
        <v>38.97</v>
      </c>
      <c r="BD89" t="n">
        <v>38.97</v>
      </c>
      <c r="BE89" t="s">
        <v>293</v>
      </c>
      <c r="BF89" t="s">
        <v>82</v>
      </c>
      <c r="BG89" t="s"/>
      <c r="BH89" t="s"/>
      <c r="BI89" t="s"/>
      <c r="BJ89" t="s"/>
      <c r="BK89" t="s"/>
      <c r="BL89" t="s"/>
      <c r="BM89" t="s"/>
      <c r="BN89" t="s">
        <v>284</v>
      </c>
      <c r="BO89" t="s">
        <v>82</v>
      </c>
      <c r="BP89" t="s">
        <v>99</v>
      </c>
      <c r="BQ89" t="s">
        <v>285</v>
      </c>
      <c r="BR89" t="s">
        <v>205</v>
      </c>
    </row>
    <row r="90" spans="1:70">
      <c r="A90" t="s">
        <v>70</v>
      </c>
      <c r="B90" t="s">
        <v>71</v>
      </c>
      <c r="C90" t="s">
        <v>265</v>
      </c>
      <c r="D90" t="n">
        <v>3</v>
      </c>
      <c r="E90" t="s">
        <v>275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69.25</v>
      </c>
      <c r="L90" t="s">
        <v>77</v>
      </c>
      <c r="M90" t="s"/>
      <c r="N90" t="s">
        <v>276</v>
      </c>
      <c r="O90" t="s">
        <v>79</v>
      </c>
      <c r="P90" t="s">
        <v>275</v>
      </c>
      <c r="Q90" t="s"/>
      <c r="R90" t="s">
        <v>277</v>
      </c>
      <c r="S90" t="s">
        <v>294</v>
      </c>
      <c r="T90" t="s">
        <v>82</v>
      </c>
      <c r="U90" t="s">
        <v>83</v>
      </c>
      <c r="V90" t="s">
        <v>84</v>
      </c>
      <c r="W90" t="s">
        <v>107</v>
      </c>
      <c r="X90" t="s"/>
      <c r="Y90" t="s">
        <v>86</v>
      </c>
      <c r="Z90">
        <f>HYPERLINK("https://hotelmonitor-cachepage.eclerx.com/savepage/tk_15454758707907634_sr_60.html","info")</f>
        <v/>
      </c>
      <c r="AA90" t="n">
        <v>-455907</v>
      </c>
      <c r="AB90" t="s">
        <v>279</v>
      </c>
      <c r="AC90" t="s">
        <v>196</v>
      </c>
      <c r="AD90" t="s">
        <v>89</v>
      </c>
      <c r="AE90" t="s"/>
      <c r="AF90" t="s"/>
      <c r="AG90" t="s"/>
      <c r="AH90" t="s">
        <v>295</v>
      </c>
      <c r="AI90" t="s">
        <v>294</v>
      </c>
      <c r="AJ90" t="s"/>
      <c r="AK90" t="s">
        <v>91</v>
      </c>
      <c r="AL90" t="s"/>
      <c r="AM90" t="s"/>
      <c r="AN90" t="s">
        <v>91</v>
      </c>
      <c r="AO90" t="s"/>
      <c r="AP90" t="n">
        <v>5</v>
      </c>
      <c r="AQ90" t="s">
        <v>92</v>
      </c>
      <c r="AR90" t="s"/>
      <c r="AS90" t="s">
        <v>115</v>
      </c>
      <c r="AT90" t="s">
        <v>94</v>
      </c>
      <c r="AU90" t="s">
        <v>91</v>
      </c>
      <c r="AV90" t="s"/>
      <c r="AW90" t="s">
        <v>95</v>
      </c>
      <c r="AX90" t="s"/>
      <c r="AY90" t="n">
        <v>455907</v>
      </c>
      <c r="AZ90" t="s">
        <v>282</v>
      </c>
      <c r="BA90" t="s"/>
      <c r="BB90" t="s"/>
      <c r="BC90" t="n">
        <v>38.97</v>
      </c>
      <c r="BD90" t="n">
        <v>38.97</v>
      </c>
      <c r="BE90" t="s">
        <v>296</v>
      </c>
      <c r="BF90" t="s">
        <v>82</v>
      </c>
      <c r="BG90" t="s"/>
      <c r="BH90" t="s"/>
      <c r="BI90" t="s"/>
      <c r="BJ90" t="s"/>
      <c r="BK90" t="s"/>
      <c r="BL90" t="s"/>
      <c r="BM90" t="s"/>
      <c r="BN90" t="s">
        <v>284</v>
      </c>
      <c r="BO90" t="s">
        <v>82</v>
      </c>
      <c r="BP90" t="s">
        <v>99</v>
      </c>
      <c r="BQ90" t="s">
        <v>285</v>
      </c>
      <c r="BR90" t="s">
        <v>205</v>
      </c>
    </row>
    <row r="91" spans="1:70">
      <c r="A91" t="s">
        <v>70</v>
      </c>
      <c r="B91" t="s">
        <v>71</v>
      </c>
      <c r="C91" t="s">
        <v>265</v>
      </c>
      <c r="D91" t="n">
        <v>3</v>
      </c>
      <c r="E91" t="s">
        <v>275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69.25</v>
      </c>
      <c r="L91" t="s">
        <v>77</v>
      </c>
      <c r="M91" t="s"/>
      <c r="N91" t="s">
        <v>276</v>
      </c>
      <c r="O91" t="s">
        <v>79</v>
      </c>
      <c r="P91" t="s">
        <v>275</v>
      </c>
      <c r="Q91" t="s"/>
      <c r="R91" t="s">
        <v>277</v>
      </c>
      <c r="S91" t="s">
        <v>294</v>
      </c>
      <c r="T91" t="s">
        <v>82</v>
      </c>
      <c r="U91" t="s">
        <v>83</v>
      </c>
      <c r="V91" t="s">
        <v>84</v>
      </c>
      <c r="W91" t="s">
        <v>107</v>
      </c>
      <c r="X91" t="s"/>
      <c r="Y91" t="s">
        <v>86</v>
      </c>
      <c r="Z91">
        <f>HYPERLINK("https://hotelmonitor-cachepage.eclerx.com/savepage/tk_15454758707907634_sr_60.html","info")</f>
        <v/>
      </c>
      <c r="AA91" t="n">
        <v>-455907</v>
      </c>
      <c r="AB91" t="s">
        <v>279</v>
      </c>
      <c r="AC91" t="s">
        <v>196</v>
      </c>
      <c r="AD91" t="s">
        <v>89</v>
      </c>
      <c r="AE91" t="s"/>
      <c r="AF91" t="s"/>
      <c r="AG91" t="s"/>
      <c r="AH91" t="s">
        <v>295</v>
      </c>
      <c r="AI91" t="s">
        <v>294</v>
      </c>
      <c r="AJ91" t="s"/>
      <c r="AK91" t="s">
        <v>91</v>
      </c>
      <c r="AL91" t="s"/>
      <c r="AM91" t="s"/>
      <c r="AN91" t="s">
        <v>91</v>
      </c>
      <c r="AO91" t="s"/>
      <c r="AP91" t="n">
        <v>5</v>
      </c>
      <c r="AQ91" t="s">
        <v>92</v>
      </c>
      <c r="AR91" t="s"/>
      <c r="AS91" t="s">
        <v>115</v>
      </c>
      <c r="AT91" t="s">
        <v>94</v>
      </c>
      <c r="AU91" t="s">
        <v>91</v>
      </c>
      <c r="AV91" t="s"/>
      <c r="AW91" t="s">
        <v>95</v>
      </c>
      <c r="AX91" t="s"/>
      <c r="AY91" t="n">
        <v>455907</v>
      </c>
      <c r="AZ91" t="s">
        <v>282</v>
      </c>
      <c r="BA91" t="s"/>
      <c r="BB91" t="s"/>
      <c r="BC91" t="n">
        <v>38.97</v>
      </c>
      <c r="BD91" t="n">
        <v>38.97</v>
      </c>
      <c r="BE91" t="s">
        <v>296</v>
      </c>
      <c r="BF91" t="s">
        <v>82</v>
      </c>
      <c r="BG91" t="s"/>
      <c r="BH91" t="s"/>
      <c r="BI91" t="s"/>
      <c r="BJ91" t="s"/>
      <c r="BK91" t="s"/>
      <c r="BL91" t="s"/>
      <c r="BM91" t="s"/>
      <c r="BN91" t="s">
        <v>284</v>
      </c>
      <c r="BO91" t="s">
        <v>82</v>
      </c>
      <c r="BP91" t="s">
        <v>99</v>
      </c>
      <c r="BQ91" t="s">
        <v>285</v>
      </c>
      <c r="BR91" t="s">
        <v>205</v>
      </c>
    </row>
    <row r="92" spans="1:70">
      <c r="A92" t="s">
        <v>70</v>
      </c>
      <c r="B92" t="s">
        <v>71</v>
      </c>
      <c r="C92" t="s">
        <v>265</v>
      </c>
      <c r="D92" t="n">
        <v>3</v>
      </c>
      <c r="E92" t="s">
        <v>275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73.09</v>
      </c>
      <c r="L92" t="s">
        <v>77</v>
      </c>
      <c r="M92" t="s"/>
      <c r="N92" t="s">
        <v>276</v>
      </c>
      <c r="O92" t="s">
        <v>79</v>
      </c>
      <c r="P92" t="s">
        <v>275</v>
      </c>
      <c r="Q92" t="s"/>
      <c r="R92" t="s">
        <v>277</v>
      </c>
      <c r="S92" t="s">
        <v>297</v>
      </c>
      <c r="T92" t="s">
        <v>82</v>
      </c>
      <c r="U92" t="s">
        <v>83</v>
      </c>
      <c r="V92" t="s">
        <v>84</v>
      </c>
      <c r="W92" t="s">
        <v>107</v>
      </c>
      <c r="X92" t="s"/>
      <c r="Y92" t="s">
        <v>86</v>
      </c>
      <c r="Z92">
        <f>HYPERLINK("https://hotelmonitor-cachepage.eclerx.com/savepage/tk_15454758707907634_sr_60.html","info")</f>
        <v/>
      </c>
      <c r="AA92" t="n">
        <v>-455907</v>
      </c>
      <c r="AB92" t="s">
        <v>287</v>
      </c>
      <c r="AC92" t="s">
        <v>88</v>
      </c>
      <c r="AD92" t="s">
        <v>89</v>
      </c>
      <c r="AE92" t="s"/>
      <c r="AF92" t="s"/>
      <c r="AG92" t="s"/>
      <c r="AH92" t="s">
        <v>298</v>
      </c>
      <c r="AI92" t="s">
        <v>297</v>
      </c>
      <c r="AJ92" t="s"/>
      <c r="AK92" t="s">
        <v>91</v>
      </c>
      <c r="AL92" t="s"/>
      <c r="AM92" t="s"/>
      <c r="AN92" t="s">
        <v>99</v>
      </c>
      <c r="AO92" t="s">
        <v>289</v>
      </c>
      <c r="AP92" t="n">
        <v>5</v>
      </c>
      <c r="AQ92" t="s">
        <v>92</v>
      </c>
      <c r="AR92" t="s"/>
      <c r="AS92" t="s">
        <v>115</v>
      </c>
      <c r="AT92" t="s">
        <v>94</v>
      </c>
      <c r="AU92" t="s">
        <v>99</v>
      </c>
      <c r="AV92" t="s"/>
      <c r="AW92" t="s">
        <v>95</v>
      </c>
      <c r="AX92" t="s"/>
      <c r="AY92" t="n">
        <v>455907</v>
      </c>
      <c r="AZ92" t="s">
        <v>282</v>
      </c>
      <c r="BA92" t="s"/>
      <c r="BB92" t="s"/>
      <c r="BC92" t="n">
        <v>38.97</v>
      </c>
      <c r="BD92" t="n">
        <v>38.97</v>
      </c>
      <c r="BE92" t="s">
        <v>299</v>
      </c>
      <c r="BF92" t="s">
        <v>82</v>
      </c>
      <c r="BG92" t="s"/>
      <c r="BH92" t="s"/>
      <c r="BI92" t="s"/>
      <c r="BJ92" t="s"/>
      <c r="BK92" t="s"/>
      <c r="BL92" t="s"/>
      <c r="BM92" t="s"/>
      <c r="BN92" t="s">
        <v>284</v>
      </c>
      <c r="BO92" t="s">
        <v>82</v>
      </c>
      <c r="BP92" t="s">
        <v>99</v>
      </c>
      <c r="BQ92" t="s">
        <v>285</v>
      </c>
      <c r="BR92" t="s">
        <v>205</v>
      </c>
    </row>
    <row r="93" spans="1:70">
      <c r="A93" t="s">
        <v>70</v>
      </c>
      <c r="B93" t="s">
        <v>71</v>
      </c>
      <c r="C93" t="s">
        <v>265</v>
      </c>
      <c r="D93" t="n">
        <v>3</v>
      </c>
      <c r="E93" t="s">
        <v>275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73.09</v>
      </c>
      <c r="L93" t="s">
        <v>77</v>
      </c>
      <c r="M93" t="s"/>
      <c r="N93" t="s">
        <v>276</v>
      </c>
      <c r="O93" t="s">
        <v>79</v>
      </c>
      <c r="P93" t="s">
        <v>275</v>
      </c>
      <c r="Q93" t="s"/>
      <c r="R93" t="s">
        <v>277</v>
      </c>
      <c r="S93" t="s">
        <v>297</v>
      </c>
      <c r="T93" t="s">
        <v>82</v>
      </c>
      <c r="U93" t="s">
        <v>83</v>
      </c>
      <c r="V93" t="s">
        <v>84</v>
      </c>
      <c r="W93" t="s">
        <v>107</v>
      </c>
      <c r="X93" t="s"/>
      <c r="Y93" t="s">
        <v>86</v>
      </c>
      <c r="Z93">
        <f>HYPERLINK("https://hotelmonitor-cachepage.eclerx.com/savepage/tk_15454758707907634_sr_60.html","info")</f>
        <v/>
      </c>
      <c r="AA93" t="n">
        <v>-455907</v>
      </c>
      <c r="AB93" t="s">
        <v>287</v>
      </c>
      <c r="AC93" t="s">
        <v>88</v>
      </c>
      <c r="AD93" t="s">
        <v>89</v>
      </c>
      <c r="AE93" t="s"/>
      <c r="AF93" t="s"/>
      <c r="AG93" t="s"/>
      <c r="AH93" t="s">
        <v>298</v>
      </c>
      <c r="AI93" t="s">
        <v>297</v>
      </c>
      <c r="AJ93" t="s"/>
      <c r="AK93" t="s">
        <v>91</v>
      </c>
      <c r="AL93" t="s"/>
      <c r="AM93" t="s"/>
      <c r="AN93" t="s">
        <v>99</v>
      </c>
      <c r="AO93" t="s">
        <v>289</v>
      </c>
      <c r="AP93" t="n">
        <v>5</v>
      </c>
      <c r="AQ93" t="s">
        <v>92</v>
      </c>
      <c r="AR93" t="s"/>
      <c r="AS93" t="s">
        <v>115</v>
      </c>
      <c r="AT93" t="s">
        <v>94</v>
      </c>
      <c r="AU93" t="s">
        <v>99</v>
      </c>
      <c r="AV93" t="s"/>
      <c r="AW93" t="s">
        <v>95</v>
      </c>
      <c r="AX93" t="s"/>
      <c r="AY93" t="n">
        <v>455907</v>
      </c>
      <c r="AZ93" t="s">
        <v>282</v>
      </c>
      <c r="BA93" t="s"/>
      <c r="BB93" t="s"/>
      <c r="BC93" t="n">
        <v>38.97</v>
      </c>
      <c r="BD93" t="n">
        <v>38.97</v>
      </c>
      <c r="BE93" t="s">
        <v>299</v>
      </c>
      <c r="BF93" t="s">
        <v>82</v>
      </c>
      <c r="BG93" t="s"/>
      <c r="BH93" t="s"/>
      <c r="BI93" t="s"/>
      <c r="BJ93" t="s"/>
      <c r="BK93" t="s"/>
      <c r="BL93" t="s"/>
      <c r="BM93" t="s"/>
      <c r="BN93" t="s">
        <v>284</v>
      </c>
      <c r="BO93" t="s">
        <v>82</v>
      </c>
      <c r="BP93" t="s">
        <v>99</v>
      </c>
      <c r="BQ93" t="s">
        <v>285</v>
      </c>
      <c r="BR93" t="s">
        <v>205</v>
      </c>
    </row>
    <row r="94" spans="1:70">
      <c r="A94" t="s">
        <v>70</v>
      </c>
      <c r="B94" t="s">
        <v>71</v>
      </c>
      <c r="C94" t="s">
        <v>265</v>
      </c>
      <c r="D94" t="n">
        <v>3</v>
      </c>
      <c r="E94" t="s">
        <v>275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76.94</v>
      </c>
      <c r="L94" t="s">
        <v>77</v>
      </c>
      <c r="M94" t="s"/>
      <c r="N94" t="s">
        <v>276</v>
      </c>
      <c r="O94" t="s">
        <v>79</v>
      </c>
      <c r="P94" t="s">
        <v>275</v>
      </c>
      <c r="Q94" t="s"/>
      <c r="R94" t="s">
        <v>277</v>
      </c>
      <c r="S94" t="s">
        <v>300</v>
      </c>
      <c r="T94" t="s">
        <v>82</v>
      </c>
      <c r="U94" t="s">
        <v>83</v>
      </c>
      <c r="V94" t="s">
        <v>84</v>
      </c>
      <c r="W94" t="s">
        <v>107</v>
      </c>
      <c r="X94" t="s"/>
      <c r="Y94" t="s">
        <v>86</v>
      </c>
      <c r="Z94">
        <f>HYPERLINK("https://hotelmonitor-cachepage.eclerx.com/savepage/tk_15454758707907634_sr_60.html","info")</f>
        <v/>
      </c>
      <c r="AA94" t="n">
        <v>-455907</v>
      </c>
      <c r="AB94" t="s">
        <v>287</v>
      </c>
      <c r="AC94" t="s">
        <v>88</v>
      </c>
      <c r="AD94" t="s">
        <v>89</v>
      </c>
      <c r="AE94" t="s"/>
      <c r="AF94" t="s"/>
      <c r="AG94" t="s"/>
      <c r="AH94" t="s">
        <v>301</v>
      </c>
      <c r="AI94" t="s">
        <v>300</v>
      </c>
      <c r="AJ94" t="s"/>
      <c r="AK94" t="s">
        <v>91</v>
      </c>
      <c r="AL94" t="s"/>
      <c r="AM94" t="s"/>
      <c r="AN94" t="s">
        <v>91</v>
      </c>
      <c r="AO94" t="s"/>
      <c r="AP94" t="n">
        <v>5</v>
      </c>
      <c r="AQ94" t="s">
        <v>92</v>
      </c>
      <c r="AR94" t="s"/>
      <c r="AS94" t="s">
        <v>115</v>
      </c>
      <c r="AT94" t="s">
        <v>94</v>
      </c>
      <c r="AU94" t="s">
        <v>91</v>
      </c>
      <c r="AV94" t="s"/>
      <c r="AW94" t="s">
        <v>95</v>
      </c>
      <c r="AX94" t="s"/>
      <c r="AY94" t="n">
        <v>455907</v>
      </c>
      <c r="AZ94" t="s">
        <v>282</v>
      </c>
      <c r="BA94" t="s"/>
      <c r="BB94" t="s"/>
      <c r="BC94" t="n">
        <v>38.97</v>
      </c>
      <c r="BD94" t="n">
        <v>38.97</v>
      </c>
      <c r="BE94" t="s">
        <v>302</v>
      </c>
      <c r="BF94" t="s">
        <v>82</v>
      </c>
      <c r="BG94" t="s"/>
      <c r="BH94" t="s"/>
      <c r="BI94" t="s"/>
      <c r="BJ94" t="s"/>
      <c r="BK94" t="s"/>
      <c r="BL94" t="s"/>
      <c r="BM94" t="s"/>
      <c r="BN94" t="s">
        <v>284</v>
      </c>
      <c r="BO94" t="s">
        <v>82</v>
      </c>
      <c r="BP94" t="s">
        <v>99</v>
      </c>
      <c r="BQ94" t="s">
        <v>285</v>
      </c>
      <c r="BR94" t="s">
        <v>205</v>
      </c>
    </row>
    <row r="95" spans="1:70">
      <c r="A95" t="s">
        <v>70</v>
      </c>
      <c r="B95" t="s">
        <v>71</v>
      </c>
      <c r="C95" t="s">
        <v>265</v>
      </c>
      <c r="D95" t="n">
        <v>3</v>
      </c>
      <c r="E95" t="s">
        <v>275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76.94</v>
      </c>
      <c r="L95" t="s">
        <v>77</v>
      </c>
      <c r="M95" t="s"/>
      <c r="N95" t="s">
        <v>276</v>
      </c>
      <c r="O95" t="s">
        <v>79</v>
      </c>
      <c r="P95" t="s">
        <v>275</v>
      </c>
      <c r="Q95" t="s"/>
      <c r="R95" t="s">
        <v>277</v>
      </c>
      <c r="S95" t="s">
        <v>300</v>
      </c>
      <c r="T95" t="s">
        <v>82</v>
      </c>
      <c r="U95" t="s">
        <v>83</v>
      </c>
      <c r="V95" t="s">
        <v>84</v>
      </c>
      <c r="W95" t="s">
        <v>107</v>
      </c>
      <c r="X95" t="s"/>
      <c r="Y95" t="s">
        <v>86</v>
      </c>
      <c r="Z95">
        <f>HYPERLINK("https://hotelmonitor-cachepage.eclerx.com/savepage/tk_15454758707907634_sr_60.html","info")</f>
        <v/>
      </c>
      <c r="AA95" t="n">
        <v>-455907</v>
      </c>
      <c r="AB95" t="s">
        <v>287</v>
      </c>
      <c r="AC95" t="s">
        <v>88</v>
      </c>
      <c r="AD95" t="s">
        <v>89</v>
      </c>
      <c r="AE95" t="s"/>
      <c r="AF95" t="s"/>
      <c r="AG95" t="s"/>
      <c r="AH95" t="s">
        <v>301</v>
      </c>
      <c r="AI95" t="s">
        <v>300</v>
      </c>
      <c r="AJ95" t="s"/>
      <c r="AK95" t="s">
        <v>91</v>
      </c>
      <c r="AL95" t="s"/>
      <c r="AM95" t="s"/>
      <c r="AN95" t="s">
        <v>91</v>
      </c>
      <c r="AO95" t="s"/>
      <c r="AP95" t="n">
        <v>5</v>
      </c>
      <c r="AQ95" t="s">
        <v>92</v>
      </c>
      <c r="AR95" t="s"/>
      <c r="AS95" t="s">
        <v>115</v>
      </c>
      <c r="AT95" t="s">
        <v>94</v>
      </c>
      <c r="AU95" t="s">
        <v>91</v>
      </c>
      <c r="AV95" t="s"/>
      <c r="AW95" t="s">
        <v>95</v>
      </c>
      <c r="AX95" t="s"/>
      <c r="AY95" t="n">
        <v>455907</v>
      </c>
      <c r="AZ95" t="s">
        <v>282</v>
      </c>
      <c r="BA95" t="s"/>
      <c r="BB95" t="s"/>
      <c r="BC95" t="n">
        <v>38.97</v>
      </c>
      <c r="BD95" t="n">
        <v>38.97</v>
      </c>
      <c r="BE95" t="s">
        <v>302</v>
      </c>
      <c r="BF95" t="s">
        <v>82</v>
      </c>
      <c r="BG95" t="s"/>
      <c r="BH95" t="s"/>
      <c r="BI95" t="s"/>
      <c r="BJ95" t="s"/>
      <c r="BK95" t="s"/>
      <c r="BL95" t="s"/>
      <c r="BM95" t="s"/>
      <c r="BN95" t="s">
        <v>284</v>
      </c>
      <c r="BO95" t="s">
        <v>82</v>
      </c>
      <c r="BP95" t="s">
        <v>99</v>
      </c>
      <c r="BQ95" t="s">
        <v>285</v>
      </c>
      <c r="BR95" t="s">
        <v>205</v>
      </c>
    </row>
    <row r="96" spans="1:70">
      <c r="A96" t="s">
        <v>70</v>
      </c>
      <c r="B96" t="s">
        <v>71</v>
      </c>
      <c r="C96" t="s">
        <v>265</v>
      </c>
      <c r="D96" t="n">
        <v>3</v>
      </c>
      <c r="E96" t="s">
        <v>275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76.94</v>
      </c>
      <c r="L96" t="s">
        <v>77</v>
      </c>
      <c r="M96" t="s"/>
      <c r="N96" t="s">
        <v>276</v>
      </c>
      <c r="O96" t="s">
        <v>79</v>
      </c>
      <c r="P96" t="s">
        <v>275</v>
      </c>
      <c r="Q96" t="s"/>
      <c r="R96" t="s">
        <v>277</v>
      </c>
      <c r="S96" t="s">
        <v>300</v>
      </c>
      <c r="T96" t="s">
        <v>82</v>
      </c>
      <c r="U96" t="s">
        <v>83</v>
      </c>
      <c r="V96" t="s">
        <v>84</v>
      </c>
      <c r="W96" t="s">
        <v>107</v>
      </c>
      <c r="X96" t="s"/>
      <c r="Y96" t="s">
        <v>86</v>
      </c>
      <c r="Z96">
        <f>HYPERLINK("https://hotelmonitor-cachepage.eclerx.com/savepage/tk_15454758707907634_sr_60.html","info")</f>
        <v/>
      </c>
      <c r="AA96" t="n">
        <v>-455907</v>
      </c>
      <c r="AB96" t="s">
        <v>87</v>
      </c>
      <c r="AC96" t="s">
        <v>88</v>
      </c>
      <c r="AD96" t="s">
        <v>89</v>
      </c>
      <c r="AE96" t="s"/>
      <c r="AF96" t="s"/>
      <c r="AG96" t="s"/>
      <c r="AH96" t="s">
        <v>301</v>
      </c>
      <c r="AI96" t="s">
        <v>300</v>
      </c>
      <c r="AJ96" t="s"/>
      <c r="AK96" t="s">
        <v>91</v>
      </c>
      <c r="AL96" t="s"/>
      <c r="AM96" t="s"/>
      <c r="AN96" t="s">
        <v>91</v>
      </c>
      <c r="AO96" t="s"/>
      <c r="AP96" t="n">
        <v>5</v>
      </c>
      <c r="AQ96" t="s">
        <v>92</v>
      </c>
      <c r="AR96" t="s"/>
      <c r="AS96" t="s">
        <v>115</v>
      </c>
      <c r="AT96" t="s">
        <v>94</v>
      </c>
      <c r="AU96" t="s">
        <v>91</v>
      </c>
      <c r="AV96" t="s"/>
      <c r="AW96" t="s">
        <v>95</v>
      </c>
      <c r="AX96" t="s"/>
      <c r="AY96" t="n">
        <v>455907</v>
      </c>
      <c r="AZ96" t="s">
        <v>282</v>
      </c>
      <c r="BA96" t="s"/>
      <c r="BB96" t="s"/>
      <c r="BC96" t="n">
        <v>38.97</v>
      </c>
      <c r="BD96" t="n">
        <v>38.97</v>
      </c>
      <c r="BE96" t="s">
        <v>302</v>
      </c>
      <c r="BF96" t="s">
        <v>82</v>
      </c>
      <c r="BG96" t="s"/>
      <c r="BH96" t="s"/>
      <c r="BI96" t="s"/>
      <c r="BJ96" t="s"/>
      <c r="BK96" t="s"/>
      <c r="BL96" t="s"/>
      <c r="BM96" t="s"/>
      <c r="BN96" t="s">
        <v>284</v>
      </c>
      <c r="BO96" t="s">
        <v>82</v>
      </c>
      <c r="BP96" t="s">
        <v>99</v>
      </c>
      <c r="BQ96" t="s">
        <v>285</v>
      </c>
      <c r="BR96" t="s">
        <v>205</v>
      </c>
    </row>
    <row r="97" spans="1:70">
      <c r="A97" t="s">
        <v>70</v>
      </c>
      <c r="B97" t="s">
        <v>71</v>
      </c>
      <c r="C97" t="s">
        <v>265</v>
      </c>
      <c r="D97" t="n">
        <v>3</v>
      </c>
      <c r="E97" t="s">
        <v>275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76.94</v>
      </c>
      <c r="L97" t="s">
        <v>77</v>
      </c>
      <c r="M97" t="s"/>
      <c r="N97" t="s">
        <v>276</v>
      </c>
      <c r="O97" t="s">
        <v>79</v>
      </c>
      <c r="P97" t="s">
        <v>275</v>
      </c>
      <c r="Q97" t="s"/>
      <c r="R97" t="s">
        <v>277</v>
      </c>
      <c r="S97" t="s">
        <v>300</v>
      </c>
      <c r="T97" t="s">
        <v>82</v>
      </c>
      <c r="U97" t="s">
        <v>83</v>
      </c>
      <c r="V97" t="s">
        <v>84</v>
      </c>
      <c r="W97" t="s">
        <v>107</v>
      </c>
      <c r="X97" t="s"/>
      <c r="Y97" t="s">
        <v>86</v>
      </c>
      <c r="Z97">
        <f>HYPERLINK("https://hotelmonitor-cachepage.eclerx.com/savepage/tk_15454758707907634_sr_60.html","info")</f>
        <v/>
      </c>
      <c r="AA97" t="n">
        <v>-455907</v>
      </c>
      <c r="AB97" t="s">
        <v>87</v>
      </c>
      <c r="AC97" t="s">
        <v>88</v>
      </c>
      <c r="AD97" t="s">
        <v>89</v>
      </c>
      <c r="AE97" t="s"/>
      <c r="AF97" t="s"/>
      <c r="AG97" t="s"/>
      <c r="AH97" t="s">
        <v>301</v>
      </c>
      <c r="AI97" t="s">
        <v>300</v>
      </c>
      <c r="AJ97" t="s"/>
      <c r="AK97" t="s">
        <v>91</v>
      </c>
      <c r="AL97" t="s"/>
      <c r="AM97" t="s"/>
      <c r="AN97" t="s">
        <v>91</v>
      </c>
      <c r="AO97" t="s"/>
      <c r="AP97" t="n">
        <v>5</v>
      </c>
      <c r="AQ97" t="s">
        <v>92</v>
      </c>
      <c r="AR97" t="s"/>
      <c r="AS97" t="s">
        <v>115</v>
      </c>
      <c r="AT97" t="s">
        <v>94</v>
      </c>
      <c r="AU97" t="s">
        <v>91</v>
      </c>
      <c r="AV97" t="s"/>
      <c r="AW97" t="s">
        <v>95</v>
      </c>
      <c r="AX97" t="s"/>
      <c r="AY97" t="n">
        <v>455907</v>
      </c>
      <c r="AZ97" t="s">
        <v>282</v>
      </c>
      <c r="BA97" t="s"/>
      <c r="BB97" t="s"/>
      <c r="BC97" t="n">
        <v>38.97</v>
      </c>
      <c r="BD97" t="n">
        <v>38.97</v>
      </c>
      <c r="BE97" t="s">
        <v>302</v>
      </c>
      <c r="BF97" t="s">
        <v>82</v>
      </c>
      <c r="BG97" t="s"/>
      <c r="BH97" t="s"/>
      <c r="BI97" t="s"/>
      <c r="BJ97" t="s"/>
      <c r="BK97" t="s"/>
      <c r="BL97" t="s"/>
      <c r="BM97" t="s"/>
      <c r="BN97" t="s">
        <v>284</v>
      </c>
      <c r="BO97" t="s">
        <v>82</v>
      </c>
      <c r="BP97" t="s">
        <v>99</v>
      </c>
      <c r="BQ97" t="s">
        <v>285</v>
      </c>
      <c r="BR97" t="s">
        <v>205</v>
      </c>
    </row>
    <row r="98" spans="1:70">
      <c r="A98" t="s">
        <v>70</v>
      </c>
      <c r="B98" t="s">
        <v>71</v>
      </c>
      <c r="C98" t="s">
        <v>265</v>
      </c>
      <c r="D98" t="n">
        <v>3</v>
      </c>
      <c r="E98" t="s">
        <v>275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85.18000000000001</v>
      </c>
      <c r="L98" t="s">
        <v>77</v>
      </c>
      <c r="M98" t="s"/>
      <c r="N98" t="s">
        <v>303</v>
      </c>
      <c r="O98" t="s">
        <v>79</v>
      </c>
      <c r="P98" t="s">
        <v>275</v>
      </c>
      <c r="Q98" t="s"/>
      <c r="R98" t="s">
        <v>277</v>
      </c>
      <c r="S98" t="s">
        <v>304</v>
      </c>
      <c r="T98" t="s">
        <v>82</v>
      </c>
      <c r="U98" t="s">
        <v>83</v>
      </c>
      <c r="V98" t="s">
        <v>84</v>
      </c>
      <c r="W98" t="s">
        <v>103</v>
      </c>
      <c r="X98" t="s"/>
      <c r="Y98" t="s">
        <v>86</v>
      </c>
      <c r="Z98">
        <f>HYPERLINK("https://hotelmonitor-cachepage.eclerx.com/savepage/tk_15454758707907634_sr_60.html","info")</f>
        <v/>
      </c>
      <c r="AA98" t="n">
        <v>-455907</v>
      </c>
      <c r="AB98" t="s">
        <v>269</v>
      </c>
      <c r="AC98" t="s">
        <v>88</v>
      </c>
      <c r="AD98" t="s">
        <v>89</v>
      </c>
      <c r="AE98" t="s"/>
      <c r="AF98" t="s"/>
      <c r="AG98" t="s"/>
      <c r="AH98" t="s">
        <v>305</v>
      </c>
      <c r="AI98" t="s">
        <v>304</v>
      </c>
      <c r="AJ98" t="s"/>
      <c r="AK98" t="s">
        <v>91</v>
      </c>
      <c r="AL98" t="s"/>
      <c r="AM98" t="s">
        <v>271</v>
      </c>
      <c r="AN98" t="s">
        <v>91</v>
      </c>
      <c r="AO98" t="s"/>
      <c r="AP98" t="n">
        <v>5</v>
      </c>
      <c r="AQ98" t="s">
        <v>92</v>
      </c>
      <c r="AR98" t="s"/>
      <c r="AS98" t="s">
        <v>160</v>
      </c>
      <c r="AT98" t="s">
        <v>94</v>
      </c>
      <c r="AU98" t="s">
        <v>91</v>
      </c>
      <c r="AV98" t="s"/>
      <c r="AW98" t="s">
        <v>95</v>
      </c>
      <c r="AX98" t="s"/>
      <c r="AY98" t="n">
        <v>455907</v>
      </c>
      <c r="AZ98" t="s">
        <v>282</v>
      </c>
      <c r="BA98" t="s"/>
      <c r="BB98" t="s"/>
      <c r="BC98" t="n">
        <v>38.97</v>
      </c>
      <c r="BD98" t="n">
        <v>38.97</v>
      </c>
      <c r="BE98" t="s">
        <v>306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307</v>
      </c>
      <c r="BR98" t="s">
        <v>205</v>
      </c>
    </row>
    <row r="99" spans="1:70">
      <c r="A99" t="s">
        <v>70</v>
      </c>
      <c r="B99" t="s">
        <v>71</v>
      </c>
      <c r="C99" t="s">
        <v>265</v>
      </c>
      <c r="D99" t="n">
        <v>3</v>
      </c>
      <c r="E99" t="s">
        <v>275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85.18000000000001</v>
      </c>
      <c r="L99" t="s">
        <v>77</v>
      </c>
      <c r="M99" t="s"/>
      <c r="N99" t="s">
        <v>303</v>
      </c>
      <c r="O99" t="s">
        <v>79</v>
      </c>
      <c r="P99" t="s">
        <v>275</v>
      </c>
      <c r="Q99" t="s"/>
      <c r="R99" t="s">
        <v>277</v>
      </c>
      <c r="S99" t="s">
        <v>304</v>
      </c>
      <c r="T99" t="s">
        <v>82</v>
      </c>
      <c r="U99" t="s">
        <v>83</v>
      </c>
      <c r="V99" t="s">
        <v>84</v>
      </c>
      <c r="W99" t="s">
        <v>103</v>
      </c>
      <c r="X99" t="s"/>
      <c r="Y99" t="s">
        <v>86</v>
      </c>
      <c r="Z99">
        <f>HYPERLINK("https://hotelmonitor-cachepage.eclerx.com/savepage/tk_15454758707907634_sr_60.html","info")</f>
        <v/>
      </c>
      <c r="AA99" t="n">
        <v>-455907</v>
      </c>
      <c r="AB99" t="s">
        <v>269</v>
      </c>
      <c r="AC99" t="s">
        <v>88</v>
      </c>
      <c r="AD99" t="s">
        <v>89</v>
      </c>
      <c r="AE99" t="s"/>
      <c r="AF99" t="s"/>
      <c r="AG99" t="s"/>
      <c r="AH99" t="s">
        <v>305</v>
      </c>
      <c r="AI99" t="s">
        <v>304</v>
      </c>
      <c r="AJ99" t="s"/>
      <c r="AK99" t="s">
        <v>91</v>
      </c>
      <c r="AL99" t="s"/>
      <c r="AM99" t="s">
        <v>271</v>
      </c>
      <c r="AN99" t="s">
        <v>91</v>
      </c>
      <c r="AO99" t="s"/>
      <c r="AP99" t="n">
        <v>5</v>
      </c>
      <c r="AQ99" t="s">
        <v>92</v>
      </c>
      <c r="AR99" t="s"/>
      <c r="AS99" t="s">
        <v>160</v>
      </c>
      <c r="AT99" t="s">
        <v>94</v>
      </c>
      <c r="AU99" t="s">
        <v>91</v>
      </c>
      <c r="AV99" t="s"/>
      <c r="AW99" t="s">
        <v>95</v>
      </c>
      <c r="AX99" t="s"/>
      <c r="AY99" t="n">
        <v>455907</v>
      </c>
      <c r="AZ99" t="s">
        <v>282</v>
      </c>
      <c r="BA99" t="s"/>
      <c r="BB99" t="s"/>
      <c r="BC99" t="n">
        <v>38.97</v>
      </c>
      <c r="BD99" t="n">
        <v>38.97</v>
      </c>
      <c r="BE99" t="s">
        <v>306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307</v>
      </c>
      <c r="BR99" t="s">
        <v>205</v>
      </c>
    </row>
    <row r="100" spans="1:70">
      <c r="A100" t="s">
        <v>70</v>
      </c>
      <c r="B100" t="s">
        <v>71</v>
      </c>
      <c r="C100" t="s">
        <v>265</v>
      </c>
      <c r="D100" t="n">
        <v>3</v>
      </c>
      <c r="E100" t="s">
        <v>275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110.67</v>
      </c>
      <c r="L100" t="s">
        <v>77</v>
      </c>
      <c r="M100" t="s"/>
      <c r="N100" t="s">
        <v>303</v>
      </c>
      <c r="O100" t="s">
        <v>79</v>
      </c>
      <c r="P100" t="s">
        <v>275</v>
      </c>
      <c r="Q100" t="s"/>
      <c r="R100" t="s">
        <v>277</v>
      </c>
      <c r="S100" t="s">
        <v>308</v>
      </c>
      <c r="T100" t="s">
        <v>82</v>
      </c>
      <c r="U100" t="s">
        <v>83</v>
      </c>
      <c r="V100" t="s">
        <v>84</v>
      </c>
      <c r="W100" t="s">
        <v>107</v>
      </c>
      <c r="X100" t="s"/>
      <c r="Y100" t="s">
        <v>86</v>
      </c>
      <c r="Z100">
        <f>HYPERLINK("https://hotelmonitor-cachepage.eclerx.com/savepage/tk_15454758707907634_sr_60.html","info")</f>
        <v/>
      </c>
      <c r="AA100" t="n">
        <v>-455907</v>
      </c>
      <c r="AB100" t="s">
        <v>269</v>
      </c>
      <c r="AC100" t="s">
        <v>88</v>
      </c>
      <c r="AD100" t="s">
        <v>89</v>
      </c>
      <c r="AE100" t="s"/>
      <c r="AF100" t="s"/>
      <c r="AG100" t="s"/>
      <c r="AH100" t="s">
        <v>309</v>
      </c>
      <c r="AI100" t="s">
        <v>308</v>
      </c>
      <c r="AJ100" t="s"/>
      <c r="AK100" t="s">
        <v>91</v>
      </c>
      <c r="AL100" t="s"/>
      <c r="AM100" t="s">
        <v>271</v>
      </c>
      <c r="AN100" t="s">
        <v>91</v>
      </c>
      <c r="AO100" t="s"/>
      <c r="AP100" t="n">
        <v>5</v>
      </c>
      <c r="AQ100" t="s">
        <v>92</v>
      </c>
      <c r="AR100" t="s"/>
      <c r="AS100" t="s">
        <v>160</v>
      </c>
      <c r="AT100" t="s">
        <v>94</v>
      </c>
      <c r="AU100" t="s">
        <v>91</v>
      </c>
      <c r="AV100" t="s"/>
      <c r="AW100" t="s">
        <v>95</v>
      </c>
      <c r="AX100" t="s"/>
      <c r="AY100" t="n">
        <v>455907</v>
      </c>
      <c r="AZ100" t="s">
        <v>282</v>
      </c>
      <c r="BA100" t="s"/>
      <c r="BB100" t="s"/>
      <c r="BC100" t="n">
        <v>38.97</v>
      </c>
      <c r="BD100" t="n">
        <v>38.97</v>
      </c>
      <c r="BE100" t="s">
        <v>310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307</v>
      </c>
      <c r="BR100" t="s">
        <v>205</v>
      </c>
    </row>
    <row r="101" spans="1:70">
      <c r="A101" t="s">
        <v>70</v>
      </c>
      <c r="B101" t="s">
        <v>71</v>
      </c>
      <c r="C101" t="s">
        <v>265</v>
      </c>
      <c r="D101" t="n">
        <v>3</v>
      </c>
      <c r="E101" t="s">
        <v>275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110.67</v>
      </c>
      <c r="L101" t="s">
        <v>77</v>
      </c>
      <c r="M101" t="s"/>
      <c r="N101" t="s">
        <v>303</v>
      </c>
      <c r="O101" t="s">
        <v>79</v>
      </c>
      <c r="P101" t="s">
        <v>275</v>
      </c>
      <c r="Q101" t="s"/>
      <c r="R101" t="s">
        <v>277</v>
      </c>
      <c r="S101" t="s">
        <v>308</v>
      </c>
      <c r="T101" t="s">
        <v>82</v>
      </c>
      <c r="U101" t="s">
        <v>83</v>
      </c>
      <c r="V101" t="s">
        <v>84</v>
      </c>
      <c r="W101" t="s">
        <v>107</v>
      </c>
      <c r="X101" t="s"/>
      <c r="Y101" t="s">
        <v>86</v>
      </c>
      <c r="Z101">
        <f>HYPERLINK("https://hotelmonitor-cachepage.eclerx.com/savepage/tk_15454758707907634_sr_60.html","info")</f>
        <v/>
      </c>
      <c r="AA101" t="n">
        <v>-455907</v>
      </c>
      <c r="AB101" t="s">
        <v>269</v>
      </c>
      <c r="AC101" t="s">
        <v>88</v>
      </c>
      <c r="AD101" t="s">
        <v>89</v>
      </c>
      <c r="AE101" t="s"/>
      <c r="AF101" t="s"/>
      <c r="AG101" t="s"/>
      <c r="AH101" t="s">
        <v>309</v>
      </c>
      <c r="AI101" t="s">
        <v>308</v>
      </c>
      <c r="AJ101" t="s"/>
      <c r="AK101" t="s">
        <v>91</v>
      </c>
      <c r="AL101" t="s"/>
      <c r="AM101" t="s">
        <v>271</v>
      </c>
      <c r="AN101" t="s">
        <v>91</v>
      </c>
      <c r="AO101" t="s"/>
      <c r="AP101" t="n">
        <v>5</v>
      </c>
      <c r="AQ101" t="s">
        <v>92</v>
      </c>
      <c r="AR101" t="s"/>
      <c r="AS101" t="s">
        <v>160</v>
      </c>
      <c r="AT101" t="s">
        <v>94</v>
      </c>
      <c r="AU101" t="s">
        <v>91</v>
      </c>
      <c r="AV101" t="s"/>
      <c r="AW101" t="s">
        <v>95</v>
      </c>
      <c r="AX101" t="s"/>
      <c r="AY101" t="n">
        <v>455907</v>
      </c>
      <c r="AZ101" t="s">
        <v>282</v>
      </c>
      <c r="BA101" t="s"/>
      <c r="BB101" t="s"/>
      <c r="BC101" t="n">
        <v>38.97</v>
      </c>
      <c r="BD101" t="n">
        <v>38.97</v>
      </c>
      <c r="BE101" t="s">
        <v>310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307</v>
      </c>
      <c r="BR101" t="s">
        <v>205</v>
      </c>
    </row>
    <row r="102" spans="1:70">
      <c r="A102" t="s">
        <v>70</v>
      </c>
      <c r="B102" t="s">
        <v>71</v>
      </c>
      <c r="C102" t="s">
        <v>311</v>
      </c>
      <c r="D102" t="n">
        <v>3</v>
      </c>
      <c r="E102" t="s">
        <v>312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50.52</v>
      </c>
      <c r="L102" t="s">
        <v>77</v>
      </c>
      <c r="M102" t="s"/>
      <c r="N102" t="s">
        <v>313</v>
      </c>
      <c r="O102" t="s">
        <v>79</v>
      </c>
      <c r="P102" t="s">
        <v>312</v>
      </c>
      <c r="Q102" t="s"/>
      <c r="R102" t="s">
        <v>314</v>
      </c>
      <c r="S102" t="s">
        <v>315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HYPERLINK("https://hotelmonitor-cachepage.eclerx.com/savepage/tk_15454758808719811_sr_59.html","info")</f>
        <v/>
      </c>
      <c r="AA102" t="n">
        <v>-3539753</v>
      </c>
      <c r="AB102" t="s">
        <v>316</v>
      </c>
      <c r="AC102" t="s">
        <v>196</v>
      </c>
      <c r="AD102" t="s">
        <v>89</v>
      </c>
      <c r="AE102" t="s"/>
      <c r="AF102" t="s"/>
      <c r="AG102" t="s"/>
      <c r="AH102" t="s">
        <v>317</v>
      </c>
      <c r="AI102" t="s">
        <v>315</v>
      </c>
      <c r="AJ102" t="s"/>
      <c r="AK102" t="s">
        <v>91</v>
      </c>
      <c r="AL102" t="s"/>
      <c r="AM102" t="s"/>
      <c r="AN102" t="s">
        <v>99</v>
      </c>
      <c r="AO102" t="s">
        <v>200</v>
      </c>
      <c r="AP102" t="n">
        <v>7</v>
      </c>
      <c r="AQ102" t="s">
        <v>92</v>
      </c>
      <c r="AR102" t="s"/>
      <c r="AS102" t="s">
        <v>318</v>
      </c>
      <c r="AT102" t="s">
        <v>94</v>
      </c>
      <c r="AU102" t="s">
        <v>91</v>
      </c>
      <c r="AV102" t="s"/>
      <c r="AW102" t="s">
        <v>95</v>
      </c>
      <c r="AX102" t="s"/>
      <c r="AY102" t="n">
        <v>3539753</v>
      </c>
      <c r="AZ102" t="s">
        <v>319</v>
      </c>
      <c r="BA102" t="s"/>
      <c r="BB102" t="s"/>
      <c r="BC102" t="n">
        <v>38.9705</v>
      </c>
      <c r="BD102" t="n">
        <v>38.9705</v>
      </c>
      <c r="BE102" t="s">
        <v>320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>
        <v>284</v>
      </c>
      <c r="BO102" t="s">
        <v>82</v>
      </c>
      <c r="BP102" t="s">
        <v>99</v>
      </c>
      <c r="BQ102" t="s">
        <v>321</v>
      </c>
      <c r="BR102" t="s">
        <v>205</v>
      </c>
    </row>
    <row r="103" spans="1:70">
      <c r="A103" t="s">
        <v>70</v>
      </c>
      <c r="B103" t="s">
        <v>71</v>
      </c>
      <c r="C103" t="s">
        <v>311</v>
      </c>
      <c r="D103" t="n">
        <v>3</v>
      </c>
      <c r="E103" t="s">
        <v>312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50.52</v>
      </c>
      <c r="L103" t="s">
        <v>77</v>
      </c>
      <c r="M103" t="s"/>
      <c r="N103" t="s">
        <v>313</v>
      </c>
      <c r="O103" t="s">
        <v>79</v>
      </c>
      <c r="P103" t="s">
        <v>312</v>
      </c>
      <c r="Q103" t="s"/>
      <c r="R103" t="s">
        <v>314</v>
      </c>
      <c r="S103" t="s">
        <v>315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HYPERLINK("https://hotelmonitor-cachepage.eclerx.com/savepage/tk_15454758808719811_sr_59.html","info")</f>
        <v/>
      </c>
      <c r="AA103" t="n">
        <v>-3539753</v>
      </c>
      <c r="AB103" t="s">
        <v>316</v>
      </c>
      <c r="AC103" t="s">
        <v>196</v>
      </c>
      <c r="AD103" t="s">
        <v>89</v>
      </c>
      <c r="AE103" t="s"/>
      <c r="AF103" t="s"/>
      <c r="AG103" t="s"/>
      <c r="AH103" t="s">
        <v>317</v>
      </c>
      <c r="AI103" t="s">
        <v>315</v>
      </c>
      <c r="AJ103" t="s"/>
      <c r="AK103" t="s">
        <v>91</v>
      </c>
      <c r="AL103" t="s"/>
      <c r="AM103" t="s"/>
      <c r="AN103" t="s">
        <v>99</v>
      </c>
      <c r="AO103" t="s">
        <v>200</v>
      </c>
      <c r="AP103" t="n">
        <v>7</v>
      </c>
      <c r="AQ103" t="s">
        <v>92</v>
      </c>
      <c r="AR103" t="s"/>
      <c r="AS103" t="s">
        <v>318</v>
      </c>
      <c r="AT103" t="s">
        <v>94</v>
      </c>
      <c r="AU103" t="s">
        <v>91</v>
      </c>
      <c r="AV103" t="s"/>
      <c r="AW103" t="s">
        <v>95</v>
      </c>
      <c r="AX103" t="s"/>
      <c r="AY103" t="n">
        <v>3539753</v>
      </c>
      <c r="AZ103" t="s">
        <v>319</v>
      </c>
      <c r="BA103" t="s"/>
      <c r="BB103" t="s"/>
      <c r="BC103" t="n">
        <v>38.9705</v>
      </c>
      <c r="BD103" t="n">
        <v>38.9705</v>
      </c>
      <c r="BE103" t="s">
        <v>320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>
        <v>284</v>
      </c>
      <c r="BO103" t="s">
        <v>82</v>
      </c>
      <c r="BP103" t="s">
        <v>99</v>
      </c>
      <c r="BQ103" t="s">
        <v>321</v>
      </c>
      <c r="BR103" t="s">
        <v>205</v>
      </c>
    </row>
    <row r="104" spans="1:70">
      <c r="A104" t="s">
        <v>70</v>
      </c>
      <c r="B104" t="s">
        <v>71</v>
      </c>
      <c r="C104" t="s">
        <v>311</v>
      </c>
      <c r="D104" t="n">
        <v>3</v>
      </c>
      <c r="E104" t="s">
        <v>312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50.52</v>
      </c>
      <c r="L104" t="s">
        <v>77</v>
      </c>
      <c r="M104" t="s"/>
      <c r="N104" t="s">
        <v>313</v>
      </c>
      <c r="O104" t="s">
        <v>79</v>
      </c>
      <c r="P104" t="s">
        <v>312</v>
      </c>
      <c r="Q104" t="s"/>
      <c r="R104" t="s">
        <v>314</v>
      </c>
      <c r="S104" t="s">
        <v>315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HYPERLINK("https://hotelmonitor-cachepage.eclerx.com/savepage/tk_15454758808719811_sr_59.html","info")</f>
        <v/>
      </c>
      <c r="AA104" t="n">
        <v>-3539753</v>
      </c>
      <c r="AB104" t="s">
        <v>316</v>
      </c>
      <c r="AC104" t="s">
        <v>196</v>
      </c>
      <c r="AD104" t="s">
        <v>89</v>
      </c>
      <c r="AE104" t="s"/>
      <c r="AF104" t="s"/>
      <c r="AG104" t="s"/>
      <c r="AH104" t="s">
        <v>317</v>
      </c>
      <c r="AI104" t="s">
        <v>315</v>
      </c>
      <c r="AJ104" t="s"/>
      <c r="AK104" t="s">
        <v>91</v>
      </c>
      <c r="AL104" t="s"/>
      <c r="AM104" t="s"/>
      <c r="AN104" t="s">
        <v>99</v>
      </c>
      <c r="AO104" t="s">
        <v>200</v>
      </c>
      <c r="AP104" t="n">
        <v>7</v>
      </c>
      <c r="AQ104" t="s">
        <v>92</v>
      </c>
      <c r="AR104" t="s"/>
      <c r="AS104" t="s">
        <v>318</v>
      </c>
      <c r="AT104" t="s">
        <v>94</v>
      </c>
      <c r="AU104" t="s">
        <v>91</v>
      </c>
      <c r="AV104" t="s"/>
      <c r="AW104" t="s">
        <v>95</v>
      </c>
      <c r="AX104" t="s"/>
      <c r="AY104" t="n">
        <v>3539753</v>
      </c>
      <c r="AZ104" t="s">
        <v>319</v>
      </c>
      <c r="BA104" t="s"/>
      <c r="BB104" t="s"/>
      <c r="BC104" t="n">
        <v>38.9705</v>
      </c>
      <c r="BD104" t="n">
        <v>38.9705</v>
      </c>
      <c r="BE104" t="s">
        <v>320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>
        <v>284</v>
      </c>
      <c r="BO104" t="s">
        <v>82</v>
      </c>
      <c r="BP104" t="s">
        <v>99</v>
      </c>
      <c r="BQ104" t="s">
        <v>321</v>
      </c>
      <c r="BR104" t="s">
        <v>205</v>
      </c>
    </row>
    <row r="105" spans="1:70">
      <c r="A105" t="s">
        <v>70</v>
      </c>
      <c r="B105" t="s">
        <v>71</v>
      </c>
      <c r="C105" t="s">
        <v>311</v>
      </c>
      <c r="D105" t="n">
        <v>3</v>
      </c>
      <c r="E105" t="s">
        <v>312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50.52</v>
      </c>
      <c r="L105" t="s">
        <v>77</v>
      </c>
      <c r="M105" t="s"/>
      <c r="N105" t="s">
        <v>313</v>
      </c>
      <c r="O105" t="s">
        <v>79</v>
      </c>
      <c r="P105" t="s">
        <v>312</v>
      </c>
      <c r="Q105" t="s"/>
      <c r="R105" t="s">
        <v>314</v>
      </c>
      <c r="S105" t="s">
        <v>315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>
        <f>HYPERLINK("https://hotelmonitor-cachepage.eclerx.com/savepage/tk_15454758808719811_sr_59.html","info")</f>
        <v/>
      </c>
      <c r="AA105" t="n">
        <v>-3539753</v>
      </c>
      <c r="AB105" t="s">
        <v>316</v>
      </c>
      <c r="AC105" t="s">
        <v>196</v>
      </c>
      <c r="AD105" t="s">
        <v>89</v>
      </c>
      <c r="AE105" t="s"/>
      <c r="AF105" t="s"/>
      <c r="AG105" t="s"/>
      <c r="AH105" t="s">
        <v>317</v>
      </c>
      <c r="AI105" t="s">
        <v>315</v>
      </c>
      <c r="AJ105" t="s"/>
      <c r="AK105" t="s">
        <v>91</v>
      </c>
      <c r="AL105" t="s"/>
      <c r="AM105" t="s"/>
      <c r="AN105" t="s">
        <v>99</v>
      </c>
      <c r="AO105" t="s">
        <v>200</v>
      </c>
      <c r="AP105" t="n">
        <v>7</v>
      </c>
      <c r="AQ105" t="s">
        <v>92</v>
      </c>
      <c r="AR105" t="s"/>
      <c r="AS105" t="s">
        <v>318</v>
      </c>
      <c r="AT105" t="s">
        <v>94</v>
      </c>
      <c r="AU105" t="s">
        <v>91</v>
      </c>
      <c r="AV105" t="s"/>
      <c r="AW105" t="s">
        <v>95</v>
      </c>
      <c r="AX105" t="s"/>
      <c r="AY105" t="n">
        <v>3539753</v>
      </c>
      <c r="AZ105" t="s">
        <v>319</v>
      </c>
      <c r="BA105" t="s"/>
      <c r="BB105" t="s"/>
      <c r="BC105" t="n">
        <v>38.9705</v>
      </c>
      <c r="BD105" t="n">
        <v>38.9705</v>
      </c>
      <c r="BE105" t="s">
        <v>320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>
        <v>284</v>
      </c>
      <c r="BO105" t="s">
        <v>82</v>
      </c>
      <c r="BP105" t="s">
        <v>99</v>
      </c>
      <c r="BQ105" t="s">
        <v>321</v>
      </c>
      <c r="BR105" t="s">
        <v>205</v>
      </c>
    </row>
    <row r="106" spans="1:70">
      <c r="A106" t="s">
        <v>70</v>
      </c>
      <c r="B106" t="s">
        <v>71</v>
      </c>
      <c r="C106" t="s">
        <v>311</v>
      </c>
      <c r="D106" t="n">
        <v>3</v>
      </c>
      <c r="E106" t="s">
        <v>312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56.13</v>
      </c>
      <c r="L106" t="s">
        <v>77</v>
      </c>
      <c r="M106" t="s"/>
      <c r="N106" t="s">
        <v>313</v>
      </c>
      <c r="O106" t="s">
        <v>79</v>
      </c>
      <c r="P106" t="s">
        <v>312</v>
      </c>
      <c r="Q106" t="s"/>
      <c r="R106" t="s">
        <v>314</v>
      </c>
      <c r="S106" t="s">
        <v>322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>
        <f>HYPERLINK("https://hotelmonitor-cachepage.eclerx.com/savepage/tk_15454758808719811_sr_59.html","info")</f>
        <v/>
      </c>
      <c r="AA106" t="n">
        <v>-3539753</v>
      </c>
      <c r="AB106" t="s">
        <v>323</v>
      </c>
      <c r="AC106" t="s">
        <v>88</v>
      </c>
      <c r="AD106" t="s">
        <v>89</v>
      </c>
      <c r="AE106" t="s"/>
      <c r="AF106" t="s"/>
      <c r="AG106" t="s"/>
      <c r="AH106" t="s">
        <v>324</v>
      </c>
      <c r="AI106" t="s">
        <v>322</v>
      </c>
      <c r="AJ106" t="s"/>
      <c r="AK106" t="s">
        <v>91</v>
      </c>
      <c r="AL106" t="s"/>
      <c r="AM106" t="s"/>
      <c r="AN106" t="s">
        <v>91</v>
      </c>
      <c r="AO106" t="s"/>
      <c r="AP106" t="n">
        <v>7</v>
      </c>
      <c r="AQ106" t="s">
        <v>92</v>
      </c>
      <c r="AR106" t="s"/>
      <c r="AS106" t="s">
        <v>318</v>
      </c>
      <c r="AT106" t="s">
        <v>94</v>
      </c>
      <c r="AU106" t="s">
        <v>91</v>
      </c>
      <c r="AV106" t="s"/>
      <c r="AW106" t="s">
        <v>95</v>
      </c>
      <c r="AX106" t="s"/>
      <c r="AY106" t="n">
        <v>3539753</v>
      </c>
      <c r="AZ106" t="s">
        <v>319</v>
      </c>
      <c r="BA106" t="s"/>
      <c r="BB106" t="s"/>
      <c r="BC106" t="n">
        <v>38.9705</v>
      </c>
      <c r="BD106" t="n">
        <v>38.9705</v>
      </c>
      <c r="BE106" t="s">
        <v>325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>
        <v>284</v>
      </c>
      <c r="BO106" t="s">
        <v>82</v>
      </c>
      <c r="BP106" t="s">
        <v>99</v>
      </c>
      <c r="BQ106" t="s">
        <v>321</v>
      </c>
      <c r="BR106" t="s">
        <v>205</v>
      </c>
    </row>
    <row r="107" spans="1:70">
      <c r="A107" t="s">
        <v>70</v>
      </c>
      <c r="B107" t="s">
        <v>71</v>
      </c>
      <c r="C107" t="s">
        <v>311</v>
      </c>
      <c r="D107" t="n">
        <v>3</v>
      </c>
      <c r="E107" t="s">
        <v>312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56.13</v>
      </c>
      <c r="L107" t="s">
        <v>77</v>
      </c>
      <c r="M107" t="s"/>
      <c r="N107" t="s">
        <v>313</v>
      </c>
      <c r="O107" t="s">
        <v>79</v>
      </c>
      <c r="P107" t="s">
        <v>312</v>
      </c>
      <c r="Q107" t="s"/>
      <c r="R107" t="s">
        <v>314</v>
      </c>
      <c r="S107" t="s">
        <v>322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>
        <f>HYPERLINK("https://hotelmonitor-cachepage.eclerx.com/savepage/tk_15454758808719811_sr_59.html","info")</f>
        <v/>
      </c>
      <c r="AA107" t="n">
        <v>-3539753</v>
      </c>
      <c r="AB107" t="s">
        <v>323</v>
      </c>
      <c r="AC107" t="s">
        <v>88</v>
      </c>
      <c r="AD107" t="s">
        <v>89</v>
      </c>
      <c r="AE107" t="s"/>
      <c r="AF107" t="s"/>
      <c r="AG107" t="s"/>
      <c r="AH107" t="s">
        <v>324</v>
      </c>
      <c r="AI107" t="s">
        <v>322</v>
      </c>
      <c r="AJ107" t="s"/>
      <c r="AK107" t="s">
        <v>91</v>
      </c>
      <c r="AL107" t="s"/>
      <c r="AM107" t="s"/>
      <c r="AN107" t="s">
        <v>91</v>
      </c>
      <c r="AO107" t="s"/>
      <c r="AP107" t="n">
        <v>7</v>
      </c>
      <c r="AQ107" t="s">
        <v>92</v>
      </c>
      <c r="AR107" t="s"/>
      <c r="AS107" t="s">
        <v>318</v>
      </c>
      <c r="AT107" t="s">
        <v>94</v>
      </c>
      <c r="AU107" t="s">
        <v>91</v>
      </c>
      <c r="AV107" t="s"/>
      <c r="AW107" t="s">
        <v>95</v>
      </c>
      <c r="AX107" t="s"/>
      <c r="AY107" t="n">
        <v>3539753</v>
      </c>
      <c r="AZ107" t="s">
        <v>319</v>
      </c>
      <c r="BA107" t="s"/>
      <c r="BB107" t="s"/>
      <c r="BC107" t="n">
        <v>38.9705</v>
      </c>
      <c r="BD107" t="n">
        <v>38.9705</v>
      </c>
      <c r="BE107" t="s">
        <v>325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>
        <v>284</v>
      </c>
      <c r="BO107" t="s">
        <v>82</v>
      </c>
      <c r="BP107" t="s">
        <v>99</v>
      </c>
      <c r="BQ107" t="s">
        <v>321</v>
      </c>
      <c r="BR107" t="s">
        <v>205</v>
      </c>
    </row>
    <row r="108" spans="1:70">
      <c r="A108" t="s">
        <v>70</v>
      </c>
      <c r="B108" t="s">
        <v>71</v>
      </c>
      <c r="C108" t="s">
        <v>311</v>
      </c>
      <c r="D108" t="n">
        <v>3</v>
      </c>
      <c r="E108" t="s">
        <v>312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56.13</v>
      </c>
      <c r="L108" t="s">
        <v>77</v>
      </c>
      <c r="M108" t="s"/>
      <c r="N108" t="s">
        <v>313</v>
      </c>
      <c r="O108" t="s">
        <v>79</v>
      </c>
      <c r="P108" t="s">
        <v>312</v>
      </c>
      <c r="Q108" t="s"/>
      <c r="R108" t="s">
        <v>314</v>
      </c>
      <c r="S108" t="s">
        <v>322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>
        <f>HYPERLINK("https://hotelmonitor-cachepage.eclerx.com/savepage/tk_15454758808719811_sr_59.html","info")</f>
        <v/>
      </c>
      <c r="AA108" t="n">
        <v>-3539753</v>
      </c>
      <c r="AB108" t="s">
        <v>323</v>
      </c>
      <c r="AC108" t="s">
        <v>88</v>
      </c>
      <c r="AD108" t="s">
        <v>89</v>
      </c>
      <c r="AE108" t="s"/>
      <c r="AF108" t="s"/>
      <c r="AG108" t="s"/>
      <c r="AH108" t="s">
        <v>324</v>
      </c>
      <c r="AI108" t="s">
        <v>322</v>
      </c>
      <c r="AJ108" t="s"/>
      <c r="AK108" t="s">
        <v>91</v>
      </c>
      <c r="AL108" t="s"/>
      <c r="AM108" t="s"/>
      <c r="AN108" t="s">
        <v>91</v>
      </c>
      <c r="AO108" t="s"/>
      <c r="AP108" t="n">
        <v>7</v>
      </c>
      <c r="AQ108" t="s">
        <v>92</v>
      </c>
      <c r="AR108" t="s"/>
      <c r="AS108" t="s">
        <v>318</v>
      </c>
      <c r="AT108" t="s">
        <v>94</v>
      </c>
      <c r="AU108" t="s">
        <v>91</v>
      </c>
      <c r="AV108" t="s"/>
      <c r="AW108" t="s">
        <v>95</v>
      </c>
      <c r="AX108" t="s"/>
      <c r="AY108" t="n">
        <v>3539753</v>
      </c>
      <c r="AZ108" t="s">
        <v>319</v>
      </c>
      <c r="BA108" t="s"/>
      <c r="BB108" t="s"/>
      <c r="BC108" t="n">
        <v>38.9705</v>
      </c>
      <c r="BD108" t="n">
        <v>38.9705</v>
      </c>
      <c r="BE108" t="s">
        <v>325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>
        <v>284</v>
      </c>
      <c r="BO108" t="s">
        <v>82</v>
      </c>
      <c r="BP108" t="s">
        <v>99</v>
      </c>
      <c r="BQ108" t="s">
        <v>321</v>
      </c>
      <c r="BR108" t="s">
        <v>205</v>
      </c>
    </row>
    <row r="109" spans="1:70">
      <c r="A109" t="s">
        <v>70</v>
      </c>
      <c r="B109" t="s">
        <v>71</v>
      </c>
      <c r="C109" t="s">
        <v>311</v>
      </c>
      <c r="D109" t="n">
        <v>3</v>
      </c>
      <c r="E109" t="s">
        <v>312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56.13</v>
      </c>
      <c r="L109" t="s">
        <v>77</v>
      </c>
      <c r="M109" t="s"/>
      <c r="N109" t="s">
        <v>313</v>
      </c>
      <c r="O109" t="s">
        <v>79</v>
      </c>
      <c r="P109" t="s">
        <v>312</v>
      </c>
      <c r="Q109" t="s"/>
      <c r="R109" t="s">
        <v>314</v>
      </c>
      <c r="S109" t="s">
        <v>322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HYPERLINK("https://hotelmonitor-cachepage.eclerx.com/savepage/tk_15454758808719811_sr_59.html","info")</f>
        <v/>
      </c>
      <c r="AA109" t="n">
        <v>-3539753</v>
      </c>
      <c r="AB109" t="s">
        <v>323</v>
      </c>
      <c r="AC109" t="s">
        <v>88</v>
      </c>
      <c r="AD109" t="s">
        <v>89</v>
      </c>
      <c r="AE109" t="s"/>
      <c r="AF109" t="s"/>
      <c r="AG109" t="s"/>
      <c r="AH109" t="s">
        <v>324</v>
      </c>
      <c r="AI109" t="s">
        <v>322</v>
      </c>
      <c r="AJ109" t="s"/>
      <c r="AK109" t="s">
        <v>91</v>
      </c>
      <c r="AL109" t="s"/>
      <c r="AM109" t="s"/>
      <c r="AN109" t="s">
        <v>91</v>
      </c>
      <c r="AO109" t="s"/>
      <c r="AP109" t="n">
        <v>7</v>
      </c>
      <c r="AQ109" t="s">
        <v>92</v>
      </c>
      <c r="AR109" t="s"/>
      <c r="AS109" t="s">
        <v>318</v>
      </c>
      <c r="AT109" t="s">
        <v>94</v>
      </c>
      <c r="AU109" t="s">
        <v>91</v>
      </c>
      <c r="AV109" t="s"/>
      <c r="AW109" t="s">
        <v>95</v>
      </c>
      <c r="AX109" t="s"/>
      <c r="AY109" t="n">
        <v>3539753</v>
      </c>
      <c r="AZ109" t="s">
        <v>319</v>
      </c>
      <c r="BA109" t="s"/>
      <c r="BB109" t="s"/>
      <c r="BC109" t="n">
        <v>38.9705</v>
      </c>
      <c r="BD109" t="n">
        <v>38.9705</v>
      </c>
      <c r="BE109" t="s">
        <v>325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>
        <v>284</v>
      </c>
      <c r="BO109" t="s">
        <v>82</v>
      </c>
      <c r="BP109" t="s">
        <v>99</v>
      </c>
      <c r="BQ109" t="s">
        <v>321</v>
      </c>
      <c r="BR109" t="s">
        <v>205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326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397.02</v>
      </c>
      <c r="L110" t="s">
        <v>77</v>
      </c>
      <c r="M110" t="s"/>
      <c r="N110" t="s">
        <v>327</v>
      </c>
      <c r="O110" t="s">
        <v>79</v>
      </c>
      <c r="P110" t="s">
        <v>326</v>
      </c>
      <c r="Q110" t="s"/>
      <c r="R110" t="s">
        <v>328</v>
      </c>
      <c r="S110" t="s">
        <v>329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>
        <f>HYPERLINK("https://hotelmonitor-cachepage.eclerx.com/savepage/tk_15454758769049892_sr_62.html","info")</f>
        <v/>
      </c>
      <c r="AA110" t="n">
        <v>-418168</v>
      </c>
      <c r="AB110" t="s">
        <v>330</v>
      </c>
      <c r="AC110" t="s">
        <v>88</v>
      </c>
      <c r="AD110" t="s">
        <v>89</v>
      </c>
      <c r="AE110" t="s"/>
      <c r="AF110" t="s"/>
      <c r="AG110" t="s"/>
      <c r="AH110" t="s">
        <v>331</v>
      </c>
      <c r="AI110" t="s">
        <v>329</v>
      </c>
      <c r="AJ110" t="s"/>
      <c r="AK110" t="s">
        <v>91</v>
      </c>
      <c r="AL110" t="s"/>
      <c r="AM110" t="s"/>
      <c r="AN110" t="s">
        <v>91</v>
      </c>
      <c r="AO110" t="s"/>
      <c r="AP110" t="n">
        <v>34</v>
      </c>
      <c r="AQ110" t="s">
        <v>92</v>
      </c>
      <c r="AR110" t="s"/>
      <c r="AS110" t="s">
        <v>332</v>
      </c>
      <c r="AT110" t="s">
        <v>94</v>
      </c>
      <c r="AU110" t="s">
        <v>91</v>
      </c>
      <c r="AV110" t="s"/>
      <c r="AW110" t="s">
        <v>95</v>
      </c>
      <c r="AX110" t="s"/>
      <c r="AY110" t="n">
        <v>418168</v>
      </c>
      <c r="AZ110" t="s">
        <v>333</v>
      </c>
      <c r="BA110" t="s"/>
      <c r="BB110" t="s"/>
      <c r="BC110" t="n">
        <v>38.8842</v>
      </c>
      <c r="BD110" t="n">
        <v>38.8842</v>
      </c>
      <c r="BE110" t="s">
        <v>334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>
        <v>335</v>
      </c>
      <c r="BO110" t="s">
        <v>82</v>
      </c>
      <c r="BP110" t="s">
        <v>99</v>
      </c>
      <c r="BQ110" t="s">
        <v>336</v>
      </c>
      <c r="BR110" t="s">
        <v>337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326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397.02</v>
      </c>
      <c r="L111" t="s">
        <v>77</v>
      </c>
      <c r="M111" t="s"/>
      <c r="N111" t="s">
        <v>327</v>
      </c>
      <c r="O111" t="s">
        <v>79</v>
      </c>
      <c r="P111" t="s">
        <v>326</v>
      </c>
      <c r="Q111" t="s"/>
      <c r="R111" t="s">
        <v>328</v>
      </c>
      <c r="S111" t="s">
        <v>329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>
        <f>HYPERLINK("https://hotelmonitor-cachepage.eclerx.com/savepage/tk_15454758769049892_sr_62.html","info")</f>
        <v/>
      </c>
      <c r="AA111" t="n">
        <v>-418168</v>
      </c>
      <c r="AB111" t="s">
        <v>330</v>
      </c>
      <c r="AC111" t="s">
        <v>88</v>
      </c>
      <c r="AD111" t="s">
        <v>89</v>
      </c>
      <c r="AE111" t="s"/>
      <c r="AF111" t="s"/>
      <c r="AG111" t="s"/>
      <c r="AH111" t="s">
        <v>331</v>
      </c>
      <c r="AI111" t="s">
        <v>329</v>
      </c>
      <c r="AJ111" t="s"/>
      <c r="AK111" t="s">
        <v>91</v>
      </c>
      <c r="AL111" t="s"/>
      <c r="AM111" t="s"/>
      <c r="AN111" t="s">
        <v>91</v>
      </c>
      <c r="AO111" t="s"/>
      <c r="AP111" t="n">
        <v>34</v>
      </c>
      <c r="AQ111" t="s">
        <v>92</v>
      </c>
      <c r="AR111" t="s"/>
      <c r="AS111" t="s">
        <v>332</v>
      </c>
      <c r="AT111" t="s">
        <v>94</v>
      </c>
      <c r="AU111" t="s">
        <v>91</v>
      </c>
      <c r="AV111" t="s"/>
      <c r="AW111" t="s">
        <v>95</v>
      </c>
      <c r="AX111" t="s"/>
      <c r="AY111" t="n">
        <v>418168</v>
      </c>
      <c r="AZ111" t="s">
        <v>333</v>
      </c>
      <c r="BA111" t="s"/>
      <c r="BB111" t="s"/>
      <c r="BC111" t="n">
        <v>38.8842</v>
      </c>
      <c r="BD111" t="n">
        <v>38.8842</v>
      </c>
      <c r="BE111" t="s">
        <v>334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>
        <v>335</v>
      </c>
      <c r="BO111" t="s">
        <v>82</v>
      </c>
      <c r="BP111" t="s">
        <v>99</v>
      </c>
      <c r="BQ111" t="s">
        <v>336</v>
      </c>
      <c r="BR111" t="s">
        <v>337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326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444.72</v>
      </c>
      <c r="L112" t="s">
        <v>77</v>
      </c>
      <c r="M112" t="s"/>
      <c r="N112" t="s">
        <v>327</v>
      </c>
      <c r="O112" t="s">
        <v>79</v>
      </c>
      <c r="P112" t="s">
        <v>326</v>
      </c>
      <c r="Q112" t="s"/>
      <c r="R112" t="s">
        <v>328</v>
      </c>
      <c r="S112" t="s">
        <v>338</v>
      </c>
      <c r="T112" t="s">
        <v>82</v>
      </c>
      <c r="U112" t="s">
        <v>83</v>
      </c>
      <c r="V112" t="s">
        <v>84</v>
      </c>
      <c r="W112" t="s">
        <v>103</v>
      </c>
      <c r="X112" t="s"/>
      <c r="Y112" t="s">
        <v>86</v>
      </c>
      <c r="Z112">
        <f>HYPERLINK("https://hotelmonitor-cachepage.eclerx.com/savepage/tk_15454758769049892_sr_62.html","info")</f>
        <v/>
      </c>
      <c r="AA112" t="n">
        <v>-418168</v>
      </c>
      <c r="AB112" t="s">
        <v>339</v>
      </c>
      <c r="AC112" t="s">
        <v>88</v>
      </c>
      <c r="AD112" t="s">
        <v>89</v>
      </c>
      <c r="AE112" t="s"/>
      <c r="AF112" t="s"/>
      <c r="AG112" t="s"/>
      <c r="AH112" t="s">
        <v>340</v>
      </c>
      <c r="AI112" t="s">
        <v>338</v>
      </c>
      <c r="AJ112" t="s"/>
      <c r="AK112" t="s">
        <v>91</v>
      </c>
      <c r="AL112" t="s"/>
      <c r="AM112" t="s"/>
      <c r="AN112" t="s">
        <v>91</v>
      </c>
      <c r="AO112" t="s"/>
      <c r="AP112" t="n">
        <v>34</v>
      </c>
      <c r="AQ112" t="s">
        <v>92</v>
      </c>
      <c r="AR112" t="s"/>
      <c r="AS112" t="s">
        <v>332</v>
      </c>
      <c r="AT112" t="s">
        <v>94</v>
      </c>
      <c r="AU112" t="s">
        <v>91</v>
      </c>
      <c r="AV112" t="s"/>
      <c r="AW112" t="s">
        <v>95</v>
      </c>
      <c r="AX112" t="s"/>
      <c r="AY112" t="n">
        <v>418168</v>
      </c>
      <c r="AZ112" t="s">
        <v>333</v>
      </c>
      <c r="BA112" t="s"/>
      <c r="BB112" t="s"/>
      <c r="BC112" t="n">
        <v>38.8842</v>
      </c>
      <c r="BD112" t="n">
        <v>38.8842</v>
      </c>
      <c r="BE112" t="s">
        <v>341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>
        <v>335</v>
      </c>
      <c r="BO112" t="s">
        <v>82</v>
      </c>
      <c r="BP112" t="s">
        <v>99</v>
      </c>
      <c r="BQ112" t="s">
        <v>336</v>
      </c>
      <c r="BR112" t="s">
        <v>337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326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444.72</v>
      </c>
      <c r="L113" t="s">
        <v>77</v>
      </c>
      <c r="M113" t="s"/>
      <c r="N113" t="s">
        <v>327</v>
      </c>
      <c r="O113" t="s">
        <v>79</v>
      </c>
      <c r="P113" t="s">
        <v>326</v>
      </c>
      <c r="Q113" t="s"/>
      <c r="R113" t="s">
        <v>328</v>
      </c>
      <c r="S113" t="s">
        <v>338</v>
      </c>
      <c r="T113" t="s">
        <v>82</v>
      </c>
      <c r="U113" t="s">
        <v>83</v>
      </c>
      <c r="V113" t="s">
        <v>84</v>
      </c>
      <c r="W113" t="s">
        <v>103</v>
      </c>
      <c r="X113" t="s"/>
      <c r="Y113" t="s">
        <v>86</v>
      </c>
      <c r="Z113">
        <f>HYPERLINK("https://hotelmonitor-cachepage.eclerx.com/savepage/tk_15454758769049892_sr_62.html","info")</f>
        <v/>
      </c>
      <c r="AA113" t="n">
        <v>-418168</v>
      </c>
      <c r="AB113" t="s">
        <v>339</v>
      </c>
      <c r="AC113" t="s">
        <v>88</v>
      </c>
      <c r="AD113" t="s">
        <v>89</v>
      </c>
      <c r="AE113" t="s"/>
      <c r="AF113" t="s"/>
      <c r="AG113" t="s"/>
      <c r="AH113" t="s">
        <v>340</v>
      </c>
      <c r="AI113" t="s">
        <v>338</v>
      </c>
      <c r="AJ113" t="s"/>
      <c r="AK113" t="s">
        <v>91</v>
      </c>
      <c r="AL113" t="s"/>
      <c r="AM113" t="s"/>
      <c r="AN113" t="s">
        <v>91</v>
      </c>
      <c r="AO113" t="s"/>
      <c r="AP113" t="n">
        <v>34</v>
      </c>
      <c r="AQ113" t="s">
        <v>92</v>
      </c>
      <c r="AR113" t="s"/>
      <c r="AS113" t="s">
        <v>332</v>
      </c>
      <c r="AT113" t="s">
        <v>94</v>
      </c>
      <c r="AU113" t="s">
        <v>91</v>
      </c>
      <c r="AV113" t="s"/>
      <c r="AW113" t="s">
        <v>95</v>
      </c>
      <c r="AX113" t="s"/>
      <c r="AY113" t="n">
        <v>418168</v>
      </c>
      <c r="AZ113" t="s">
        <v>333</v>
      </c>
      <c r="BA113" t="s"/>
      <c r="BB113" t="s"/>
      <c r="BC113" t="n">
        <v>38.8842</v>
      </c>
      <c r="BD113" t="n">
        <v>38.8842</v>
      </c>
      <c r="BE113" t="s">
        <v>341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>
        <v>335</v>
      </c>
      <c r="BO113" t="s">
        <v>82</v>
      </c>
      <c r="BP113" t="s">
        <v>99</v>
      </c>
      <c r="BQ113" t="s">
        <v>336</v>
      </c>
      <c r="BR113" t="s">
        <v>337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326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416.99</v>
      </c>
      <c r="L114" t="s">
        <v>77</v>
      </c>
      <c r="M114" t="s"/>
      <c r="N114" t="s">
        <v>342</v>
      </c>
      <c r="O114" t="s">
        <v>79</v>
      </c>
      <c r="P114" t="s">
        <v>326</v>
      </c>
      <c r="Q114" t="s"/>
      <c r="R114" t="s">
        <v>328</v>
      </c>
      <c r="S114" t="s">
        <v>343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>
        <f>HYPERLINK("https://hotelmonitor-cachepage.eclerx.com/savepage/tk_15454758769049892_sr_62.html","info")</f>
        <v/>
      </c>
      <c r="AA114" t="n">
        <v>-418168</v>
      </c>
      <c r="AB114" t="s">
        <v>330</v>
      </c>
      <c r="AC114" t="s">
        <v>88</v>
      </c>
      <c r="AD114" t="s">
        <v>89</v>
      </c>
      <c r="AE114" t="s"/>
      <c r="AF114" t="s"/>
      <c r="AG114" t="s"/>
      <c r="AH114" t="s">
        <v>344</v>
      </c>
      <c r="AI114" t="s">
        <v>343</v>
      </c>
      <c r="AJ114" t="s"/>
      <c r="AK114" t="s">
        <v>91</v>
      </c>
      <c r="AL114" t="s"/>
      <c r="AM114" t="s"/>
      <c r="AN114" t="s">
        <v>91</v>
      </c>
      <c r="AO114" t="s"/>
      <c r="AP114" t="n">
        <v>34</v>
      </c>
      <c r="AQ114" t="s">
        <v>92</v>
      </c>
      <c r="AR114" t="s"/>
      <c r="AS114" t="s">
        <v>114</v>
      </c>
      <c r="AT114" t="s">
        <v>94</v>
      </c>
      <c r="AU114" t="s">
        <v>91</v>
      </c>
      <c r="AV114" t="s"/>
      <c r="AW114" t="s">
        <v>95</v>
      </c>
      <c r="AX114" t="s"/>
      <c r="AY114" t="n">
        <v>418168</v>
      </c>
      <c r="AZ114" t="s">
        <v>333</v>
      </c>
      <c r="BA114" t="s"/>
      <c r="BB114" t="s"/>
      <c r="BC114" t="n">
        <v>38.8842</v>
      </c>
      <c r="BD114" t="n">
        <v>38.8842</v>
      </c>
      <c r="BE114" t="s">
        <v>345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>
        <v>335</v>
      </c>
      <c r="BO114" t="s">
        <v>82</v>
      </c>
      <c r="BP114" t="s">
        <v>99</v>
      </c>
      <c r="BQ114" t="s">
        <v>346</v>
      </c>
      <c r="BR114" t="s">
        <v>337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326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416.99</v>
      </c>
      <c r="L115" t="s">
        <v>77</v>
      </c>
      <c r="M115" t="s"/>
      <c r="N115" t="s">
        <v>342</v>
      </c>
      <c r="O115" t="s">
        <v>79</v>
      </c>
      <c r="P115" t="s">
        <v>326</v>
      </c>
      <c r="Q115" t="s"/>
      <c r="R115" t="s">
        <v>328</v>
      </c>
      <c r="S115" t="s">
        <v>343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>
        <f>HYPERLINK("https://hotelmonitor-cachepage.eclerx.com/savepage/tk_15454758769049892_sr_62.html","info")</f>
        <v/>
      </c>
      <c r="AA115" t="n">
        <v>-418168</v>
      </c>
      <c r="AB115" t="s">
        <v>330</v>
      </c>
      <c r="AC115" t="s">
        <v>88</v>
      </c>
      <c r="AD115" t="s">
        <v>89</v>
      </c>
      <c r="AE115" t="s"/>
      <c r="AF115" t="s"/>
      <c r="AG115" t="s"/>
      <c r="AH115" t="s">
        <v>344</v>
      </c>
      <c r="AI115" t="s">
        <v>343</v>
      </c>
      <c r="AJ115" t="s"/>
      <c r="AK115" t="s">
        <v>91</v>
      </c>
      <c r="AL115" t="s"/>
      <c r="AM115" t="s"/>
      <c r="AN115" t="s">
        <v>91</v>
      </c>
      <c r="AO115" t="s"/>
      <c r="AP115" t="n">
        <v>34</v>
      </c>
      <c r="AQ115" t="s">
        <v>92</v>
      </c>
      <c r="AR115" t="s"/>
      <c r="AS115" t="s">
        <v>114</v>
      </c>
      <c r="AT115" t="s">
        <v>94</v>
      </c>
      <c r="AU115" t="s">
        <v>91</v>
      </c>
      <c r="AV115" t="s"/>
      <c r="AW115" t="s">
        <v>95</v>
      </c>
      <c r="AX115" t="s"/>
      <c r="AY115" t="n">
        <v>418168</v>
      </c>
      <c r="AZ115" t="s">
        <v>333</v>
      </c>
      <c r="BA115" t="s"/>
      <c r="BB115" t="s"/>
      <c r="BC115" t="n">
        <v>38.8842</v>
      </c>
      <c r="BD115" t="n">
        <v>38.8842</v>
      </c>
      <c r="BE115" t="s">
        <v>345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>
        <v>335</v>
      </c>
      <c r="BO115" t="s">
        <v>82</v>
      </c>
      <c r="BP115" t="s">
        <v>99</v>
      </c>
      <c r="BQ115" t="s">
        <v>346</v>
      </c>
      <c r="BR115" t="s">
        <v>337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326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464.99</v>
      </c>
      <c r="L116" t="s">
        <v>77</v>
      </c>
      <c r="M116" t="s"/>
      <c r="N116" t="s">
        <v>342</v>
      </c>
      <c r="O116" t="s">
        <v>79</v>
      </c>
      <c r="P116" t="s">
        <v>326</v>
      </c>
      <c r="Q116" t="s"/>
      <c r="R116" t="s">
        <v>328</v>
      </c>
      <c r="S116" t="s">
        <v>347</v>
      </c>
      <c r="T116" t="s">
        <v>82</v>
      </c>
      <c r="U116" t="s">
        <v>83</v>
      </c>
      <c r="V116" t="s">
        <v>84</v>
      </c>
      <c r="W116" t="s">
        <v>103</v>
      </c>
      <c r="X116" t="s"/>
      <c r="Y116" t="s">
        <v>86</v>
      </c>
      <c r="Z116">
        <f>HYPERLINK("https://hotelmonitor-cachepage.eclerx.com/savepage/tk_15454758769049892_sr_62.html","info")</f>
        <v/>
      </c>
      <c r="AA116" t="n">
        <v>-418168</v>
      </c>
      <c r="AB116" t="s">
        <v>339</v>
      </c>
      <c r="AC116" t="s">
        <v>88</v>
      </c>
      <c r="AD116" t="s">
        <v>89</v>
      </c>
      <c r="AE116" t="s"/>
      <c r="AF116" t="s"/>
      <c r="AG116" t="s"/>
      <c r="AH116" t="s">
        <v>348</v>
      </c>
      <c r="AI116" t="s">
        <v>347</v>
      </c>
      <c r="AJ116" t="s"/>
      <c r="AK116" t="s">
        <v>91</v>
      </c>
      <c r="AL116" t="s"/>
      <c r="AM116" t="s"/>
      <c r="AN116" t="s">
        <v>91</v>
      </c>
      <c r="AO116" t="s"/>
      <c r="AP116" t="n">
        <v>34</v>
      </c>
      <c r="AQ116" t="s">
        <v>92</v>
      </c>
      <c r="AR116" t="s"/>
      <c r="AS116" t="s">
        <v>114</v>
      </c>
      <c r="AT116" t="s">
        <v>94</v>
      </c>
      <c r="AU116" t="s">
        <v>91</v>
      </c>
      <c r="AV116" t="s"/>
      <c r="AW116" t="s">
        <v>95</v>
      </c>
      <c r="AX116" t="s"/>
      <c r="AY116" t="n">
        <v>418168</v>
      </c>
      <c r="AZ116" t="s">
        <v>333</v>
      </c>
      <c r="BA116" t="s"/>
      <c r="BB116" t="s"/>
      <c r="BC116" t="n">
        <v>38.8842</v>
      </c>
      <c r="BD116" t="n">
        <v>38.8842</v>
      </c>
      <c r="BE116" t="s">
        <v>349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>
        <v>335</v>
      </c>
      <c r="BO116" t="s">
        <v>82</v>
      </c>
      <c r="BP116" t="s">
        <v>99</v>
      </c>
      <c r="BQ116" t="s">
        <v>346</v>
      </c>
      <c r="BR116" t="s">
        <v>337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326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464.99</v>
      </c>
      <c r="L117" t="s">
        <v>77</v>
      </c>
      <c r="M117" t="s"/>
      <c r="N117" t="s">
        <v>342</v>
      </c>
      <c r="O117" t="s">
        <v>79</v>
      </c>
      <c r="P117" t="s">
        <v>326</v>
      </c>
      <c r="Q117" t="s"/>
      <c r="R117" t="s">
        <v>328</v>
      </c>
      <c r="S117" t="s">
        <v>347</v>
      </c>
      <c r="T117" t="s">
        <v>82</v>
      </c>
      <c r="U117" t="s">
        <v>83</v>
      </c>
      <c r="V117" t="s">
        <v>84</v>
      </c>
      <c r="W117" t="s">
        <v>103</v>
      </c>
      <c r="X117" t="s"/>
      <c r="Y117" t="s">
        <v>86</v>
      </c>
      <c r="Z117">
        <f>HYPERLINK("https://hotelmonitor-cachepage.eclerx.com/savepage/tk_15454758769049892_sr_62.html","info")</f>
        <v/>
      </c>
      <c r="AA117" t="n">
        <v>-418168</v>
      </c>
      <c r="AB117" t="s">
        <v>339</v>
      </c>
      <c r="AC117" t="s">
        <v>88</v>
      </c>
      <c r="AD117" t="s">
        <v>89</v>
      </c>
      <c r="AE117" t="s"/>
      <c r="AF117" t="s"/>
      <c r="AG117" t="s"/>
      <c r="AH117" t="s">
        <v>348</v>
      </c>
      <c r="AI117" t="s">
        <v>347</v>
      </c>
      <c r="AJ117" t="s"/>
      <c r="AK117" t="s">
        <v>91</v>
      </c>
      <c r="AL117" t="s"/>
      <c r="AM117" t="s"/>
      <c r="AN117" t="s">
        <v>91</v>
      </c>
      <c r="AO117" t="s"/>
      <c r="AP117" t="n">
        <v>34</v>
      </c>
      <c r="AQ117" t="s">
        <v>92</v>
      </c>
      <c r="AR117" t="s"/>
      <c r="AS117" t="s">
        <v>114</v>
      </c>
      <c r="AT117" t="s">
        <v>94</v>
      </c>
      <c r="AU117" t="s">
        <v>91</v>
      </c>
      <c r="AV117" t="s"/>
      <c r="AW117" t="s">
        <v>95</v>
      </c>
      <c r="AX117" t="s"/>
      <c r="AY117" t="n">
        <v>418168</v>
      </c>
      <c r="AZ117" t="s">
        <v>333</v>
      </c>
      <c r="BA117" t="s"/>
      <c r="BB117" t="s"/>
      <c r="BC117" t="n">
        <v>38.8842</v>
      </c>
      <c r="BD117" t="n">
        <v>38.8842</v>
      </c>
      <c r="BE117" t="s">
        <v>349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>
        <v>335</v>
      </c>
      <c r="BO117" t="s">
        <v>82</v>
      </c>
      <c r="BP117" t="s">
        <v>99</v>
      </c>
      <c r="BQ117" t="s">
        <v>346</v>
      </c>
      <c r="BR117" t="s">
        <v>337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326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544.64</v>
      </c>
      <c r="L118" t="s">
        <v>77</v>
      </c>
      <c r="M118" t="s"/>
      <c r="N118" t="s">
        <v>327</v>
      </c>
      <c r="O118" t="s">
        <v>79</v>
      </c>
      <c r="P118" t="s">
        <v>326</v>
      </c>
      <c r="Q118" t="s"/>
      <c r="R118" t="s">
        <v>328</v>
      </c>
      <c r="S118" t="s">
        <v>350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>
        <f>HYPERLINK("https://hotelmonitor-cachepage.eclerx.com/savepage/tk_15454758769049892_sr_62.html","info")</f>
        <v/>
      </c>
      <c r="AA118" t="n">
        <v>-418168</v>
      </c>
      <c r="AB118" t="s">
        <v>351</v>
      </c>
      <c r="AC118" t="s">
        <v>88</v>
      </c>
      <c r="AD118" t="s">
        <v>89</v>
      </c>
      <c r="AE118" t="s"/>
      <c r="AF118" t="s"/>
      <c r="AG118" t="s"/>
      <c r="AH118" t="s">
        <v>352</v>
      </c>
      <c r="AI118" t="s">
        <v>350</v>
      </c>
      <c r="AJ118" t="s"/>
      <c r="AK118" t="s">
        <v>91</v>
      </c>
      <c r="AL118" t="s"/>
      <c r="AM118" t="s"/>
      <c r="AN118" t="s">
        <v>91</v>
      </c>
      <c r="AO118" t="s"/>
      <c r="AP118" t="n">
        <v>34</v>
      </c>
      <c r="AQ118" t="s">
        <v>92</v>
      </c>
      <c r="AR118" t="s"/>
      <c r="AS118" t="s">
        <v>353</v>
      </c>
      <c r="AT118" t="s">
        <v>94</v>
      </c>
      <c r="AU118" t="s">
        <v>91</v>
      </c>
      <c r="AV118" t="s"/>
      <c r="AW118" t="s">
        <v>95</v>
      </c>
      <c r="AX118" t="s"/>
      <c r="AY118" t="n">
        <v>418168</v>
      </c>
      <c r="AZ118" t="s">
        <v>333</v>
      </c>
      <c r="BA118" t="s"/>
      <c r="BB118" t="s"/>
      <c r="BC118" t="n">
        <v>38.8842</v>
      </c>
      <c r="BD118" t="n">
        <v>38.8842</v>
      </c>
      <c r="BE118" t="s">
        <v>354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>
        <v>335</v>
      </c>
      <c r="BO118" t="s">
        <v>82</v>
      </c>
      <c r="BP118" t="s">
        <v>99</v>
      </c>
      <c r="BQ118" t="s">
        <v>355</v>
      </c>
      <c r="BR118" t="s">
        <v>337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326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544.64</v>
      </c>
      <c r="L119" t="s">
        <v>77</v>
      </c>
      <c r="M119" t="s"/>
      <c r="N119" t="s">
        <v>327</v>
      </c>
      <c r="O119" t="s">
        <v>79</v>
      </c>
      <c r="P119" t="s">
        <v>326</v>
      </c>
      <c r="Q119" t="s"/>
      <c r="R119" t="s">
        <v>328</v>
      </c>
      <c r="S119" t="s">
        <v>350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>
        <f>HYPERLINK("https://hotelmonitor-cachepage.eclerx.com/savepage/tk_15454758769049892_sr_62.html","info")</f>
        <v/>
      </c>
      <c r="AA119" t="n">
        <v>-418168</v>
      </c>
      <c r="AB119" t="s">
        <v>351</v>
      </c>
      <c r="AC119" t="s">
        <v>88</v>
      </c>
      <c r="AD119" t="s">
        <v>89</v>
      </c>
      <c r="AE119" t="s"/>
      <c r="AF119" t="s"/>
      <c r="AG119" t="s"/>
      <c r="AH119" t="s">
        <v>352</v>
      </c>
      <c r="AI119" t="s">
        <v>350</v>
      </c>
      <c r="AJ119" t="s"/>
      <c r="AK119" t="s">
        <v>91</v>
      </c>
      <c r="AL119" t="s"/>
      <c r="AM119" t="s"/>
      <c r="AN119" t="s">
        <v>91</v>
      </c>
      <c r="AO119" t="s"/>
      <c r="AP119" t="n">
        <v>34</v>
      </c>
      <c r="AQ119" t="s">
        <v>92</v>
      </c>
      <c r="AR119" t="s"/>
      <c r="AS119" t="s">
        <v>353</v>
      </c>
      <c r="AT119" t="s">
        <v>94</v>
      </c>
      <c r="AU119" t="s">
        <v>91</v>
      </c>
      <c r="AV119" t="s"/>
      <c r="AW119" t="s">
        <v>95</v>
      </c>
      <c r="AX119" t="s"/>
      <c r="AY119" t="n">
        <v>418168</v>
      </c>
      <c r="AZ119" t="s">
        <v>333</v>
      </c>
      <c r="BA119" t="s"/>
      <c r="BB119" t="s"/>
      <c r="BC119" t="n">
        <v>38.8842</v>
      </c>
      <c r="BD119" t="n">
        <v>38.8842</v>
      </c>
      <c r="BE119" t="s">
        <v>354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>
        <v>335</v>
      </c>
      <c r="BO119" t="s">
        <v>82</v>
      </c>
      <c r="BP119" t="s">
        <v>99</v>
      </c>
      <c r="BQ119" t="s">
        <v>355</v>
      </c>
      <c r="BR119" t="s">
        <v>337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326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590.59</v>
      </c>
      <c r="L120" t="s">
        <v>77</v>
      </c>
      <c r="M120" t="s"/>
      <c r="N120" t="s">
        <v>327</v>
      </c>
      <c r="O120" t="s">
        <v>79</v>
      </c>
      <c r="P120" t="s">
        <v>326</v>
      </c>
      <c r="Q120" t="s"/>
      <c r="R120" t="s">
        <v>328</v>
      </c>
      <c r="S120" t="s">
        <v>356</v>
      </c>
      <c r="T120" t="s">
        <v>82</v>
      </c>
      <c r="U120" t="s">
        <v>83</v>
      </c>
      <c r="V120" t="s">
        <v>84</v>
      </c>
      <c r="W120" t="s">
        <v>103</v>
      </c>
      <c r="X120" t="s"/>
      <c r="Y120" t="s">
        <v>86</v>
      </c>
      <c r="Z120">
        <f>HYPERLINK("https://hotelmonitor-cachepage.eclerx.com/savepage/tk_15454758769049892_sr_62.html","info")</f>
        <v/>
      </c>
      <c r="AA120" t="n">
        <v>-418168</v>
      </c>
      <c r="AB120" t="s">
        <v>357</v>
      </c>
      <c r="AC120" t="s">
        <v>88</v>
      </c>
      <c r="AD120" t="s">
        <v>89</v>
      </c>
      <c r="AE120" t="s"/>
      <c r="AF120" t="s"/>
      <c r="AG120" t="s"/>
      <c r="AH120" t="s">
        <v>358</v>
      </c>
      <c r="AI120" t="s">
        <v>356</v>
      </c>
      <c r="AJ120" t="s"/>
      <c r="AK120" t="s">
        <v>91</v>
      </c>
      <c r="AL120" t="s"/>
      <c r="AM120" t="s"/>
      <c r="AN120" t="s">
        <v>91</v>
      </c>
      <c r="AO120" t="s"/>
      <c r="AP120" t="n">
        <v>34</v>
      </c>
      <c r="AQ120" t="s">
        <v>92</v>
      </c>
      <c r="AR120" t="s"/>
      <c r="AS120" t="s">
        <v>353</v>
      </c>
      <c r="AT120" t="s">
        <v>94</v>
      </c>
      <c r="AU120" t="s">
        <v>91</v>
      </c>
      <c r="AV120" t="s"/>
      <c r="AW120" t="s">
        <v>95</v>
      </c>
      <c r="AX120" t="s"/>
      <c r="AY120" t="n">
        <v>418168</v>
      </c>
      <c r="AZ120" t="s">
        <v>333</v>
      </c>
      <c r="BA120" t="s"/>
      <c r="BB120" t="s"/>
      <c r="BC120" t="n">
        <v>38.8842</v>
      </c>
      <c r="BD120" t="n">
        <v>38.8842</v>
      </c>
      <c r="BE120" t="s">
        <v>359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>
        <v>335</v>
      </c>
      <c r="BO120" t="s">
        <v>82</v>
      </c>
      <c r="BP120" t="s">
        <v>99</v>
      </c>
      <c r="BQ120" t="s">
        <v>355</v>
      </c>
      <c r="BR120" t="s">
        <v>337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326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590.59</v>
      </c>
      <c r="L121" t="s">
        <v>77</v>
      </c>
      <c r="M121" t="s"/>
      <c r="N121" t="s">
        <v>327</v>
      </c>
      <c r="O121" t="s">
        <v>79</v>
      </c>
      <c r="P121" t="s">
        <v>326</v>
      </c>
      <c r="Q121" t="s"/>
      <c r="R121" t="s">
        <v>328</v>
      </c>
      <c r="S121" t="s">
        <v>356</v>
      </c>
      <c r="T121" t="s">
        <v>82</v>
      </c>
      <c r="U121" t="s">
        <v>83</v>
      </c>
      <c r="V121" t="s">
        <v>84</v>
      </c>
      <c r="W121" t="s">
        <v>103</v>
      </c>
      <c r="X121" t="s"/>
      <c r="Y121" t="s">
        <v>86</v>
      </c>
      <c r="Z121">
        <f>HYPERLINK("https://hotelmonitor-cachepage.eclerx.com/savepage/tk_15454758769049892_sr_62.html","info")</f>
        <v/>
      </c>
      <c r="AA121" t="n">
        <v>-418168</v>
      </c>
      <c r="AB121" t="s">
        <v>357</v>
      </c>
      <c r="AC121" t="s">
        <v>88</v>
      </c>
      <c r="AD121" t="s">
        <v>89</v>
      </c>
      <c r="AE121" t="s"/>
      <c r="AF121" t="s"/>
      <c r="AG121" t="s"/>
      <c r="AH121" t="s">
        <v>358</v>
      </c>
      <c r="AI121" t="s">
        <v>356</v>
      </c>
      <c r="AJ121" t="s"/>
      <c r="AK121" t="s">
        <v>91</v>
      </c>
      <c r="AL121" t="s"/>
      <c r="AM121" t="s"/>
      <c r="AN121" t="s">
        <v>91</v>
      </c>
      <c r="AO121" t="s"/>
      <c r="AP121" t="n">
        <v>34</v>
      </c>
      <c r="AQ121" t="s">
        <v>92</v>
      </c>
      <c r="AR121" t="s"/>
      <c r="AS121" t="s">
        <v>353</v>
      </c>
      <c r="AT121" t="s">
        <v>94</v>
      </c>
      <c r="AU121" t="s">
        <v>91</v>
      </c>
      <c r="AV121" t="s"/>
      <c r="AW121" t="s">
        <v>95</v>
      </c>
      <c r="AX121" t="s"/>
      <c r="AY121" t="n">
        <v>418168</v>
      </c>
      <c r="AZ121" t="s">
        <v>333</v>
      </c>
      <c r="BA121" t="s"/>
      <c r="BB121" t="s"/>
      <c r="BC121" t="n">
        <v>38.8842</v>
      </c>
      <c r="BD121" t="n">
        <v>38.8842</v>
      </c>
      <c r="BE121" t="s">
        <v>359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>
        <v>335</v>
      </c>
      <c r="BO121" t="s">
        <v>82</v>
      </c>
      <c r="BP121" t="s">
        <v>99</v>
      </c>
      <c r="BQ121" t="s">
        <v>355</v>
      </c>
      <c r="BR121" t="s">
        <v>337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326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662.1799999999999</v>
      </c>
      <c r="L122" t="s">
        <v>77</v>
      </c>
      <c r="M122" t="s"/>
      <c r="N122" t="s">
        <v>276</v>
      </c>
      <c r="O122" t="s">
        <v>79</v>
      </c>
      <c r="P122" t="s">
        <v>326</v>
      </c>
      <c r="Q122" t="s"/>
      <c r="R122" t="s">
        <v>328</v>
      </c>
      <c r="S122" t="s">
        <v>360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HYPERLINK("https://hotelmonitor-cachepage.eclerx.com/savepage/tk_15454758769049892_sr_62.html","info")</f>
        <v/>
      </c>
      <c r="AA122" t="n">
        <v>-418168</v>
      </c>
      <c r="AB122" t="s">
        <v>351</v>
      </c>
      <c r="AC122" t="s">
        <v>88</v>
      </c>
      <c r="AD122" t="s">
        <v>89</v>
      </c>
      <c r="AE122" t="s"/>
      <c r="AF122" t="s"/>
      <c r="AG122" t="s"/>
      <c r="AH122" t="s">
        <v>361</v>
      </c>
      <c r="AI122" t="s">
        <v>360</v>
      </c>
      <c r="AJ122" t="s"/>
      <c r="AK122" t="s">
        <v>91</v>
      </c>
      <c r="AL122" t="s"/>
      <c r="AM122" t="s"/>
      <c r="AN122" t="s">
        <v>91</v>
      </c>
      <c r="AO122" t="s"/>
      <c r="AP122" t="n">
        <v>34</v>
      </c>
      <c r="AQ122" t="s">
        <v>92</v>
      </c>
      <c r="AR122" t="s"/>
      <c r="AS122" t="s">
        <v>362</v>
      </c>
      <c r="AT122" t="s">
        <v>94</v>
      </c>
      <c r="AU122" t="s">
        <v>91</v>
      </c>
      <c r="AV122" t="s"/>
      <c r="AW122" t="s">
        <v>95</v>
      </c>
      <c r="AX122" t="s"/>
      <c r="AY122" t="n">
        <v>418168</v>
      </c>
      <c r="AZ122" t="s">
        <v>333</v>
      </c>
      <c r="BA122" t="s"/>
      <c r="BB122" t="s"/>
      <c r="BC122" t="n">
        <v>38.8842</v>
      </c>
      <c r="BD122" t="n">
        <v>38.8842</v>
      </c>
      <c r="BE122" t="s">
        <v>363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>
        <v>335</v>
      </c>
      <c r="BO122" t="s">
        <v>82</v>
      </c>
      <c r="BP122" t="s">
        <v>99</v>
      </c>
      <c r="BQ122" t="s">
        <v>364</v>
      </c>
      <c r="BR122" t="s">
        <v>337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326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662.1799999999999</v>
      </c>
      <c r="L123" t="s">
        <v>77</v>
      </c>
      <c r="M123" t="s"/>
      <c r="N123" t="s">
        <v>276</v>
      </c>
      <c r="O123" t="s">
        <v>79</v>
      </c>
      <c r="P123" t="s">
        <v>326</v>
      </c>
      <c r="Q123" t="s"/>
      <c r="R123" t="s">
        <v>328</v>
      </c>
      <c r="S123" t="s">
        <v>360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HYPERLINK("https://hotelmonitor-cachepage.eclerx.com/savepage/tk_15454758769049892_sr_62.html","info")</f>
        <v/>
      </c>
      <c r="AA123" t="n">
        <v>-418168</v>
      </c>
      <c r="AB123" t="s">
        <v>351</v>
      </c>
      <c r="AC123" t="s">
        <v>88</v>
      </c>
      <c r="AD123" t="s">
        <v>89</v>
      </c>
      <c r="AE123" t="s"/>
      <c r="AF123" t="s"/>
      <c r="AG123" t="s"/>
      <c r="AH123" t="s">
        <v>361</v>
      </c>
      <c r="AI123" t="s">
        <v>360</v>
      </c>
      <c r="AJ123" t="s"/>
      <c r="AK123" t="s">
        <v>91</v>
      </c>
      <c r="AL123" t="s"/>
      <c r="AM123" t="s"/>
      <c r="AN123" t="s">
        <v>91</v>
      </c>
      <c r="AO123" t="s"/>
      <c r="AP123" t="n">
        <v>34</v>
      </c>
      <c r="AQ123" t="s">
        <v>92</v>
      </c>
      <c r="AR123" t="s"/>
      <c r="AS123" t="s">
        <v>362</v>
      </c>
      <c r="AT123" t="s">
        <v>94</v>
      </c>
      <c r="AU123" t="s">
        <v>91</v>
      </c>
      <c r="AV123" t="s"/>
      <c r="AW123" t="s">
        <v>95</v>
      </c>
      <c r="AX123" t="s"/>
      <c r="AY123" t="n">
        <v>418168</v>
      </c>
      <c r="AZ123" t="s">
        <v>333</v>
      </c>
      <c r="BA123" t="s"/>
      <c r="BB123" t="s"/>
      <c r="BC123" t="n">
        <v>38.8842</v>
      </c>
      <c r="BD123" t="n">
        <v>38.8842</v>
      </c>
      <c r="BE123" t="s">
        <v>363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>
        <v>335</v>
      </c>
      <c r="BO123" t="s">
        <v>82</v>
      </c>
      <c r="BP123" t="s">
        <v>99</v>
      </c>
      <c r="BQ123" t="s">
        <v>364</v>
      </c>
      <c r="BR123" t="s">
        <v>337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326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712.9299999999999</v>
      </c>
      <c r="L124" t="s">
        <v>77</v>
      </c>
      <c r="M124" t="s"/>
      <c r="N124" t="s">
        <v>276</v>
      </c>
      <c r="O124" t="s">
        <v>79</v>
      </c>
      <c r="P124" t="s">
        <v>326</v>
      </c>
      <c r="Q124" t="s"/>
      <c r="R124" t="s">
        <v>328</v>
      </c>
      <c r="S124" t="s">
        <v>365</v>
      </c>
      <c r="T124" t="s">
        <v>82</v>
      </c>
      <c r="U124" t="s">
        <v>83</v>
      </c>
      <c r="V124" t="s">
        <v>84</v>
      </c>
      <c r="W124" t="s">
        <v>103</v>
      </c>
      <c r="X124" t="s"/>
      <c r="Y124" t="s">
        <v>86</v>
      </c>
      <c r="Z124">
        <f>HYPERLINK("https://hotelmonitor-cachepage.eclerx.com/savepage/tk_15454758769049892_sr_62.html","info")</f>
        <v/>
      </c>
      <c r="AA124" t="n">
        <v>-418168</v>
      </c>
      <c r="AB124" t="s">
        <v>357</v>
      </c>
      <c r="AC124" t="s">
        <v>88</v>
      </c>
      <c r="AD124" t="s">
        <v>89</v>
      </c>
      <c r="AE124" t="s"/>
      <c r="AF124" t="s"/>
      <c r="AG124" t="s"/>
      <c r="AH124" t="s">
        <v>366</v>
      </c>
      <c r="AI124" t="s">
        <v>365</v>
      </c>
      <c r="AJ124" t="s"/>
      <c r="AK124" t="s">
        <v>91</v>
      </c>
      <c r="AL124" t="s"/>
      <c r="AM124" t="s"/>
      <c r="AN124" t="s">
        <v>91</v>
      </c>
      <c r="AO124" t="s"/>
      <c r="AP124" t="n">
        <v>34</v>
      </c>
      <c r="AQ124" t="s">
        <v>92</v>
      </c>
      <c r="AR124" t="s"/>
      <c r="AS124" t="s">
        <v>362</v>
      </c>
      <c r="AT124" t="s">
        <v>94</v>
      </c>
      <c r="AU124" t="s">
        <v>91</v>
      </c>
      <c r="AV124" t="s"/>
      <c r="AW124" t="s">
        <v>95</v>
      </c>
      <c r="AX124" t="s"/>
      <c r="AY124" t="n">
        <v>418168</v>
      </c>
      <c r="AZ124" t="s">
        <v>333</v>
      </c>
      <c r="BA124" t="s"/>
      <c r="BB124" t="s"/>
      <c r="BC124" t="n">
        <v>38.8842</v>
      </c>
      <c r="BD124" t="n">
        <v>38.8842</v>
      </c>
      <c r="BE124" t="s">
        <v>367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>
        <v>335</v>
      </c>
      <c r="BO124" t="s">
        <v>82</v>
      </c>
      <c r="BP124" t="s">
        <v>99</v>
      </c>
      <c r="BQ124" t="s">
        <v>364</v>
      </c>
      <c r="BR124" t="s">
        <v>337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326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712.9299999999999</v>
      </c>
      <c r="L125" t="s">
        <v>77</v>
      </c>
      <c r="M125" t="s"/>
      <c r="N125" t="s">
        <v>276</v>
      </c>
      <c r="O125" t="s">
        <v>79</v>
      </c>
      <c r="P125" t="s">
        <v>326</v>
      </c>
      <c r="Q125" t="s"/>
      <c r="R125" t="s">
        <v>328</v>
      </c>
      <c r="S125" t="s">
        <v>365</v>
      </c>
      <c r="T125" t="s">
        <v>82</v>
      </c>
      <c r="U125" t="s">
        <v>83</v>
      </c>
      <c r="V125" t="s">
        <v>84</v>
      </c>
      <c r="W125" t="s">
        <v>103</v>
      </c>
      <c r="X125" t="s"/>
      <c r="Y125" t="s">
        <v>86</v>
      </c>
      <c r="Z125">
        <f>HYPERLINK("https://hotelmonitor-cachepage.eclerx.com/savepage/tk_15454758769049892_sr_62.html","info")</f>
        <v/>
      </c>
      <c r="AA125" t="n">
        <v>-418168</v>
      </c>
      <c r="AB125" t="s">
        <v>357</v>
      </c>
      <c r="AC125" t="s">
        <v>88</v>
      </c>
      <c r="AD125" t="s">
        <v>89</v>
      </c>
      <c r="AE125" t="s"/>
      <c r="AF125" t="s"/>
      <c r="AG125" t="s"/>
      <c r="AH125" t="s">
        <v>366</v>
      </c>
      <c r="AI125" t="s">
        <v>365</v>
      </c>
      <c r="AJ125" t="s"/>
      <c r="AK125" t="s">
        <v>91</v>
      </c>
      <c r="AL125" t="s"/>
      <c r="AM125" t="s"/>
      <c r="AN125" t="s">
        <v>91</v>
      </c>
      <c r="AO125" t="s"/>
      <c r="AP125" t="n">
        <v>34</v>
      </c>
      <c r="AQ125" t="s">
        <v>92</v>
      </c>
      <c r="AR125" t="s"/>
      <c r="AS125" t="s">
        <v>362</v>
      </c>
      <c r="AT125" t="s">
        <v>94</v>
      </c>
      <c r="AU125" t="s">
        <v>91</v>
      </c>
      <c r="AV125" t="s"/>
      <c r="AW125" t="s">
        <v>95</v>
      </c>
      <c r="AX125" t="s"/>
      <c r="AY125" t="n">
        <v>418168</v>
      </c>
      <c r="AZ125" t="s">
        <v>333</v>
      </c>
      <c r="BA125" t="s"/>
      <c r="BB125" t="s"/>
      <c r="BC125" t="n">
        <v>38.8842</v>
      </c>
      <c r="BD125" t="n">
        <v>38.8842</v>
      </c>
      <c r="BE125" t="s">
        <v>367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>
        <v>335</v>
      </c>
      <c r="BO125" t="s">
        <v>82</v>
      </c>
      <c r="BP125" t="s">
        <v>99</v>
      </c>
      <c r="BQ125" t="s">
        <v>364</v>
      </c>
      <c r="BR125" t="s">
        <v>337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326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737.85</v>
      </c>
      <c r="L126" t="s">
        <v>77</v>
      </c>
      <c r="M126" t="s"/>
      <c r="N126" t="s">
        <v>368</v>
      </c>
      <c r="O126" t="s">
        <v>79</v>
      </c>
      <c r="P126" t="s">
        <v>326</v>
      </c>
      <c r="Q126" t="s"/>
      <c r="R126" t="s">
        <v>328</v>
      </c>
      <c r="S126" t="s">
        <v>369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HYPERLINK("https://hotelmonitor-cachepage.eclerx.com/savepage/tk_15454758769049892_sr_62.html","info")</f>
        <v/>
      </c>
      <c r="AA126" t="n">
        <v>-418168</v>
      </c>
      <c r="AB126" t="s">
        <v>351</v>
      </c>
      <c r="AC126" t="s">
        <v>88</v>
      </c>
      <c r="AD126" t="s">
        <v>89</v>
      </c>
      <c r="AE126" t="s"/>
      <c r="AF126" t="s"/>
      <c r="AG126" t="s"/>
      <c r="AH126" t="s">
        <v>370</v>
      </c>
      <c r="AI126" t="s">
        <v>369</v>
      </c>
      <c r="AJ126" t="s"/>
      <c r="AK126" t="s">
        <v>91</v>
      </c>
      <c r="AL126" t="s"/>
      <c r="AM126" t="s"/>
      <c r="AN126" t="s">
        <v>91</v>
      </c>
      <c r="AO126" t="s"/>
      <c r="AP126" t="n">
        <v>34</v>
      </c>
      <c r="AQ126" t="s">
        <v>92</v>
      </c>
      <c r="AR126" t="s"/>
      <c r="AS126" t="s">
        <v>371</v>
      </c>
      <c r="AT126" t="s">
        <v>94</v>
      </c>
      <c r="AU126" t="s">
        <v>91</v>
      </c>
      <c r="AV126" t="s"/>
      <c r="AW126" t="s">
        <v>95</v>
      </c>
      <c r="AX126" t="s"/>
      <c r="AY126" t="n">
        <v>418168</v>
      </c>
      <c r="AZ126" t="s">
        <v>333</v>
      </c>
      <c r="BA126" t="s"/>
      <c r="BB126" t="s"/>
      <c r="BC126" t="n">
        <v>38.8842</v>
      </c>
      <c r="BD126" t="n">
        <v>38.8842</v>
      </c>
      <c r="BE126" t="s">
        <v>372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>
        <v>335</v>
      </c>
      <c r="BO126" t="s">
        <v>82</v>
      </c>
      <c r="BP126" t="s">
        <v>99</v>
      </c>
      <c r="BQ126" t="s">
        <v>373</v>
      </c>
      <c r="BR126" t="s">
        <v>337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326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737.85</v>
      </c>
      <c r="L127" t="s">
        <v>77</v>
      </c>
      <c r="M127" t="s"/>
      <c r="N127" t="s">
        <v>368</v>
      </c>
      <c r="O127" t="s">
        <v>79</v>
      </c>
      <c r="P127" t="s">
        <v>326</v>
      </c>
      <c r="Q127" t="s"/>
      <c r="R127" t="s">
        <v>328</v>
      </c>
      <c r="S127" t="s">
        <v>369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HYPERLINK("https://hotelmonitor-cachepage.eclerx.com/savepage/tk_15454758769049892_sr_62.html","info")</f>
        <v/>
      </c>
      <c r="AA127" t="n">
        <v>-418168</v>
      </c>
      <c r="AB127" t="s">
        <v>351</v>
      </c>
      <c r="AC127" t="s">
        <v>88</v>
      </c>
      <c r="AD127" t="s">
        <v>89</v>
      </c>
      <c r="AE127" t="s"/>
      <c r="AF127" t="s"/>
      <c r="AG127" t="s"/>
      <c r="AH127" t="s">
        <v>370</v>
      </c>
      <c r="AI127" t="s">
        <v>369</v>
      </c>
      <c r="AJ127" t="s"/>
      <c r="AK127" t="s">
        <v>91</v>
      </c>
      <c r="AL127" t="s"/>
      <c r="AM127" t="s"/>
      <c r="AN127" t="s">
        <v>91</v>
      </c>
      <c r="AO127" t="s"/>
      <c r="AP127" t="n">
        <v>34</v>
      </c>
      <c r="AQ127" t="s">
        <v>92</v>
      </c>
      <c r="AR127" t="s"/>
      <c r="AS127" t="s">
        <v>371</v>
      </c>
      <c r="AT127" t="s">
        <v>94</v>
      </c>
      <c r="AU127" t="s">
        <v>91</v>
      </c>
      <c r="AV127" t="s"/>
      <c r="AW127" t="s">
        <v>95</v>
      </c>
      <c r="AX127" t="s"/>
      <c r="AY127" t="n">
        <v>418168</v>
      </c>
      <c r="AZ127" t="s">
        <v>333</v>
      </c>
      <c r="BA127" t="s"/>
      <c r="BB127" t="s"/>
      <c r="BC127" t="n">
        <v>38.8842</v>
      </c>
      <c r="BD127" t="n">
        <v>38.8842</v>
      </c>
      <c r="BE127" t="s">
        <v>372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>
        <v>335</v>
      </c>
      <c r="BO127" t="s">
        <v>82</v>
      </c>
      <c r="BP127" t="s">
        <v>99</v>
      </c>
      <c r="BQ127" t="s">
        <v>373</v>
      </c>
      <c r="BR127" t="s">
        <v>337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326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788.16</v>
      </c>
      <c r="L128" t="s">
        <v>77</v>
      </c>
      <c r="M128" t="s"/>
      <c r="N128" t="s">
        <v>368</v>
      </c>
      <c r="O128" t="s">
        <v>79</v>
      </c>
      <c r="P128" t="s">
        <v>326</v>
      </c>
      <c r="Q128" t="s"/>
      <c r="R128" t="s">
        <v>328</v>
      </c>
      <c r="S128" t="s">
        <v>374</v>
      </c>
      <c r="T128" t="s">
        <v>82</v>
      </c>
      <c r="U128" t="s">
        <v>83</v>
      </c>
      <c r="V128" t="s">
        <v>84</v>
      </c>
      <c r="W128" t="s">
        <v>103</v>
      </c>
      <c r="X128" t="s"/>
      <c r="Y128" t="s">
        <v>86</v>
      </c>
      <c r="Z128">
        <f>HYPERLINK("https://hotelmonitor-cachepage.eclerx.com/savepage/tk_15454758769049892_sr_62.html","info")</f>
        <v/>
      </c>
      <c r="AA128" t="n">
        <v>-418168</v>
      </c>
      <c r="AB128" t="s">
        <v>357</v>
      </c>
      <c r="AC128" t="s">
        <v>88</v>
      </c>
      <c r="AD128" t="s">
        <v>89</v>
      </c>
      <c r="AE128" t="s"/>
      <c r="AF128" t="s"/>
      <c r="AG128" t="s"/>
      <c r="AH128" t="s">
        <v>375</v>
      </c>
      <c r="AI128" t="s">
        <v>374</v>
      </c>
      <c r="AJ128" t="s"/>
      <c r="AK128" t="s">
        <v>91</v>
      </c>
      <c r="AL128" t="s"/>
      <c r="AM128" t="s"/>
      <c r="AN128" t="s">
        <v>91</v>
      </c>
      <c r="AO128" t="s"/>
      <c r="AP128" t="n">
        <v>34</v>
      </c>
      <c r="AQ128" t="s">
        <v>92</v>
      </c>
      <c r="AR128" t="s"/>
      <c r="AS128" t="s">
        <v>371</v>
      </c>
      <c r="AT128" t="s">
        <v>94</v>
      </c>
      <c r="AU128" t="s">
        <v>91</v>
      </c>
      <c r="AV128" t="s"/>
      <c r="AW128" t="s">
        <v>95</v>
      </c>
      <c r="AX128" t="s"/>
      <c r="AY128" t="n">
        <v>418168</v>
      </c>
      <c r="AZ128" t="s">
        <v>333</v>
      </c>
      <c r="BA128" t="s"/>
      <c r="BB128" t="s"/>
      <c r="BC128" t="n">
        <v>38.8842</v>
      </c>
      <c r="BD128" t="n">
        <v>38.8842</v>
      </c>
      <c r="BE128" t="s">
        <v>376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>
        <v>335</v>
      </c>
      <c r="BO128" t="s">
        <v>82</v>
      </c>
      <c r="BP128" t="s">
        <v>99</v>
      </c>
      <c r="BQ128" t="s">
        <v>373</v>
      </c>
      <c r="BR128" t="s">
        <v>337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326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788.16</v>
      </c>
      <c r="L129" t="s">
        <v>77</v>
      </c>
      <c r="M129" t="s"/>
      <c r="N129" t="s">
        <v>368</v>
      </c>
      <c r="O129" t="s">
        <v>79</v>
      </c>
      <c r="P129" t="s">
        <v>326</v>
      </c>
      <c r="Q129" t="s"/>
      <c r="R129" t="s">
        <v>328</v>
      </c>
      <c r="S129" t="s">
        <v>374</v>
      </c>
      <c r="T129" t="s">
        <v>82</v>
      </c>
      <c r="U129" t="s">
        <v>83</v>
      </c>
      <c r="V129" t="s">
        <v>84</v>
      </c>
      <c r="W129" t="s">
        <v>103</v>
      </c>
      <c r="X129" t="s"/>
      <c r="Y129" t="s">
        <v>86</v>
      </c>
      <c r="Z129">
        <f>HYPERLINK("https://hotelmonitor-cachepage.eclerx.com/savepage/tk_15454758769049892_sr_62.html","info")</f>
        <v/>
      </c>
      <c r="AA129" t="n">
        <v>-418168</v>
      </c>
      <c r="AB129" t="s">
        <v>357</v>
      </c>
      <c r="AC129" t="s">
        <v>88</v>
      </c>
      <c r="AD129" t="s">
        <v>89</v>
      </c>
      <c r="AE129" t="s"/>
      <c r="AF129" t="s"/>
      <c r="AG129" t="s"/>
      <c r="AH129" t="s">
        <v>375</v>
      </c>
      <c r="AI129" t="s">
        <v>374</v>
      </c>
      <c r="AJ129" t="s"/>
      <c r="AK129" t="s">
        <v>91</v>
      </c>
      <c r="AL129" t="s"/>
      <c r="AM129" t="s"/>
      <c r="AN129" t="s">
        <v>91</v>
      </c>
      <c r="AO129" t="s"/>
      <c r="AP129" t="n">
        <v>34</v>
      </c>
      <c r="AQ129" t="s">
        <v>92</v>
      </c>
      <c r="AR129" t="s"/>
      <c r="AS129" t="s">
        <v>371</v>
      </c>
      <c r="AT129" t="s">
        <v>94</v>
      </c>
      <c r="AU129" t="s">
        <v>91</v>
      </c>
      <c r="AV129" t="s"/>
      <c r="AW129" t="s">
        <v>95</v>
      </c>
      <c r="AX129" t="s"/>
      <c r="AY129" t="n">
        <v>418168</v>
      </c>
      <c r="AZ129" t="s">
        <v>333</v>
      </c>
      <c r="BA129" t="s"/>
      <c r="BB129" t="s"/>
      <c r="BC129" t="n">
        <v>38.8842</v>
      </c>
      <c r="BD129" t="n">
        <v>38.8842</v>
      </c>
      <c r="BE129" t="s">
        <v>376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>
        <v>335</v>
      </c>
      <c r="BO129" t="s">
        <v>82</v>
      </c>
      <c r="BP129" t="s">
        <v>99</v>
      </c>
      <c r="BQ129" t="s">
        <v>373</v>
      </c>
      <c r="BR129" t="s">
        <v>337</v>
      </c>
    </row>
    <row r="130" spans="1:70">
      <c r="A130" t="s">
        <v>70</v>
      </c>
      <c r="B130" t="s">
        <v>71</v>
      </c>
      <c r="C130" t="s">
        <v>377</v>
      </c>
      <c r="D130" t="n">
        <v>3</v>
      </c>
      <c r="E130" t="s">
        <v>378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268.5</v>
      </c>
      <c r="L130" t="s">
        <v>77</v>
      </c>
      <c r="M130" t="s"/>
      <c r="N130" t="s">
        <v>379</v>
      </c>
      <c r="O130" t="s">
        <v>79</v>
      </c>
      <c r="P130" t="s">
        <v>378</v>
      </c>
      <c r="Q130" t="s"/>
      <c r="R130" t="s">
        <v>80</v>
      </c>
      <c r="S130" t="s">
        <v>380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HYPERLINK("https://hotelmonitor-cachepage.eclerx.com/savepage/tk_1545475880585224_sr_58.html","info")</f>
        <v/>
      </c>
      <c r="AA130" t="n">
        <v>-6873069</v>
      </c>
      <c r="AB130" t="s">
        <v>381</v>
      </c>
      <c r="AC130" t="s">
        <v>196</v>
      </c>
      <c r="AD130" t="s">
        <v>89</v>
      </c>
      <c r="AE130" t="s"/>
      <c r="AF130" t="s"/>
      <c r="AG130" t="s"/>
      <c r="AH130" t="s">
        <v>382</v>
      </c>
      <c r="AI130" t="s">
        <v>383</v>
      </c>
      <c r="AJ130" t="s"/>
      <c r="AK130" t="s">
        <v>91</v>
      </c>
      <c r="AL130" t="s"/>
      <c r="AM130" t="s"/>
      <c r="AN130" t="s">
        <v>99</v>
      </c>
      <c r="AO130" t="s">
        <v>200</v>
      </c>
      <c r="AP130" t="n">
        <v>8</v>
      </c>
      <c r="AQ130" t="s">
        <v>92</v>
      </c>
      <c r="AR130" t="s"/>
      <c r="AS130" t="s">
        <v>93</v>
      </c>
      <c r="AT130" t="s">
        <v>94</v>
      </c>
      <c r="AU130" t="s">
        <v>91</v>
      </c>
      <c r="AV130" t="s"/>
      <c r="AW130" t="s">
        <v>95</v>
      </c>
      <c r="AX130" t="s"/>
      <c r="AY130" t="n">
        <v>6873069</v>
      </c>
      <c r="AZ130" t="s">
        <v>384</v>
      </c>
      <c r="BA130" t="s"/>
      <c r="BB130" t="s"/>
      <c r="BC130" t="n">
        <v>38.9057</v>
      </c>
      <c r="BD130" t="n">
        <v>38.9057</v>
      </c>
      <c r="BE130" t="s">
        <v>385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>
        <v>98</v>
      </c>
      <c r="BO130" t="s">
        <v>82</v>
      </c>
      <c r="BP130" t="s">
        <v>99</v>
      </c>
      <c r="BQ130" t="s">
        <v>386</v>
      </c>
      <c r="BR130" t="s">
        <v>387</v>
      </c>
    </row>
    <row r="131" spans="1:70">
      <c r="A131" t="s">
        <v>70</v>
      </c>
      <c r="B131" t="s">
        <v>71</v>
      </c>
      <c r="C131" t="s">
        <v>377</v>
      </c>
      <c r="D131" t="n">
        <v>3</v>
      </c>
      <c r="E131" t="s">
        <v>378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268.5</v>
      </c>
      <c r="L131" t="s">
        <v>77</v>
      </c>
      <c r="M131" t="s"/>
      <c r="N131" t="s">
        <v>379</v>
      </c>
      <c r="O131" t="s">
        <v>79</v>
      </c>
      <c r="P131" t="s">
        <v>378</v>
      </c>
      <c r="Q131" t="s"/>
      <c r="R131" t="s">
        <v>80</v>
      </c>
      <c r="S131" t="s">
        <v>380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HYPERLINK("https://hotelmonitor-cachepage.eclerx.com/savepage/tk_1545475880585224_sr_58.html","info")</f>
        <v/>
      </c>
      <c r="AA131" t="n">
        <v>-6873069</v>
      </c>
      <c r="AB131" t="s">
        <v>381</v>
      </c>
      <c r="AC131" t="s">
        <v>196</v>
      </c>
      <c r="AD131" t="s">
        <v>89</v>
      </c>
      <c r="AE131" t="s"/>
      <c r="AF131" t="s"/>
      <c r="AG131" t="s"/>
      <c r="AH131" t="s">
        <v>382</v>
      </c>
      <c r="AI131" t="s">
        <v>383</v>
      </c>
      <c r="AJ131" t="s"/>
      <c r="AK131" t="s">
        <v>91</v>
      </c>
      <c r="AL131" t="s"/>
      <c r="AM131" t="s"/>
      <c r="AN131" t="s">
        <v>99</v>
      </c>
      <c r="AO131" t="s">
        <v>200</v>
      </c>
      <c r="AP131" t="n">
        <v>8</v>
      </c>
      <c r="AQ131" t="s">
        <v>92</v>
      </c>
      <c r="AR131" t="s"/>
      <c r="AS131" t="s">
        <v>93</v>
      </c>
      <c r="AT131" t="s">
        <v>94</v>
      </c>
      <c r="AU131" t="s">
        <v>91</v>
      </c>
      <c r="AV131" t="s"/>
      <c r="AW131" t="s">
        <v>95</v>
      </c>
      <c r="AX131" t="s"/>
      <c r="AY131" t="n">
        <v>6873069</v>
      </c>
      <c r="AZ131" t="s">
        <v>384</v>
      </c>
      <c r="BA131" t="s"/>
      <c r="BB131" t="s"/>
      <c r="BC131" t="n">
        <v>38.9057</v>
      </c>
      <c r="BD131" t="n">
        <v>38.9057</v>
      </c>
      <c r="BE131" t="s">
        <v>385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>
        <v>98</v>
      </c>
      <c r="BO131" t="s">
        <v>82</v>
      </c>
      <c r="BP131" t="s">
        <v>99</v>
      </c>
      <c r="BQ131" t="s">
        <v>386</v>
      </c>
      <c r="BR131" t="s">
        <v>387</v>
      </c>
    </row>
    <row r="132" spans="1:70">
      <c r="A132" t="s">
        <v>70</v>
      </c>
      <c r="B132" t="s">
        <v>71</v>
      </c>
      <c r="C132" t="s">
        <v>377</v>
      </c>
      <c r="D132" t="n">
        <v>3</v>
      </c>
      <c r="E132" t="s">
        <v>378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279.3</v>
      </c>
      <c r="L132" t="s">
        <v>77</v>
      </c>
      <c r="M132" t="s"/>
      <c r="N132" t="s">
        <v>379</v>
      </c>
      <c r="O132" t="s">
        <v>79</v>
      </c>
      <c r="P132" t="s">
        <v>378</v>
      </c>
      <c r="Q132" t="s"/>
      <c r="R132" t="s">
        <v>80</v>
      </c>
      <c r="S132" t="s">
        <v>388</v>
      </c>
      <c r="T132" t="s">
        <v>82</v>
      </c>
      <c r="U132" t="s">
        <v>83</v>
      </c>
      <c r="V132" t="s">
        <v>84</v>
      </c>
      <c r="W132" t="s">
        <v>103</v>
      </c>
      <c r="X132" t="s"/>
      <c r="Y132" t="s">
        <v>86</v>
      </c>
      <c r="Z132">
        <f>HYPERLINK("https://hotelmonitor-cachepage.eclerx.com/savepage/tk_1545475880585224_sr_58.html","info")</f>
        <v/>
      </c>
      <c r="AA132" t="n">
        <v>-6873069</v>
      </c>
      <c r="AB132" t="s">
        <v>389</v>
      </c>
      <c r="AC132" t="s">
        <v>196</v>
      </c>
      <c r="AD132" t="s">
        <v>89</v>
      </c>
      <c r="AE132" t="s"/>
      <c r="AF132" t="s"/>
      <c r="AG132" t="s"/>
      <c r="AH132" t="s">
        <v>390</v>
      </c>
      <c r="AI132" t="s">
        <v>391</v>
      </c>
      <c r="AJ132" t="s"/>
      <c r="AK132" t="s">
        <v>91</v>
      </c>
      <c r="AL132" t="s"/>
      <c r="AM132" t="s"/>
      <c r="AN132" t="s">
        <v>91</v>
      </c>
      <c r="AO132" t="s"/>
      <c r="AP132" t="n">
        <v>8</v>
      </c>
      <c r="AQ132" t="s">
        <v>92</v>
      </c>
      <c r="AR132" t="s"/>
      <c r="AS132" t="s">
        <v>93</v>
      </c>
      <c r="AT132" t="s">
        <v>94</v>
      </c>
      <c r="AU132" t="s">
        <v>91</v>
      </c>
      <c r="AV132" t="s"/>
      <c r="AW132" t="s">
        <v>95</v>
      </c>
      <c r="AX132" t="s"/>
      <c r="AY132" t="n">
        <v>6873069</v>
      </c>
      <c r="AZ132" t="s">
        <v>384</v>
      </c>
      <c r="BA132" t="s"/>
      <c r="BB132" t="s"/>
      <c r="BC132" t="n">
        <v>38.9057</v>
      </c>
      <c r="BD132" t="n">
        <v>38.9057</v>
      </c>
      <c r="BE132" t="s">
        <v>392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>
        <v>98</v>
      </c>
      <c r="BO132" t="s">
        <v>82</v>
      </c>
      <c r="BP132" t="s">
        <v>99</v>
      </c>
      <c r="BQ132" t="s">
        <v>386</v>
      </c>
      <c r="BR132" t="s">
        <v>387</v>
      </c>
    </row>
    <row r="133" spans="1:70">
      <c r="A133" t="s">
        <v>70</v>
      </c>
      <c r="B133" t="s">
        <v>71</v>
      </c>
      <c r="C133" t="s">
        <v>377</v>
      </c>
      <c r="D133" t="n">
        <v>3</v>
      </c>
      <c r="E133" t="s">
        <v>378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279.3</v>
      </c>
      <c r="L133" t="s">
        <v>77</v>
      </c>
      <c r="M133" t="s"/>
      <c r="N133" t="s">
        <v>379</v>
      </c>
      <c r="O133" t="s">
        <v>79</v>
      </c>
      <c r="P133" t="s">
        <v>378</v>
      </c>
      <c r="Q133" t="s"/>
      <c r="R133" t="s">
        <v>80</v>
      </c>
      <c r="S133" t="s">
        <v>388</v>
      </c>
      <c r="T133" t="s">
        <v>82</v>
      </c>
      <c r="U133" t="s">
        <v>83</v>
      </c>
      <c r="V133" t="s">
        <v>84</v>
      </c>
      <c r="W133" t="s">
        <v>103</v>
      </c>
      <c r="X133" t="s"/>
      <c r="Y133" t="s">
        <v>86</v>
      </c>
      <c r="Z133">
        <f>HYPERLINK("https://hotelmonitor-cachepage.eclerx.com/savepage/tk_1545475880585224_sr_58.html","info")</f>
        <v/>
      </c>
      <c r="AA133" t="n">
        <v>-6873069</v>
      </c>
      <c r="AB133" t="s">
        <v>389</v>
      </c>
      <c r="AC133" t="s">
        <v>196</v>
      </c>
      <c r="AD133" t="s">
        <v>89</v>
      </c>
      <c r="AE133" t="s"/>
      <c r="AF133" t="s"/>
      <c r="AG133" t="s"/>
      <c r="AH133" t="s">
        <v>390</v>
      </c>
      <c r="AI133" t="s">
        <v>391</v>
      </c>
      <c r="AJ133" t="s"/>
      <c r="AK133" t="s">
        <v>91</v>
      </c>
      <c r="AL133" t="s"/>
      <c r="AM133" t="s"/>
      <c r="AN133" t="s">
        <v>91</v>
      </c>
      <c r="AO133" t="s"/>
      <c r="AP133" t="n">
        <v>8</v>
      </c>
      <c r="AQ133" t="s">
        <v>92</v>
      </c>
      <c r="AR133" t="s"/>
      <c r="AS133" t="s">
        <v>93</v>
      </c>
      <c r="AT133" t="s">
        <v>94</v>
      </c>
      <c r="AU133" t="s">
        <v>91</v>
      </c>
      <c r="AV133" t="s"/>
      <c r="AW133" t="s">
        <v>95</v>
      </c>
      <c r="AX133" t="s"/>
      <c r="AY133" t="n">
        <v>6873069</v>
      </c>
      <c r="AZ133" t="s">
        <v>384</v>
      </c>
      <c r="BA133" t="s"/>
      <c r="BB133" t="s"/>
      <c r="BC133" t="n">
        <v>38.9057</v>
      </c>
      <c r="BD133" t="n">
        <v>38.9057</v>
      </c>
      <c r="BE133" t="s">
        <v>392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>
        <v>98</v>
      </c>
      <c r="BO133" t="s">
        <v>82</v>
      </c>
      <c r="BP133" t="s">
        <v>99</v>
      </c>
      <c r="BQ133" t="s">
        <v>386</v>
      </c>
      <c r="BR133" t="s">
        <v>387</v>
      </c>
    </row>
    <row r="134" spans="1:70">
      <c r="A134" t="s">
        <v>70</v>
      </c>
      <c r="B134" t="s">
        <v>71</v>
      </c>
      <c r="C134" t="s">
        <v>377</v>
      </c>
      <c r="D134" t="n">
        <v>3</v>
      </c>
      <c r="E134" t="s">
        <v>378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298.33</v>
      </c>
      <c r="L134" t="s">
        <v>77</v>
      </c>
      <c r="M134" t="s"/>
      <c r="N134" t="s">
        <v>379</v>
      </c>
      <c r="O134" t="s">
        <v>79</v>
      </c>
      <c r="P134" t="s">
        <v>378</v>
      </c>
      <c r="Q134" t="s"/>
      <c r="R134" t="s">
        <v>80</v>
      </c>
      <c r="S134" t="s">
        <v>393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HYPERLINK("https://hotelmonitor-cachepage.eclerx.com/savepage/tk_1545475880585224_sr_58.html","info")</f>
        <v/>
      </c>
      <c r="AA134" t="n">
        <v>-6873069</v>
      </c>
      <c r="AB134" t="s">
        <v>394</v>
      </c>
      <c r="AC134" t="s">
        <v>88</v>
      </c>
      <c r="AD134" t="s">
        <v>89</v>
      </c>
      <c r="AE134" t="s"/>
      <c r="AF134" t="s"/>
      <c r="AG134" t="s"/>
      <c r="AH134" t="s">
        <v>395</v>
      </c>
      <c r="AI134" t="s">
        <v>396</v>
      </c>
      <c r="AJ134" t="s"/>
      <c r="AK134" t="s">
        <v>91</v>
      </c>
      <c r="AL134" t="s"/>
      <c r="AM134" t="s"/>
      <c r="AN134" t="s">
        <v>91</v>
      </c>
      <c r="AO134" t="s"/>
      <c r="AP134" t="n">
        <v>8</v>
      </c>
      <c r="AQ134" t="s">
        <v>92</v>
      </c>
      <c r="AR134" t="s"/>
      <c r="AS134" t="s">
        <v>93</v>
      </c>
      <c r="AT134" t="s">
        <v>94</v>
      </c>
      <c r="AU134" t="s">
        <v>91</v>
      </c>
      <c r="AV134" t="s"/>
      <c r="AW134" t="s">
        <v>95</v>
      </c>
      <c r="AX134" t="s"/>
      <c r="AY134" t="n">
        <v>6873069</v>
      </c>
      <c r="AZ134" t="s">
        <v>384</v>
      </c>
      <c r="BA134" t="s"/>
      <c r="BB134" t="s"/>
      <c r="BC134" t="n">
        <v>38.9057</v>
      </c>
      <c r="BD134" t="n">
        <v>38.9057</v>
      </c>
      <c r="BE134" t="s">
        <v>397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>
        <v>98</v>
      </c>
      <c r="BO134" t="s">
        <v>82</v>
      </c>
      <c r="BP134" t="s">
        <v>99</v>
      </c>
      <c r="BQ134" t="s">
        <v>386</v>
      </c>
      <c r="BR134" t="s">
        <v>387</v>
      </c>
    </row>
    <row r="135" spans="1:70">
      <c r="A135" t="s">
        <v>70</v>
      </c>
      <c r="B135" t="s">
        <v>71</v>
      </c>
      <c r="C135" t="s">
        <v>377</v>
      </c>
      <c r="D135" t="n">
        <v>3</v>
      </c>
      <c r="E135" t="s">
        <v>378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298.33</v>
      </c>
      <c r="L135" t="s">
        <v>77</v>
      </c>
      <c r="M135" t="s"/>
      <c r="N135" t="s">
        <v>379</v>
      </c>
      <c r="O135" t="s">
        <v>79</v>
      </c>
      <c r="P135" t="s">
        <v>378</v>
      </c>
      <c r="Q135" t="s"/>
      <c r="R135" t="s">
        <v>80</v>
      </c>
      <c r="S135" t="s">
        <v>393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HYPERLINK("https://hotelmonitor-cachepage.eclerx.com/savepage/tk_1545475880585224_sr_58.html","info")</f>
        <v/>
      </c>
      <c r="AA135" t="n">
        <v>-6873069</v>
      </c>
      <c r="AB135" t="s">
        <v>394</v>
      </c>
      <c r="AC135" t="s">
        <v>88</v>
      </c>
      <c r="AD135" t="s">
        <v>89</v>
      </c>
      <c r="AE135" t="s"/>
      <c r="AF135" t="s"/>
      <c r="AG135" t="s"/>
      <c r="AH135" t="s">
        <v>395</v>
      </c>
      <c r="AI135" t="s">
        <v>396</v>
      </c>
      <c r="AJ135" t="s"/>
      <c r="AK135" t="s">
        <v>91</v>
      </c>
      <c r="AL135" t="s"/>
      <c r="AM135" t="s"/>
      <c r="AN135" t="s">
        <v>91</v>
      </c>
      <c r="AO135" t="s"/>
      <c r="AP135" t="n">
        <v>8</v>
      </c>
      <c r="AQ135" t="s">
        <v>92</v>
      </c>
      <c r="AR135" t="s"/>
      <c r="AS135" t="s">
        <v>93</v>
      </c>
      <c r="AT135" t="s">
        <v>94</v>
      </c>
      <c r="AU135" t="s">
        <v>91</v>
      </c>
      <c r="AV135" t="s"/>
      <c r="AW135" t="s">
        <v>95</v>
      </c>
      <c r="AX135" t="s"/>
      <c r="AY135" t="n">
        <v>6873069</v>
      </c>
      <c r="AZ135" t="s">
        <v>384</v>
      </c>
      <c r="BA135" t="s"/>
      <c r="BB135" t="s"/>
      <c r="BC135" t="n">
        <v>38.9057</v>
      </c>
      <c r="BD135" t="n">
        <v>38.9057</v>
      </c>
      <c r="BE135" t="s">
        <v>397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>
        <v>98</v>
      </c>
      <c r="BO135" t="s">
        <v>82</v>
      </c>
      <c r="BP135" t="s">
        <v>99</v>
      </c>
      <c r="BQ135" t="s">
        <v>386</v>
      </c>
      <c r="BR135" t="s">
        <v>387</v>
      </c>
    </row>
    <row r="136" spans="1:70">
      <c r="A136" t="s">
        <v>70</v>
      </c>
      <c r="B136" t="s">
        <v>71</v>
      </c>
      <c r="C136" t="s">
        <v>377</v>
      </c>
      <c r="D136" t="n">
        <v>3</v>
      </c>
      <c r="E136" t="s">
        <v>378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310.33</v>
      </c>
      <c r="L136" t="s">
        <v>77</v>
      </c>
      <c r="M136" t="s"/>
      <c r="N136" t="s">
        <v>379</v>
      </c>
      <c r="O136" t="s">
        <v>79</v>
      </c>
      <c r="P136" t="s">
        <v>378</v>
      </c>
      <c r="Q136" t="s"/>
      <c r="R136" t="s">
        <v>80</v>
      </c>
      <c r="S136" t="s">
        <v>398</v>
      </c>
      <c r="T136" t="s">
        <v>82</v>
      </c>
      <c r="U136" t="s">
        <v>83</v>
      </c>
      <c r="V136" t="s">
        <v>84</v>
      </c>
      <c r="W136" t="s">
        <v>103</v>
      </c>
      <c r="X136" t="s"/>
      <c r="Y136" t="s">
        <v>86</v>
      </c>
      <c r="Z136">
        <f>HYPERLINK("https://hotelmonitor-cachepage.eclerx.com/savepage/tk_1545475880585224_sr_58.html","info")</f>
        <v/>
      </c>
      <c r="AA136" t="n">
        <v>-6873069</v>
      </c>
      <c r="AB136" t="s">
        <v>399</v>
      </c>
      <c r="AC136" t="s">
        <v>88</v>
      </c>
      <c r="AD136" t="s">
        <v>89</v>
      </c>
      <c r="AE136" t="s"/>
      <c r="AF136" t="s"/>
      <c r="AG136" t="s"/>
      <c r="AH136" t="s">
        <v>400</v>
      </c>
      <c r="AI136" t="s">
        <v>401</v>
      </c>
      <c r="AJ136" t="s"/>
      <c r="AK136" t="s">
        <v>91</v>
      </c>
      <c r="AL136" t="s"/>
      <c r="AM136" t="s"/>
      <c r="AN136" t="s">
        <v>91</v>
      </c>
      <c r="AO136" t="s"/>
      <c r="AP136" t="n">
        <v>8</v>
      </c>
      <c r="AQ136" t="s">
        <v>92</v>
      </c>
      <c r="AR136" t="s"/>
      <c r="AS136" t="s">
        <v>93</v>
      </c>
      <c r="AT136" t="s">
        <v>94</v>
      </c>
      <c r="AU136" t="s">
        <v>91</v>
      </c>
      <c r="AV136" t="s"/>
      <c r="AW136" t="s">
        <v>95</v>
      </c>
      <c r="AX136" t="s"/>
      <c r="AY136" t="n">
        <v>6873069</v>
      </c>
      <c r="AZ136" t="s">
        <v>384</v>
      </c>
      <c r="BA136" t="s"/>
      <c r="BB136" t="s"/>
      <c r="BC136" t="n">
        <v>38.9057</v>
      </c>
      <c r="BD136" t="n">
        <v>38.9057</v>
      </c>
      <c r="BE136" t="s">
        <v>402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>
        <v>98</v>
      </c>
      <c r="BO136" t="s">
        <v>82</v>
      </c>
      <c r="BP136" t="s">
        <v>99</v>
      </c>
      <c r="BQ136" t="s">
        <v>386</v>
      </c>
      <c r="BR136" t="s">
        <v>387</v>
      </c>
    </row>
    <row r="137" spans="1:70">
      <c r="A137" t="s">
        <v>70</v>
      </c>
      <c r="B137" t="s">
        <v>71</v>
      </c>
      <c r="C137" t="s">
        <v>377</v>
      </c>
      <c r="D137" t="n">
        <v>3</v>
      </c>
      <c r="E137" t="s">
        <v>378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310.33</v>
      </c>
      <c r="L137" t="s">
        <v>77</v>
      </c>
      <c r="M137" t="s"/>
      <c r="N137" t="s">
        <v>379</v>
      </c>
      <c r="O137" t="s">
        <v>79</v>
      </c>
      <c r="P137" t="s">
        <v>378</v>
      </c>
      <c r="Q137" t="s"/>
      <c r="R137" t="s">
        <v>80</v>
      </c>
      <c r="S137" t="s">
        <v>398</v>
      </c>
      <c r="T137" t="s">
        <v>82</v>
      </c>
      <c r="U137" t="s">
        <v>83</v>
      </c>
      <c r="V137" t="s">
        <v>84</v>
      </c>
      <c r="W137" t="s">
        <v>103</v>
      </c>
      <c r="X137" t="s"/>
      <c r="Y137" t="s">
        <v>86</v>
      </c>
      <c r="Z137">
        <f>HYPERLINK("https://hotelmonitor-cachepage.eclerx.com/savepage/tk_1545475880585224_sr_58.html","info")</f>
        <v/>
      </c>
      <c r="AA137" t="n">
        <v>-6873069</v>
      </c>
      <c r="AB137" t="s">
        <v>399</v>
      </c>
      <c r="AC137" t="s">
        <v>88</v>
      </c>
      <c r="AD137" t="s">
        <v>89</v>
      </c>
      <c r="AE137" t="s"/>
      <c r="AF137" t="s"/>
      <c r="AG137" t="s"/>
      <c r="AH137" t="s">
        <v>400</v>
      </c>
      <c r="AI137" t="s">
        <v>401</v>
      </c>
      <c r="AJ137" t="s"/>
      <c r="AK137" t="s">
        <v>91</v>
      </c>
      <c r="AL137" t="s"/>
      <c r="AM137" t="s"/>
      <c r="AN137" t="s">
        <v>91</v>
      </c>
      <c r="AO137" t="s"/>
      <c r="AP137" t="n">
        <v>8</v>
      </c>
      <c r="AQ137" t="s">
        <v>92</v>
      </c>
      <c r="AR137" t="s"/>
      <c r="AS137" t="s">
        <v>93</v>
      </c>
      <c r="AT137" t="s">
        <v>94</v>
      </c>
      <c r="AU137" t="s">
        <v>91</v>
      </c>
      <c r="AV137" t="s"/>
      <c r="AW137" t="s">
        <v>95</v>
      </c>
      <c r="AX137" t="s"/>
      <c r="AY137" t="n">
        <v>6873069</v>
      </c>
      <c r="AZ137" t="s">
        <v>384</v>
      </c>
      <c r="BA137" t="s"/>
      <c r="BB137" t="s"/>
      <c r="BC137" t="n">
        <v>38.9057</v>
      </c>
      <c r="BD137" t="n">
        <v>38.9057</v>
      </c>
      <c r="BE137" t="s">
        <v>402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>
        <v>98</v>
      </c>
      <c r="BO137" t="s">
        <v>82</v>
      </c>
      <c r="BP137" t="s">
        <v>99</v>
      </c>
      <c r="BQ137" t="s">
        <v>386</v>
      </c>
      <c r="BR137" t="s">
        <v>387</v>
      </c>
    </row>
    <row r="138" spans="1:70">
      <c r="A138" t="s">
        <v>70</v>
      </c>
      <c r="B138" t="s">
        <v>71</v>
      </c>
      <c r="C138" t="s">
        <v>377</v>
      </c>
      <c r="D138" t="n">
        <v>3</v>
      </c>
      <c r="E138" t="s">
        <v>378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268.5</v>
      </c>
      <c r="L138" t="s">
        <v>77</v>
      </c>
      <c r="M138" t="s"/>
      <c r="N138" t="s">
        <v>379</v>
      </c>
      <c r="O138" t="s">
        <v>79</v>
      </c>
      <c r="P138" t="s">
        <v>378</v>
      </c>
      <c r="Q138" t="s"/>
      <c r="R138" t="s">
        <v>80</v>
      </c>
      <c r="S138" t="s">
        <v>380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>
        <f>HYPERLINK("https://hotelmonitor-cachepage.eclerx.com/savepage/tk_1545475880585224_sr_58.html","info")</f>
        <v/>
      </c>
      <c r="AA138" t="n">
        <v>-6873069</v>
      </c>
      <c r="AB138" t="s">
        <v>381</v>
      </c>
      <c r="AC138" t="s">
        <v>196</v>
      </c>
      <c r="AD138" t="s">
        <v>89</v>
      </c>
      <c r="AE138" t="s"/>
      <c r="AF138" t="s"/>
      <c r="AG138" t="s"/>
      <c r="AH138" t="s">
        <v>382</v>
      </c>
      <c r="AI138" t="s">
        <v>383</v>
      </c>
      <c r="AJ138" t="s"/>
      <c r="AK138" t="s">
        <v>91</v>
      </c>
      <c r="AL138" t="s"/>
      <c r="AM138" t="s"/>
      <c r="AN138" t="s">
        <v>99</v>
      </c>
      <c r="AO138" t="s">
        <v>200</v>
      </c>
      <c r="AP138" t="n">
        <v>8</v>
      </c>
      <c r="AQ138" t="s">
        <v>92</v>
      </c>
      <c r="AR138" t="s"/>
      <c r="AS138" t="s">
        <v>93</v>
      </c>
      <c r="AT138" t="s">
        <v>94</v>
      </c>
      <c r="AU138" t="s">
        <v>91</v>
      </c>
      <c r="AV138" t="s"/>
      <c r="AW138" t="s">
        <v>95</v>
      </c>
      <c r="AX138" t="s"/>
      <c r="AY138" t="n">
        <v>6873069</v>
      </c>
      <c r="AZ138" t="s">
        <v>384</v>
      </c>
      <c r="BA138" t="s"/>
      <c r="BB138" t="s"/>
      <c r="BC138" t="n">
        <v>38.9057</v>
      </c>
      <c r="BD138" t="n">
        <v>38.9057</v>
      </c>
      <c r="BE138" t="s">
        <v>385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>
        <v>98</v>
      </c>
      <c r="BO138" t="s">
        <v>82</v>
      </c>
      <c r="BP138" t="s">
        <v>99</v>
      </c>
      <c r="BQ138" t="s">
        <v>403</v>
      </c>
      <c r="BR138" t="s">
        <v>387</v>
      </c>
    </row>
    <row r="139" spans="1:70">
      <c r="A139" t="s">
        <v>70</v>
      </c>
      <c r="B139" t="s">
        <v>71</v>
      </c>
      <c r="C139" t="s">
        <v>377</v>
      </c>
      <c r="D139" t="n">
        <v>3</v>
      </c>
      <c r="E139" t="s">
        <v>378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268.5</v>
      </c>
      <c r="L139" t="s">
        <v>77</v>
      </c>
      <c r="M139" t="s"/>
      <c r="N139" t="s">
        <v>379</v>
      </c>
      <c r="O139" t="s">
        <v>79</v>
      </c>
      <c r="P139" t="s">
        <v>378</v>
      </c>
      <c r="Q139" t="s"/>
      <c r="R139" t="s">
        <v>80</v>
      </c>
      <c r="S139" t="s">
        <v>380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HYPERLINK("https://hotelmonitor-cachepage.eclerx.com/savepage/tk_1545475880585224_sr_58.html","info")</f>
        <v/>
      </c>
      <c r="AA139" t="n">
        <v>-6873069</v>
      </c>
      <c r="AB139" t="s">
        <v>381</v>
      </c>
      <c r="AC139" t="s">
        <v>196</v>
      </c>
      <c r="AD139" t="s">
        <v>89</v>
      </c>
      <c r="AE139" t="s"/>
      <c r="AF139" t="s"/>
      <c r="AG139" t="s"/>
      <c r="AH139" t="s">
        <v>382</v>
      </c>
      <c r="AI139" t="s">
        <v>383</v>
      </c>
      <c r="AJ139" t="s"/>
      <c r="AK139" t="s">
        <v>91</v>
      </c>
      <c r="AL139" t="s"/>
      <c r="AM139" t="s"/>
      <c r="AN139" t="s">
        <v>99</v>
      </c>
      <c r="AO139" t="s">
        <v>200</v>
      </c>
      <c r="AP139" t="n">
        <v>8</v>
      </c>
      <c r="AQ139" t="s">
        <v>92</v>
      </c>
      <c r="AR139" t="s"/>
      <c r="AS139" t="s">
        <v>93</v>
      </c>
      <c r="AT139" t="s">
        <v>94</v>
      </c>
      <c r="AU139" t="s">
        <v>91</v>
      </c>
      <c r="AV139" t="s"/>
      <c r="AW139" t="s">
        <v>95</v>
      </c>
      <c r="AX139" t="s"/>
      <c r="AY139" t="n">
        <v>6873069</v>
      </c>
      <c r="AZ139" t="s">
        <v>384</v>
      </c>
      <c r="BA139" t="s"/>
      <c r="BB139" t="s"/>
      <c r="BC139" t="n">
        <v>38.9057</v>
      </c>
      <c r="BD139" t="n">
        <v>38.9057</v>
      </c>
      <c r="BE139" t="s">
        <v>385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>
        <v>98</v>
      </c>
      <c r="BO139" t="s">
        <v>82</v>
      </c>
      <c r="BP139" t="s">
        <v>99</v>
      </c>
      <c r="BQ139" t="s">
        <v>403</v>
      </c>
      <c r="BR139" t="s">
        <v>387</v>
      </c>
    </row>
    <row r="140" spans="1:70">
      <c r="A140" t="s">
        <v>70</v>
      </c>
      <c r="B140" t="s">
        <v>71</v>
      </c>
      <c r="C140" t="s">
        <v>377</v>
      </c>
      <c r="D140" t="n">
        <v>3</v>
      </c>
      <c r="E140" t="s">
        <v>378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290.1</v>
      </c>
      <c r="L140" t="s">
        <v>77</v>
      </c>
      <c r="M140" t="s"/>
      <c r="N140" t="s">
        <v>379</v>
      </c>
      <c r="O140" t="s">
        <v>79</v>
      </c>
      <c r="P140" t="s">
        <v>378</v>
      </c>
      <c r="Q140" t="s"/>
      <c r="R140" t="s">
        <v>80</v>
      </c>
      <c r="S140" t="s">
        <v>404</v>
      </c>
      <c r="T140" t="s">
        <v>82</v>
      </c>
      <c r="U140" t="s">
        <v>83</v>
      </c>
      <c r="V140" t="s">
        <v>84</v>
      </c>
      <c r="W140" t="s">
        <v>103</v>
      </c>
      <c r="X140" t="s"/>
      <c r="Y140" t="s">
        <v>86</v>
      </c>
      <c r="Z140">
        <f>HYPERLINK("https://hotelmonitor-cachepage.eclerx.com/savepage/tk_1545475880585224_sr_58.html","info")</f>
        <v/>
      </c>
      <c r="AA140" t="n">
        <v>-6873069</v>
      </c>
      <c r="AB140" t="s">
        <v>389</v>
      </c>
      <c r="AC140" t="s">
        <v>196</v>
      </c>
      <c r="AD140" t="s">
        <v>89</v>
      </c>
      <c r="AE140" t="s"/>
      <c r="AF140" t="s"/>
      <c r="AG140" t="s"/>
      <c r="AH140" t="s">
        <v>405</v>
      </c>
      <c r="AI140" t="s">
        <v>406</v>
      </c>
      <c r="AJ140" t="s"/>
      <c r="AK140" t="s">
        <v>91</v>
      </c>
      <c r="AL140" t="s"/>
      <c r="AM140" t="s"/>
      <c r="AN140" t="s">
        <v>91</v>
      </c>
      <c r="AO140" t="s"/>
      <c r="AP140" t="n">
        <v>8</v>
      </c>
      <c r="AQ140" t="s">
        <v>92</v>
      </c>
      <c r="AR140" t="s"/>
      <c r="AS140" t="s">
        <v>93</v>
      </c>
      <c r="AT140" t="s">
        <v>94</v>
      </c>
      <c r="AU140" t="s">
        <v>91</v>
      </c>
      <c r="AV140" t="s"/>
      <c r="AW140" t="s">
        <v>95</v>
      </c>
      <c r="AX140" t="s"/>
      <c r="AY140" t="n">
        <v>6873069</v>
      </c>
      <c r="AZ140" t="s">
        <v>384</v>
      </c>
      <c r="BA140" t="s"/>
      <c r="BB140" t="s"/>
      <c r="BC140" t="n">
        <v>38.9057</v>
      </c>
      <c r="BD140" t="n">
        <v>38.9057</v>
      </c>
      <c r="BE140" t="s">
        <v>407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>
        <v>98</v>
      </c>
      <c r="BO140" t="s">
        <v>82</v>
      </c>
      <c r="BP140" t="s">
        <v>99</v>
      </c>
      <c r="BQ140" t="s">
        <v>403</v>
      </c>
      <c r="BR140" t="s">
        <v>387</v>
      </c>
    </row>
    <row r="141" spans="1:70">
      <c r="A141" t="s">
        <v>70</v>
      </c>
      <c r="B141" t="s">
        <v>71</v>
      </c>
      <c r="C141" t="s">
        <v>377</v>
      </c>
      <c r="D141" t="n">
        <v>3</v>
      </c>
      <c r="E141" t="s">
        <v>378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290.1</v>
      </c>
      <c r="L141" t="s">
        <v>77</v>
      </c>
      <c r="M141" t="s"/>
      <c r="N141" t="s">
        <v>379</v>
      </c>
      <c r="O141" t="s">
        <v>79</v>
      </c>
      <c r="P141" t="s">
        <v>378</v>
      </c>
      <c r="Q141" t="s"/>
      <c r="R141" t="s">
        <v>80</v>
      </c>
      <c r="S141" t="s">
        <v>404</v>
      </c>
      <c r="T141" t="s">
        <v>82</v>
      </c>
      <c r="U141" t="s">
        <v>83</v>
      </c>
      <c r="V141" t="s">
        <v>84</v>
      </c>
      <c r="W141" t="s">
        <v>103</v>
      </c>
      <c r="X141" t="s"/>
      <c r="Y141" t="s">
        <v>86</v>
      </c>
      <c r="Z141">
        <f>HYPERLINK("https://hotelmonitor-cachepage.eclerx.com/savepage/tk_1545475880585224_sr_58.html","info")</f>
        <v/>
      </c>
      <c r="AA141" t="n">
        <v>-6873069</v>
      </c>
      <c r="AB141" t="s">
        <v>389</v>
      </c>
      <c r="AC141" t="s">
        <v>196</v>
      </c>
      <c r="AD141" t="s">
        <v>89</v>
      </c>
      <c r="AE141" t="s"/>
      <c r="AF141" t="s"/>
      <c r="AG141" t="s"/>
      <c r="AH141" t="s">
        <v>405</v>
      </c>
      <c r="AI141" t="s">
        <v>406</v>
      </c>
      <c r="AJ141" t="s"/>
      <c r="AK141" t="s">
        <v>91</v>
      </c>
      <c r="AL141" t="s"/>
      <c r="AM141" t="s"/>
      <c r="AN141" t="s">
        <v>91</v>
      </c>
      <c r="AO141" t="s"/>
      <c r="AP141" t="n">
        <v>8</v>
      </c>
      <c r="AQ141" t="s">
        <v>92</v>
      </c>
      <c r="AR141" t="s"/>
      <c r="AS141" t="s">
        <v>93</v>
      </c>
      <c r="AT141" t="s">
        <v>94</v>
      </c>
      <c r="AU141" t="s">
        <v>91</v>
      </c>
      <c r="AV141" t="s"/>
      <c r="AW141" t="s">
        <v>95</v>
      </c>
      <c r="AX141" t="s"/>
      <c r="AY141" t="n">
        <v>6873069</v>
      </c>
      <c r="AZ141" t="s">
        <v>384</v>
      </c>
      <c r="BA141" t="s"/>
      <c r="BB141" t="s"/>
      <c r="BC141" t="n">
        <v>38.9057</v>
      </c>
      <c r="BD141" t="n">
        <v>38.9057</v>
      </c>
      <c r="BE141" t="s">
        <v>407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>
        <v>98</v>
      </c>
      <c r="BO141" t="s">
        <v>82</v>
      </c>
      <c r="BP141" t="s">
        <v>99</v>
      </c>
      <c r="BQ141" t="s">
        <v>403</v>
      </c>
      <c r="BR141" t="s">
        <v>387</v>
      </c>
    </row>
    <row r="142" spans="1:70">
      <c r="A142" t="s">
        <v>70</v>
      </c>
      <c r="B142" t="s">
        <v>71</v>
      </c>
      <c r="C142" t="s">
        <v>377</v>
      </c>
      <c r="D142" t="n">
        <v>3</v>
      </c>
      <c r="E142" t="s">
        <v>378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298.33</v>
      </c>
      <c r="L142" t="s">
        <v>77</v>
      </c>
      <c r="M142" t="s"/>
      <c r="N142" t="s">
        <v>379</v>
      </c>
      <c r="O142" t="s">
        <v>79</v>
      </c>
      <c r="P142" t="s">
        <v>378</v>
      </c>
      <c r="Q142" t="s"/>
      <c r="R142" t="s">
        <v>80</v>
      </c>
      <c r="S142" t="s">
        <v>393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>
        <f>HYPERLINK("https://hotelmonitor-cachepage.eclerx.com/savepage/tk_1545475880585224_sr_58.html","info")</f>
        <v/>
      </c>
      <c r="AA142" t="n">
        <v>-6873069</v>
      </c>
      <c r="AB142" t="s">
        <v>394</v>
      </c>
      <c r="AC142" t="s">
        <v>88</v>
      </c>
      <c r="AD142" t="s">
        <v>89</v>
      </c>
      <c r="AE142" t="s"/>
      <c r="AF142" t="s"/>
      <c r="AG142" t="s"/>
      <c r="AH142" t="s">
        <v>395</v>
      </c>
      <c r="AI142" t="s">
        <v>396</v>
      </c>
      <c r="AJ142" t="s"/>
      <c r="AK142" t="s">
        <v>91</v>
      </c>
      <c r="AL142" t="s"/>
      <c r="AM142" t="s"/>
      <c r="AN142" t="s">
        <v>91</v>
      </c>
      <c r="AO142" t="s"/>
      <c r="AP142" t="n">
        <v>8</v>
      </c>
      <c r="AQ142" t="s">
        <v>92</v>
      </c>
      <c r="AR142" t="s"/>
      <c r="AS142" t="s">
        <v>93</v>
      </c>
      <c r="AT142" t="s">
        <v>94</v>
      </c>
      <c r="AU142" t="s">
        <v>91</v>
      </c>
      <c r="AV142" t="s"/>
      <c r="AW142" t="s">
        <v>95</v>
      </c>
      <c r="AX142" t="s"/>
      <c r="AY142" t="n">
        <v>6873069</v>
      </c>
      <c r="AZ142" t="s">
        <v>384</v>
      </c>
      <c r="BA142" t="s"/>
      <c r="BB142" t="s"/>
      <c r="BC142" t="n">
        <v>38.9057</v>
      </c>
      <c r="BD142" t="n">
        <v>38.9057</v>
      </c>
      <c r="BE142" t="s">
        <v>397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>
        <v>98</v>
      </c>
      <c r="BO142" t="s">
        <v>82</v>
      </c>
      <c r="BP142" t="s">
        <v>99</v>
      </c>
      <c r="BQ142" t="s">
        <v>403</v>
      </c>
      <c r="BR142" t="s">
        <v>387</v>
      </c>
    </row>
    <row r="143" spans="1:70">
      <c r="A143" t="s">
        <v>70</v>
      </c>
      <c r="B143" t="s">
        <v>71</v>
      </c>
      <c r="C143" t="s">
        <v>377</v>
      </c>
      <c r="D143" t="n">
        <v>3</v>
      </c>
      <c r="E143" t="s">
        <v>378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298.33</v>
      </c>
      <c r="L143" t="s">
        <v>77</v>
      </c>
      <c r="M143" t="s"/>
      <c r="N143" t="s">
        <v>379</v>
      </c>
      <c r="O143" t="s">
        <v>79</v>
      </c>
      <c r="P143" t="s">
        <v>378</v>
      </c>
      <c r="Q143" t="s"/>
      <c r="R143" t="s">
        <v>80</v>
      </c>
      <c r="S143" t="s">
        <v>393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>
        <f>HYPERLINK("https://hotelmonitor-cachepage.eclerx.com/savepage/tk_1545475880585224_sr_58.html","info")</f>
        <v/>
      </c>
      <c r="AA143" t="n">
        <v>-6873069</v>
      </c>
      <c r="AB143" t="s">
        <v>394</v>
      </c>
      <c r="AC143" t="s">
        <v>88</v>
      </c>
      <c r="AD143" t="s">
        <v>89</v>
      </c>
      <c r="AE143" t="s"/>
      <c r="AF143" t="s"/>
      <c r="AG143" t="s"/>
      <c r="AH143" t="s">
        <v>395</v>
      </c>
      <c r="AI143" t="s">
        <v>396</v>
      </c>
      <c r="AJ143" t="s"/>
      <c r="AK143" t="s">
        <v>91</v>
      </c>
      <c r="AL143" t="s"/>
      <c r="AM143" t="s"/>
      <c r="AN143" t="s">
        <v>91</v>
      </c>
      <c r="AO143" t="s"/>
      <c r="AP143" t="n">
        <v>8</v>
      </c>
      <c r="AQ143" t="s">
        <v>92</v>
      </c>
      <c r="AR143" t="s"/>
      <c r="AS143" t="s">
        <v>93</v>
      </c>
      <c r="AT143" t="s">
        <v>94</v>
      </c>
      <c r="AU143" t="s">
        <v>91</v>
      </c>
      <c r="AV143" t="s"/>
      <c r="AW143" t="s">
        <v>95</v>
      </c>
      <c r="AX143" t="s"/>
      <c r="AY143" t="n">
        <v>6873069</v>
      </c>
      <c r="AZ143" t="s">
        <v>384</v>
      </c>
      <c r="BA143" t="s"/>
      <c r="BB143" t="s"/>
      <c r="BC143" t="n">
        <v>38.9057</v>
      </c>
      <c r="BD143" t="n">
        <v>38.9057</v>
      </c>
      <c r="BE143" t="s">
        <v>397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>
        <v>98</v>
      </c>
      <c r="BO143" t="s">
        <v>82</v>
      </c>
      <c r="BP143" t="s">
        <v>99</v>
      </c>
      <c r="BQ143" t="s">
        <v>403</v>
      </c>
      <c r="BR143" t="s">
        <v>387</v>
      </c>
    </row>
    <row r="144" spans="1:70">
      <c r="A144" t="s">
        <v>70</v>
      </c>
      <c r="B144" t="s">
        <v>71</v>
      </c>
      <c r="C144" t="s">
        <v>377</v>
      </c>
      <c r="D144" t="n">
        <v>3</v>
      </c>
      <c r="E144" t="s">
        <v>378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322.33</v>
      </c>
      <c r="L144" t="s">
        <v>77</v>
      </c>
      <c r="M144" t="s"/>
      <c r="N144" t="s">
        <v>379</v>
      </c>
      <c r="O144" t="s">
        <v>79</v>
      </c>
      <c r="P144" t="s">
        <v>378</v>
      </c>
      <c r="Q144" t="s"/>
      <c r="R144" t="s">
        <v>80</v>
      </c>
      <c r="S144" t="s">
        <v>408</v>
      </c>
      <c r="T144" t="s">
        <v>82</v>
      </c>
      <c r="U144" t="s">
        <v>83</v>
      </c>
      <c r="V144" t="s">
        <v>84</v>
      </c>
      <c r="W144" t="s">
        <v>103</v>
      </c>
      <c r="X144" t="s"/>
      <c r="Y144" t="s">
        <v>86</v>
      </c>
      <c r="Z144">
        <f>HYPERLINK("https://hotelmonitor-cachepage.eclerx.com/savepage/tk_1545475880585224_sr_58.html","info")</f>
        <v/>
      </c>
      <c r="AA144" t="n">
        <v>-6873069</v>
      </c>
      <c r="AB144" t="s">
        <v>399</v>
      </c>
      <c r="AC144" t="s">
        <v>88</v>
      </c>
      <c r="AD144" t="s">
        <v>89</v>
      </c>
      <c r="AE144" t="s"/>
      <c r="AF144" t="s"/>
      <c r="AG144" t="s"/>
      <c r="AH144" t="s">
        <v>409</v>
      </c>
      <c r="AI144" t="s">
        <v>410</v>
      </c>
      <c r="AJ144" t="s"/>
      <c r="AK144" t="s">
        <v>91</v>
      </c>
      <c r="AL144" t="s"/>
      <c r="AM144" t="s"/>
      <c r="AN144" t="s">
        <v>91</v>
      </c>
      <c r="AO144" t="s"/>
      <c r="AP144" t="n">
        <v>8</v>
      </c>
      <c r="AQ144" t="s">
        <v>92</v>
      </c>
      <c r="AR144" t="s"/>
      <c r="AS144" t="s">
        <v>93</v>
      </c>
      <c r="AT144" t="s">
        <v>94</v>
      </c>
      <c r="AU144" t="s">
        <v>91</v>
      </c>
      <c r="AV144" t="s"/>
      <c r="AW144" t="s">
        <v>95</v>
      </c>
      <c r="AX144" t="s"/>
      <c r="AY144" t="n">
        <v>6873069</v>
      </c>
      <c r="AZ144" t="s">
        <v>384</v>
      </c>
      <c r="BA144" t="s"/>
      <c r="BB144" t="s"/>
      <c r="BC144" t="n">
        <v>38.9057</v>
      </c>
      <c r="BD144" t="n">
        <v>38.9057</v>
      </c>
      <c r="BE144" t="s">
        <v>411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>
        <v>98</v>
      </c>
      <c r="BO144" t="s">
        <v>82</v>
      </c>
      <c r="BP144" t="s">
        <v>99</v>
      </c>
      <c r="BQ144" t="s">
        <v>403</v>
      </c>
      <c r="BR144" t="s">
        <v>387</v>
      </c>
    </row>
    <row r="145" spans="1:70">
      <c r="A145" t="s">
        <v>70</v>
      </c>
      <c r="B145" t="s">
        <v>71</v>
      </c>
      <c r="C145" t="s">
        <v>377</v>
      </c>
      <c r="D145" t="n">
        <v>3</v>
      </c>
      <c r="E145" t="s">
        <v>378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322.33</v>
      </c>
      <c r="L145" t="s">
        <v>77</v>
      </c>
      <c r="M145" t="s"/>
      <c r="N145" t="s">
        <v>379</v>
      </c>
      <c r="O145" t="s">
        <v>79</v>
      </c>
      <c r="P145" t="s">
        <v>378</v>
      </c>
      <c r="Q145" t="s"/>
      <c r="R145" t="s">
        <v>80</v>
      </c>
      <c r="S145" t="s">
        <v>408</v>
      </c>
      <c r="T145" t="s">
        <v>82</v>
      </c>
      <c r="U145" t="s">
        <v>83</v>
      </c>
      <c r="V145" t="s">
        <v>84</v>
      </c>
      <c r="W145" t="s">
        <v>103</v>
      </c>
      <c r="X145" t="s"/>
      <c r="Y145" t="s">
        <v>86</v>
      </c>
      <c r="Z145">
        <f>HYPERLINK("https://hotelmonitor-cachepage.eclerx.com/savepage/tk_1545475880585224_sr_58.html","info")</f>
        <v/>
      </c>
      <c r="AA145" t="n">
        <v>-6873069</v>
      </c>
      <c r="AB145" t="s">
        <v>399</v>
      </c>
      <c r="AC145" t="s">
        <v>88</v>
      </c>
      <c r="AD145" t="s">
        <v>89</v>
      </c>
      <c r="AE145" t="s"/>
      <c r="AF145" t="s"/>
      <c r="AG145" t="s"/>
      <c r="AH145" t="s">
        <v>409</v>
      </c>
      <c r="AI145" t="s">
        <v>410</v>
      </c>
      <c r="AJ145" t="s"/>
      <c r="AK145" t="s">
        <v>91</v>
      </c>
      <c r="AL145" t="s"/>
      <c r="AM145" t="s"/>
      <c r="AN145" t="s">
        <v>91</v>
      </c>
      <c r="AO145" t="s"/>
      <c r="AP145" t="n">
        <v>8</v>
      </c>
      <c r="AQ145" t="s">
        <v>92</v>
      </c>
      <c r="AR145" t="s"/>
      <c r="AS145" t="s">
        <v>93</v>
      </c>
      <c r="AT145" t="s">
        <v>94</v>
      </c>
      <c r="AU145" t="s">
        <v>91</v>
      </c>
      <c r="AV145" t="s"/>
      <c r="AW145" t="s">
        <v>95</v>
      </c>
      <c r="AX145" t="s"/>
      <c r="AY145" t="n">
        <v>6873069</v>
      </c>
      <c r="AZ145" t="s">
        <v>384</v>
      </c>
      <c r="BA145" t="s"/>
      <c r="BB145" t="s"/>
      <c r="BC145" t="n">
        <v>38.9057</v>
      </c>
      <c r="BD145" t="n">
        <v>38.9057</v>
      </c>
      <c r="BE145" t="s">
        <v>411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>
        <v>98</v>
      </c>
      <c r="BO145" t="s">
        <v>82</v>
      </c>
      <c r="BP145" t="s">
        <v>99</v>
      </c>
      <c r="BQ145" t="s">
        <v>403</v>
      </c>
      <c r="BR145" t="s">
        <v>387</v>
      </c>
    </row>
    <row r="146" spans="1:70">
      <c r="A146" t="s">
        <v>70</v>
      </c>
      <c r="B146" t="s">
        <v>71</v>
      </c>
      <c r="C146" t="s">
        <v>377</v>
      </c>
      <c r="D146" t="n">
        <v>3</v>
      </c>
      <c r="E146" t="s">
        <v>378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313.5</v>
      </c>
      <c r="L146" t="s">
        <v>77</v>
      </c>
      <c r="M146" t="s"/>
      <c r="N146" t="s">
        <v>379</v>
      </c>
      <c r="O146" t="s">
        <v>79</v>
      </c>
      <c r="P146" t="s">
        <v>378</v>
      </c>
      <c r="Q146" t="s"/>
      <c r="R146" t="s">
        <v>80</v>
      </c>
      <c r="S146" t="s">
        <v>412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>
        <f>HYPERLINK("https://hotelmonitor-cachepage.eclerx.com/savepage/tk_1545475880585224_sr_58.html","info")</f>
        <v/>
      </c>
      <c r="AA146" t="n">
        <v>-6873069</v>
      </c>
      <c r="AB146" t="s">
        <v>381</v>
      </c>
      <c r="AC146" t="s">
        <v>196</v>
      </c>
      <c r="AD146" t="s">
        <v>89</v>
      </c>
      <c r="AE146" t="s"/>
      <c r="AF146" t="s"/>
      <c r="AG146" t="s"/>
      <c r="AH146" t="s">
        <v>413</v>
      </c>
      <c r="AI146" t="s">
        <v>414</v>
      </c>
      <c r="AJ146" t="s"/>
      <c r="AK146" t="s">
        <v>91</v>
      </c>
      <c r="AL146" t="s"/>
      <c r="AM146" t="s"/>
      <c r="AN146" t="s">
        <v>99</v>
      </c>
      <c r="AO146" t="s">
        <v>200</v>
      </c>
      <c r="AP146" t="n">
        <v>8</v>
      </c>
      <c r="AQ146" t="s">
        <v>92</v>
      </c>
      <c r="AR146" t="s"/>
      <c r="AS146" t="s">
        <v>93</v>
      </c>
      <c r="AT146" t="s">
        <v>94</v>
      </c>
      <c r="AU146" t="s">
        <v>91</v>
      </c>
      <c r="AV146" t="s"/>
      <c r="AW146" t="s">
        <v>95</v>
      </c>
      <c r="AX146" t="s"/>
      <c r="AY146" t="n">
        <v>6873069</v>
      </c>
      <c r="AZ146" t="s">
        <v>384</v>
      </c>
      <c r="BA146" t="s"/>
      <c r="BB146" t="s"/>
      <c r="BC146" t="n">
        <v>38.9057</v>
      </c>
      <c r="BD146" t="n">
        <v>38.9057</v>
      </c>
      <c r="BE146" t="s">
        <v>415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>
        <v>98</v>
      </c>
      <c r="BO146" t="s">
        <v>82</v>
      </c>
      <c r="BP146" t="s">
        <v>99</v>
      </c>
      <c r="BQ146" t="s">
        <v>416</v>
      </c>
      <c r="BR146" t="s">
        <v>387</v>
      </c>
    </row>
    <row r="147" spans="1:70">
      <c r="A147" t="s">
        <v>70</v>
      </c>
      <c r="B147" t="s">
        <v>71</v>
      </c>
      <c r="C147" t="s">
        <v>377</v>
      </c>
      <c r="D147" t="n">
        <v>3</v>
      </c>
      <c r="E147" t="s">
        <v>378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313.5</v>
      </c>
      <c r="L147" t="s">
        <v>77</v>
      </c>
      <c r="M147" t="s"/>
      <c r="N147" t="s">
        <v>379</v>
      </c>
      <c r="O147" t="s">
        <v>79</v>
      </c>
      <c r="P147" t="s">
        <v>378</v>
      </c>
      <c r="Q147" t="s"/>
      <c r="R147" t="s">
        <v>80</v>
      </c>
      <c r="S147" t="s">
        <v>412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>
        <f>HYPERLINK("https://hotelmonitor-cachepage.eclerx.com/savepage/tk_1545475880585224_sr_58.html","info")</f>
        <v/>
      </c>
      <c r="AA147" t="n">
        <v>-6873069</v>
      </c>
      <c r="AB147" t="s">
        <v>381</v>
      </c>
      <c r="AC147" t="s">
        <v>196</v>
      </c>
      <c r="AD147" t="s">
        <v>89</v>
      </c>
      <c r="AE147" t="s"/>
      <c r="AF147" t="s"/>
      <c r="AG147" t="s"/>
      <c r="AH147" t="s">
        <v>413</v>
      </c>
      <c r="AI147" t="s">
        <v>414</v>
      </c>
      <c r="AJ147" t="s"/>
      <c r="AK147" t="s">
        <v>91</v>
      </c>
      <c r="AL147" t="s"/>
      <c r="AM147" t="s"/>
      <c r="AN147" t="s">
        <v>99</v>
      </c>
      <c r="AO147" t="s">
        <v>200</v>
      </c>
      <c r="AP147" t="n">
        <v>8</v>
      </c>
      <c r="AQ147" t="s">
        <v>92</v>
      </c>
      <c r="AR147" t="s"/>
      <c r="AS147" t="s">
        <v>93</v>
      </c>
      <c r="AT147" t="s">
        <v>94</v>
      </c>
      <c r="AU147" t="s">
        <v>91</v>
      </c>
      <c r="AV147" t="s"/>
      <c r="AW147" t="s">
        <v>95</v>
      </c>
      <c r="AX147" t="s"/>
      <c r="AY147" t="n">
        <v>6873069</v>
      </c>
      <c r="AZ147" t="s">
        <v>384</v>
      </c>
      <c r="BA147" t="s"/>
      <c r="BB147" t="s"/>
      <c r="BC147" t="n">
        <v>38.9057</v>
      </c>
      <c r="BD147" t="n">
        <v>38.9057</v>
      </c>
      <c r="BE147" t="s">
        <v>415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>
        <v>98</v>
      </c>
      <c r="BO147" t="s">
        <v>82</v>
      </c>
      <c r="BP147" t="s">
        <v>99</v>
      </c>
      <c r="BQ147" t="s">
        <v>416</v>
      </c>
      <c r="BR147" t="s">
        <v>387</v>
      </c>
    </row>
    <row r="148" spans="1:70">
      <c r="A148" t="s">
        <v>70</v>
      </c>
      <c r="B148" t="s">
        <v>71</v>
      </c>
      <c r="C148" t="s">
        <v>377</v>
      </c>
      <c r="D148" t="n">
        <v>3</v>
      </c>
      <c r="E148" t="s">
        <v>378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345.9</v>
      </c>
      <c r="L148" t="s">
        <v>77</v>
      </c>
      <c r="M148" t="s"/>
      <c r="N148" t="s">
        <v>379</v>
      </c>
      <c r="O148" t="s">
        <v>79</v>
      </c>
      <c r="P148" t="s">
        <v>378</v>
      </c>
      <c r="Q148" t="s"/>
      <c r="R148" t="s">
        <v>80</v>
      </c>
      <c r="S148" t="s">
        <v>417</v>
      </c>
      <c r="T148" t="s">
        <v>82</v>
      </c>
      <c r="U148" t="s">
        <v>83</v>
      </c>
      <c r="V148" t="s">
        <v>84</v>
      </c>
      <c r="W148" t="s">
        <v>103</v>
      </c>
      <c r="X148" t="s"/>
      <c r="Y148" t="s">
        <v>86</v>
      </c>
      <c r="Z148">
        <f>HYPERLINK("https://hotelmonitor-cachepage.eclerx.com/savepage/tk_1545475880585224_sr_58.html","info")</f>
        <v/>
      </c>
      <c r="AA148" t="n">
        <v>-6873069</v>
      </c>
      <c r="AB148" t="s">
        <v>389</v>
      </c>
      <c r="AC148" t="s">
        <v>196</v>
      </c>
      <c r="AD148" t="s">
        <v>89</v>
      </c>
      <c r="AE148" t="s"/>
      <c r="AF148" t="s"/>
      <c r="AG148" t="s"/>
      <c r="AH148" t="s">
        <v>418</v>
      </c>
      <c r="AI148" t="s">
        <v>419</v>
      </c>
      <c r="AJ148" t="s"/>
      <c r="AK148" t="s">
        <v>91</v>
      </c>
      <c r="AL148" t="s"/>
      <c r="AM148" t="s"/>
      <c r="AN148" t="s">
        <v>91</v>
      </c>
      <c r="AO148" t="s"/>
      <c r="AP148" t="n">
        <v>8</v>
      </c>
      <c r="AQ148" t="s">
        <v>92</v>
      </c>
      <c r="AR148" t="s"/>
      <c r="AS148" t="s">
        <v>93</v>
      </c>
      <c r="AT148" t="s">
        <v>94</v>
      </c>
      <c r="AU148" t="s">
        <v>91</v>
      </c>
      <c r="AV148" t="s"/>
      <c r="AW148" t="s">
        <v>95</v>
      </c>
      <c r="AX148" t="s"/>
      <c r="AY148" t="n">
        <v>6873069</v>
      </c>
      <c r="AZ148" t="s">
        <v>384</v>
      </c>
      <c r="BA148" t="s"/>
      <c r="BB148" t="s"/>
      <c r="BC148" t="n">
        <v>38.9057</v>
      </c>
      <c r="BD148" t="n">
        <v>38.9057</v>
      </c>
      <c r="BE148" t="s">
        <v>420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>
        <v>98</v>
      </c>
      <c r="BO148" t="s">
        <v>82</v>
      </c>
      <c r="BP148" t="s">
        <v>99</v>
      </c>
      <c r="BQ148" t="s">
        <v>416</v>
      </c>
      <c r="BR148" t="s">
        <v>387</v>
      </c>
    </row>
    <row r="149" spans="1:70">
      <c r="A149" t="s">
        <v>70</v>
      </c>
      <c r="B149" t="s">
        <v>71</v>
      </c>
      <c r="C149" t="s">
        <v>377</v>
      </c>
      <c r="D149" t="n">
        <v>3</v>
      </c>
      <c r="E149" t="s">
        <v>378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345.9</v>
      </c>
      <c r="L149" t="s">
        <v>77</v>
      </c>
      <c r="M149" t="s"/>
      <c r="N149" t="s">
        <v>379</v>
      </c>
      <c r="O149" t="s">
        <v>79</v>
      </c>
      <c r="P149" t="s">
        <v>378</v>
      </c>
      <c r="Q149" t="s"/>
      <c r="R149" t="s">
        <v>80</v>
      </c>
      <c r="S149" t="s">
        <v>417</v>
      </c>
      <c r="T149" t="s">
        <v>82</v>
      </c>
      <c r="U149" t="s">
        <v>83</v>
      </c>
      <c r="V149" t="s">
        <v>84</v>
      </c>
      <c r="W149" t="s">
        <v>103</v>
      </c>
      <c r="X149" t="s"/>
      <c r="Y149" t="s">
        <v>86</v>
      </c>
      <c r="Z149">
        <f>HYPERLINK("https://hotelmonitor-cachepage.eclerx.com/savepage/tk_1545475880585224_sr_58.html","info")</f>
        <v/>
      </c>
      <c r="AA149" t="n">
        <v>-6873069</v>
      </c>
      <c r="AB149" t="s">
        <v>389</v>
      </c>
      <c r="AC149" t="s">
        <v>196</v>
      </c>
      <c r="AD149" t="s">
        <v>89</v>
      </c>
      <c r="AE149" t="s"/>
      <c r="AF149" t="s"/>
      <c r="AG149" t="s"/>
      <c r="AH149" t="s">
        <v>418</v>
      </c>
      <c r="AI149" t="s">
        <v>419</v>
      </c>
      <c r="AJ149" t="s"/>
      <c r="AK149" t="s">
        <v>91</v>
      </c>
      <c r="AL149" t="s"/>
      <c r="AM149" t="s"/>
      <c r="AN149" t="s">
        <v>91</v>
      </c>
      <c r="AO149" t="s"/>
      <c r="AP149" t="n">
        <v>8</v>
      </c>
      <c r="AQ149" t="s">
        <v>92</v>
      </c>
      <c r="AR149" t="s"/>
      <c r="AS149" t="s">
        <v>93</v>
      </c>
      <c r="AT149" t="s">
        <v>94</v>
      </c>
      <c r="AU149" t="s">
        <v>91</v>
      </c>
      <c r="AV149" t="s"/>
      <c r="AW149" t="s">
        <v>95</v>
      </c>
      <c r="AX149" t="s"/>
      <c r="AY149" t="n">
        <v>6873069</v>
      </c>
      <c r="AZ149" t="s">
        <v>384</v>
      </c>
      <c r="BA149" t="s"/>
      <c r="BB149" t="s"/>
      <c r="BC149" t="n">
        <v>38.9057</v>
      </c>
      <c r="BD149" t="n">
        <v>38.9057</v>
      </c>
      <c r="BE149" t="s">
        <v>420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>
        <v>98</v>
      </c>
      <c r="BO149" t="s">
        <v>82</v>
      </c>
      <c r="BP149" t="s">
        <v>99</v>
      </c>
      <c r="BQ149" t="s">
        <v>416</v>
      </c>
      <c r="BR149" t="s">
        <v>387</v>
      </c>
    </row>
    <row r="150" spans="1:70">
      <c r="A150" t="s">
        <v>70</v>
      </c>
      <c r="B150" t="s">
        <v>71</v>
      </c>
      <c r="C150" t="s">
        <v>377</v>
      </c>
      <c r="D150" t="n">
        <v>3</v>
      </c>
      <c r="E150" t="s">
        <v>378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348.33</v>
      </c>
      <c r="L150" t="s">
        <v>77</v>
      </c>
      <c r="M150" t="s"/>
      <c r="N150" t="s">
        <v>379</v>
      </c>
      <c r="O150" t="s">
        <v>79</v>
      </c>
      <c r="P150" t="s">
        <v>378</v>
      </c>
      <c r="Q150" t="s"/>
      <c r="R150" t="s">
        <v>80</v>
      </c>
      <c r="S150" t="s">
        <v>421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>
        <f>HYPERLINK("https://hotelmonitor-cachepage.eclerx.com/savepage/tk_1545475880585224_sr_58.html","info")</f>
        <v/>
      </c>
      <c r="AA150" t="n">
        <v>-6873069</v>
      </c>
      <c r="AB150" t="s">
        <v>394</v>
      </c>
      <c r="AC150" t="s">
        <v>88</v>
      </c>
      <c r="AD150" t="s">
        <v>89</v>
      </c>
      <c r="AE150" t="s"/>
      <c r="AF150" t="s"/>
      <c r="AG150" t="s"/>
      <c r="AH150" t="s">
        <v>422</v>
      </c>
      <c r="AI150" t="s">
        <v>423</v>
      </c>
      <c r="AJ150" t="s"/>
      <c r="AK150" t="s">
        <v>91</v>
      </c>
      <c r="AL150" t="s"/>
      <c r="AM150" t="s"/>
      <c r="AN150" t="s">
        <v>91</v>
      </c>
      <c r="AO150" t="s"/>
      <c r="AP150" t="n">
        <v>8</v>
      </c>
      <c r="AQ150" t="s">
        <v>92</v>
      </c>
      <c r="AR150" t="s"/>
      <c r="AS150" t="s">
        <v>93</v>
      </c>
      <c r="AT150" t="s">
        <v>94</v>
      </c>
      <c r="AU150" t="s">
        <v>91</v>
      </c>
      <c r="AV150" t="s"/>
      <c r="AW150" t="s">
        <v>95</v>
      </c>
      <c r="AX150" t="s"/>
      <c r="AY150" t="n">
        <v>6873069</v>
      </c>
      <c r="AZ150" t="s">
        <v>384</v>
      </c>
      <c r="BA150" t="s"/>
      <c r="BB150" t="s"/>
      <c r="BC150" t="n">
        <v>38.9057</v>
      </c>
      <c r="BD150" t="n">
        <v>38.9057</v>
      </c>
      <c r="BE150" t="s">
        <v>424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>
        <v>98</v>
      </c>
      <c r="BO150" t="s">
        <v>82</v>
      </c>
      <c r="BP150" t="s">
        <v>99</v>
      </c>
      <c r="BQ150" t="s">
        <v>416</v>
      </c>
      <c r="BR150" t="s">
        <v>387</v>
      </c>
    </row>
    <row r="151" spans="1:70">
      <c r="A151" t="s">
        <v>70</v>
      </c>
      <c r="B151" t="s">
        <v>71</v>
      </c>
      <c r="C151" t="s">
        <v>377</v>
      </c>
      <c r="D151" t="n">
        <v>3</v>
      </c>
      <c r="E151" t="s">
        <v>378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348.33</v>
      </c>
      <c r="L151" t="s">
        <v>77</v>
      </c>
      <c r="M151" t="s"/>
      <c r="N151" t="s">
        <v>379</v>
      </c>
      <c r="O151" t="s">
        <v>79</v>
      </c>
      <c r="P151" t="s">
        <v>378</v>
      </c>
      <c r="Q151" t="s"/>
      <c r="R151" t="s">
        <v>80</v>
      </c>
      <c r="S151" t="s">
        <v>421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HYPERLINK("https://hotelmonitor-cachepage.eclerx.com/savepage/tk_1545475880585224_sr_58.html","info")</f>
        <v/>
      </c>
      <c r="AA151" t="n">
        <v>-6873069</v>
      </c>
      <c r="AB151" t="s">
        <v>394</v>
      </c>
      <c r="AC151" t="s">
        <v>88</v>
      </c>
      <c r="AD151" t="s">
        <v>89</v>
      </c>
      <c r="AE151" t="s"/>
      <c r="AF151" t="s"/>
      <c r="AG151" t="s"/>
      <c r="AH151" t="s">
        <v>422</v>
      </c>
      <c r="AI151" t="s">
        <v>423</v>
      </c>
      <c r="AJ151" t="s"/>
      <c r="AK151" t="s">
        <v>91</v>
      </c>
      <c r="AL151" t="s"/>
      <c r="AM151" t="s"/>
      <c r="AN151" t="s">
        <v>91</v>
      </c>
      <c r="AO151" t="s"/>
      <c r="AP151" t="n">
        <v>8</v>
      </c>
      <c r="AQ151" t="s">
        <v>92</v>
      </c>
      <c r="AR151" t="s"/>
      <c r="AS151" t="s">
        <v>93</v>
      </c>
      <c r="AT151" t="s">
        <v>94</v>
      </c>
      <c r="AU151" t="s">
        <v>91</v>
      </c>
      <c r="AV151" t="s"/>
      <c r="AW151" t="s">
        <v>95</v>
      </c>
      <c r="AX151" t="s"/>
      <c r="AY151" t="n">
        <v>6873069</v>
      </c>
      <c r="AZ151" t="s">
        <v>384</v>
      </c>
      <c r="BA151" t="s"/>
      <c r="BB151" t="s"/>
      <c r="BC151" t="n">
        <v>38.9057</v>
      </c>
      <c r="BD151" t="n">
        <v>38.9057</v>
      </c>
      <c r="BE151" t="s">
        <v>424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>
        <v>98</v>
      </c>
      <c r="BO151" t="s">
        <v>82</v>
      </c>
      <c r="BP151" t="s">
        <v>99</v>
      </c>
      <c r="BQ151" t="s">
        <v>416</v>
      </c>
      <c r="BR151" t="s">
        <v>387</v>
      </c>
    </row>
    <row r="152" spans="1:70">
      <c r="A152" t="s">
        <v>70</v>
      </c>
      <c r="B152" t="s">
        <v>71</v>
      </c>
      <c r="C152" t="s">
        <v>377</v>
      </c>
      <c r="D152" t="n">
        <v>3</v>
      </c>
      <c r="E152" t="s">
        <v>378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384.33</v>
      </c>
      <c r="L152" t="s">
        <v>77</v>
      </c>
      <c r="M152" t="s"/>
      <c r="N152" t="s">
        <v>379</v>
      </c>
      <c r="O152" t="s">
        <v>79</v>
      </c>
      <c r="P152" t="s">
        <v>378</v>
      </c>
      <c r="Q152" t="s"/>
      <c r="R152" t="s">
        <v>80</v>
      </c>
      <c r="S152" t="s">
        <v>425</v>
      </c>
      <c r="T152" t="s">
        <v>82</v>
      </c>
      <c r="U152" t="s">
        <v>83</v>
      </c>
      <c r="V152" t="s">
        <v>84</v>
      </c>
      <c r="W152" t="s">
        <v>103</v>
      </c>
      <c r="X152" t="s"/>
      <c r="Y152" t="s">
        <v>86</v>
      </c>
      <c r="Z152">
        <f>HYPERLINK("https://hotelmonitor-cachepage.eclerx.com/savepage/tk_1545475880585224_sr_58.html","info")</f>
        <v/>
      </c>
      <c r="AA152" t="n">
        <v>-6873069</v>
      </c>
      <c r="AB152" t="s">
        <v>399</v>
      </c>
      <c r="AC152" t="s">
        <v>88</v>
      </c>
      <c r="AD152" t="s">
        <v>89</v>
      </c>
      <c r="AE152" t="s"/>
      <c r="AF152" t="s"/>
      <c r="AG152" t="s"/>
      <c r="AH152" t="s">
        <v>426</v>
      </c>
      <c r="AI152" t="s">
        <v>427</v>
      </c>
      <c r="AJ152" t="s"/>
      <c r="AK152" t="s">
        <v>91</v>
      </c>
      <c r="AL152" t="s"/>
      <c r="AM152" t="s"/>
      <c r="AN152" t="s">
        <v>91</v>
      </c>
      <c r="AO152" t="s"/>
      <c r="AP152" t="n">
        <v>8</v>
      </c>
      <c r="AQ152" t="s">
        <v>92</v>
      </c>
      <c r="AR152" t="s"/>
      <c r="AS152" t="s">
        <v>93</v>
      </c>
      <c r="AT152" t="s">
        <v>94</v>
      </c>
      <c r="AU152" t="s">
        <v>91</v>
      </c>
      <c r="AV152" t="s"/>
      <c r="AW152" t="s">
        <v>95</v>
      </c>
      <c r="AX152" t="s"/>
      <c r="AY152" t="n">
        <v>6873069</v>
      </c>
      <c r="AZ152" t="s">
        <v>384</v>
      </c>
      <c r="BA152" t="s"/>
      <c r="BB152" t="s"/>
      <c r="BC152" t="n">
        <v>38.9057</v>
      </c>
      <c r="BD152" t="n">
        <v>38.9057</v>
      </c>
      <c r="BE152" t="s">
        <v>428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>
        <v>98</v>
      </c>
      <c r="BO152" t="s">
        <v>82</v>
      </c>
      <c r="BP152" t="s">
        <v>99</v>
      </c>
      <c r="BQ152" t="s">
        <v>416</v>
      </c>
      <c r="BR152" t="s">
        <v>387</v>
      </c>
    </row>
    <row r="153" spans="1:70">
      <c r="A153" t="s">
        <v>70</v>
      </c>
      <c r="B153" t="s">
        <v>71</v>
      </c>
      <c r="C153" t="s">
        <v>377</v>
      </c>
      <c r="D153" t="n">
        <v>3</v>
      </c>
      <c r="E153" t="s">
        <v>378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384.33</v>
      </c>
      <c r="L153" t="s">
        <v>77</v>
      </c>
      <c r="M153" t="s"/>
      <c r="N153" t="s">
        <v>379</v>
      </c>
      <c r="O153" t="s">
        <v>79</v>
      </c>
      <c r="P153" t="s">
        <v>378</v>
      </c>
      <c r="Q153" t="s"/>
      <c r="R153" t="s">
        <v>80</v>
      </c>
      <c r="S153" t="s">
        <v>425</v>
      </c>
      <c r="T153" t="s">
        <v>82</v>
      </c>
      <c r="U153" t="s">
        <v>83</v>
      </c>
      <c r="V153" t="s">
        <v>84</v>
      </c>
      <c r="W153" t="s">
        <v>103</v>
      </c>
      <c r="X153" t="s"/>
      <c r="Y153" t="s">
        <v>86</v>
      </c>
      <c r="Z153">
        <f>HYPERLINK("https://hotelmonitor-cachepage.eclerx.com/savepage/tk_1545475880585224_sr_58.html","info")</f>
        <v/>
      </c>
      <c r="AA153" t="n">
        <v>-6873069</v>
      </c>
      <c r="AB153" t="s">
        <v>399</v>
      </c>
      <c r="AC153" t="s">
        <v>88</v>
      </c>
      <c r="AD153" t="s">
        <v>89</v>
      </c>
      <c r="AE153" t="s"/>
      <c r="AF153" t="s"/>
      <c r="AG153" t="s"/>
      <c r="AH153" t="s">
        <v>426</v>
      </c>
      <c r="AI153" t="s">
        <v>427</v>
      </c>
      <c r="AJ153" t="s"/>
      <c r="AK153" t="s">
        <v>91</v>
      </c>
      <c r="AL153" t="s"/>
      <c r="AM153" t="s"/>
      <c r="AN153" t="s">
        <v>91</v>
      </c>
      <c r="AO153" t="s"/>
      <c r="AP153" t="n">
        <v>8</v>
      </c>
      <c r="AQ153" t="s">
        <v>92</v>
      </c>
      <c r="AR153" t="s"/>
      <c r="AS153" t="s">
        <v>93</v>
      </c>
      <c r="AT153" t="s">
        <v>94</v>
      </c>
      <c r="AU153" t="s">
        <v>91</v>
      </c>
      <c r="AV153" t="s"/>
      <c r="AW153" t="s">
        <v>95</v>
      </c>
      <c r="AX153" t="s"/>
      <c r="AY153" t="n">
        <v>6873069</v>
      </c>
      <c r="AZ153" t="s">
        <v>384</v>
      </c>
      <c r="BA153" t="s"/>
      <c r="BB153" t="s"/>
      <c r="BC153" t="n">
        <v>38.9057</v>
      </c>
      <c r="BD153" t="n">
        <v>38.9057</v>
      </c>
      <c r="BE153" t="s">
        <v>428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>
        <v>98</v>
      </c>
      <c r="BO153" t="s">
        <v>82</v>
      </c>
      <c r="BP153" t="s">
        <v>99</v>
      </c>
      <c r="BQ153" t="s">
        <v>416</v>
      </c>
      <c r="BR153" t="s">
        <v>387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429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177.33</v>
      </c>
      <c r="L154" t="s">
        <v>77</v>
      </c>
      <c r="M154" t="s"/>
      <c r="N154" t="s">
        <v>430</v>
      </c>
      <c r="O154" t="s">
        <v>79</v>
      </c>
      <c r="P154" t="s">
        <v>429</v>
      </c>
      <c r="Q154" t="s"/>
      <c r="R154" t="s">
        <v>80</v>
      </c>
      <c r="S154" t="s">
        <v>431</v>
      </c>
      <c r="T154" t="s">
        <v>82</v>
      </c>
      <c r="U154" t="s">
        <v>83</v>
      </c>
      <c r="V154" t="s">
        <v>84</v>
      </c>
      <c r="W154" t="s">
        <v>103</v>
      </c>
      <c r="X154" t="s"/>
      <c r="Y154" t="s">
        <v>86</v>
      </c>
      <c r="Z154">
        <f>HYPERLINK("https://hotelmonitor-cachepage.eclerx.com/savepage/tk_15454758770242407_sr_62.html","info")</f>
        <v/>
      </c>
      <c r="AA154" t="n">
        <v>-418107</v>
      </c>
      <c r="AB154" t="s">
        <v>432</v>
      </c>
      <c r="AC154" t="s">
        <v>88</v>
      </c>
      <c r="AD154" t="s">
        <v>89</v>
      </c>
      <c r="AE154" t="s"/>
      <c r="AF154" t="s"/>
      <c r="AG154" t="s"/>
      <c r="AH154" t="s">
        <v>433</v>
      </c>
      <c r="AI154" t="s">
        <v>434</v>
      </c>
      <c r="AJ154" t="s"/>
      <c r="AK154" t="s">
        <v>91</v>
      </c>
      <c r="AL154" t="s"/>
      <c r="AM154" t="s"/>
      <c r="AN154" t="s">
        <v>91</v>
      </c>
      <c r="AO154" t="s"/>
      <c r="AP154" t="n">
        <v>49</v>
      </c>
      <c r="AQ154" t="s">
        <v>92</v>
      </c>
      <c r="AR154" t="s"/>
      <c r="AS154" t="s">
        <v>115</v>
      </c>
      <c r="AT154" t="s">
        <v>94</v>
      </c>
      <c r="AU154" t="s">
        <v>91</v>
      </c>
      <c r="AV154" t="s"/>
      <c r="AW154" t="s">
        <v>95</v>
      </c>
      <c r="AX154" t="s"/>
      <c r="AY154" t="n">
        <v>418107</v>
      </c>
      <c r="AZ154" t="s">
        <v>435</v>
      </c>
      <c r="BA154" t="s"/>
      <c r="BB154" t="s"/>
      <c r="BC154" t="n">
        <v>38.9898</v>
      </c>
      <c r="BD154" t="n">
        <v>38.9898</v>
      </c>
      <c r="BE154" t="s">
        <v>436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>
        <v>98</v>
      </c>
      <c r="BO154" t="s">
        <v>82</v>
      </c>
      <c r="BP154" t="s">
        <v>99</v>
      </c>
      <c r="BQ154" t="s">
        <v>437</v>
      </c>
      <c r="BR154" t="s">
        <v>101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429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177.33</v>
      </c>
      <c r="L155" t="s">
        <v>77</v>
      </c>
      <c r="M155" t="s"/>
      <c r="N155" t="s">
        <v>430</v>
      </c>
      <c r="O155" t="s">
        <v>79</v>
      </c>
      <c r="P155" t="s">
        <v>429</v>
      </c>
      <c r="Q155" t="s"/>
      <c r="R155" t="s">
        <v>80</v>
      </c>
      <c r="S155" t="s">
        <v>431</v>
      </c>
      <c r="T155" t="s">
        <v>82</v>
      </c>
      <c r="U155" t="s">
        <v>83</v>
      </c>
      <c r="V155" t="s">
        <v>84</v>
      </c>
      <c r="W155" t="s">
        <v>103</v>
      </c>
      <c r="X155" t="s"/>
      <c r="Y155" t="s">
        <v>86</v>
      </c>
      <c r="Z155">
        <f>HYPERLINK("https://hotelmonitor-cachepage.eclerx.com/savepage/tk_15454758770242407_sr_62.html","info")</f>
        <v/>
      </c>
      <c r="AA155" t="n">
        <v>-418107</v>
      </c>
      <c r="AB155" t="s">
        <v>432</v>
      </c>
      <c r="AC155" t="s">
        <v>88</v>
      </c>
      <c r="AD155" t="s">
        <v>89</v>
      </c>
      <c r="AE155" t="s"/>
      <c r="AF155" t="s"/>
      <c r="AG155" t="s"/>
      <c r="AH155" t="s">
        <v>433</v>
      </c>
      <c r="AI155" t="s">
        <v>434</v>
      </c>
      <c r="AJ155" t="s"/>
      <c r="AK155" t="s">
        <v>91</v>
      </c>
      <c r="AL155" t="s"/>
      <c r="AM155" t="s"/>
      <c r="AN155" t="s">
        <v>91</v>
      </c>
      <c r="AO155" t="s"/>
      <c r="AP155" t="n">
        <v>49</v>
      </c>
      <c r="AQ155" t="s">
        <v>92</v>
      </c>
      <c r="AR155" t="s"/>
      <c r="AS155" t="s">
        <v>115</v>
      </c>
      <c r="AT155" t="s">
        <v>94</v>
      </c>
      <c r="AU155" t="s">
        <v>91</v>
      </c>
      <c r="AV155" t="s"/>
      <c r="AW155" t="s">
        <v>95</v>
      </c>
      <c r="AX155" t="s"/>
      <c r="AY155" t="n">
        <v>418107</v>
      </c>
      <c r="AZ155" t="s">
        <v>435</v>
      </c>
      <c r="BA155" t="s"/>
      <c r="BB155" t="s"/>
      <c r="BC155" t="n">
        <v>38.9898</v>
      </c>
      <c r="BD155" t="n">
        <v>38.9898</v>
      </c>
      <c r="BE155" t="s">
        <v>436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>
        <v>98</v>
      </c>
      <c r="BO155" t="s">
        <v>82</v>
      </c>
      <c r="BP155" t="s">
        <v>99</v>
      </c>
      <c r="BQ155" t="s">
        <v>437</v>
      </c>
      <c r="BR155" t="s">
        <v>101</v>
      </c>
    </row>
    <row r="156" spans="1:70">
      <c r="A156" t="s">
        <v>70</v>
      </c>
      <c r="B156" t="s">
        <v>71</v>
      </c>
      <c r="C156" t="s">
        <v>438</v>
      </c>
      <c r="D156" t="n">
        <v>3</v>
      </c>
      <c r="E156" t="s">
        <v>439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82.5</v>
      </c>
      <c r="L156" t="s">
        <v>77</v>
      </c>
      <c r="M156" t="s"/>
      <c r="N156" t="s">
        <v>440</v>
      </c>
      <c r="O156" t="s">
        <v>79</v>
      </c>
      <c r="P156" t="s">
        <v>439</v>
      </c>
      <c r="Q156" t="s"/>
      <c r="R156" t="s">
        <v>80</v>
      </c>
      <c r="S156" t="s">
        <v>441</v>
      </c>
      <c r="T156" t="s">
        <v>82</v>
      </c>
      <c r="U156" t="s">
        <v>83</v>
      </c>
      <c r="V156" t="s">
        <v>84</v>
      </c>
      <c r="W156" t="s">
        <v>103</v>
      </c>
      <c r="X156" t="s"/>
      <c r="Y156" t="s">
        <v>86</v>
      </c>
      <c r="Z156">
        <f>HYPERLINK("https://hotelmonitor-cachepage.eclerx.com/savepage/tk_15454758705823991_sr_61.html","info")</f>
        <v/>
      </c>
      <c r="AA156" t="n">
        <v>-419224</v>
      </c>
      <c r="AB156" t="s">
        <v>442</v>
      </c>
      <c r="AC156" t="s">
        <v>88</v>
      </c>
      <c r="AD156" t="s">
        <v>89</v>
      </c>
      <c r="AE156" t="s"/>
      <c r="AF156" t="s"/>
      <c r="AG156" t="s"/>
      <c r="AH156" t="s">
        <v>443</v>
      </c>
      <c r="AI156" t="s">
        <v>444</v>
      </c>
      <c r="AJ156" t="s"/>
      <c r="AK156" t="s">
        <v>91</v>
      </c>
      <c r="AL156" t="s"/>
      <c r="AM156" t="s"/>
      <c r="AN156" t="s">
        <v>91</v>
      </c>
      <c r="AO156" t="s"/>
      <c r="AP156" t="n">
        <v>8</v>
      </c>
      <c r="AQ156" t="s">
        <v>92</v>
      </c>
      <c r="AR156" t="s"/>
      <c r="AS156" t="s">
        <v>445</v>
      </c>
      <c r="AT156" t="s">
        <v>94</v>
      </c>
      <c r="AU156" t="s">
        <v>91</v>
      </c>
      <c r="AV156" t="s"/>
      <c r="AW156" t="s">
        <v>95</v>
      </c>
      <c r="AX156" t="s"/>
      <c r="AY156" t="n">
        <v>419224</v>
      </c>
      <c r="AZ156" t="s">
        <v>446</v>
      </c>
      <c r="BA156" t="s"/>
      <c r="BB156" t="s"/>
      <c r="BC156" t="n">
        <v>38.9184</v>
      </c>
      <c r="BD156" t="n">
        <v>38.9184</v>
      </c>
      <c r="BE156" t="s">
        <v>447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>
        <v>98</v>
      </c>
      <c r="BO156" t="s">
        <v>82</v>
      </c>
      <c r="BP156" t="s">
        <v>99</v>
      </c>
      <c r="BQ156" t="s">
        <v>448</v>
      </c>
      <c r="BR156" t="s">
        <v>449</v>
      </c>
    </row>
    <row r="157" spans="1:70">
      <c r="A157" t="s">
        <v>70</v>
      </c>
      <c r="B157" t="s">
        <v>71</v>
      </c>
      <c r="C157" t="s">
        <v>438</v>
      </c>
      <c r="D157" t="n">
        <v>3</v>
      </c>
      <c r="E157" t="s">
        <v>439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82.5</v>
      </c>
      <c r="L157" t="s">
        <v>77</v>
      </c>
      <c r="M157" t="s"/>
      <c r="N157" t="s">
        <v>440</v>
      </c>
      <c r="O157" t="s">
        <v>79</v>
      </c>
      <c r="P157" t="s">
        <v>439</v>
      </c>
      <c r="Q157" t="s"/>
      <c r="R157" t="s">
        <v>80</v>
      </c>
      <c r="S157" t="s">
        <v>441</v>
      </c>
      <c r="T157" t="s">
        <v>82</v>
      </c>
      <c r="U157" t="s">
        <v>83</v>
      </c>
      <c r="V157" t="s">
        <v>84</v>
      </c>
      <c r="W157" t="s">
        <v>103</v>
      </c>
      <c r="X157" t="s"/>
      <c r="Y157" t="s">
        <v>86</v>
      </c>
      <c r="Z157">
        <f>HYPERLINK("https://hotelmonitor-cachepage.eclerx.com/savepage/tk_15454758705823991_sr_61.html","info")</f>
        <v/>
      </c>
      <c r="AA157" t="n">
        <v>-419224</v>
      </c>
      <c r="AB157" t="s">
        <v>442</v>
      </c>
      <c r="AC157" t="s">
        <v>88</v>
      </c>
      <c r="AD157" t="s">
        <v>89</v>
      </c>
      <c r="AE157" t="s"/>
      <c r="AF157" t="s"/>
      <c r="AG157" t="s"/>
      <c r="AH157" t="s">
        <v>443</v>
      </c>
      <c r="AI157" t="s">
        <v>444</v>
      </c>
      <c r="AJ157" t="s"/>
      <c r="AK157" t="s">
        <v>91</v>
      </c>
      <c r="AL157" t="s"/>
      <c r="AM157" t="s"/>
      <c r="AN157" t="s">
        <v>91</v>
      </c>
      <c r="AO157" t="s"/>
      <c r="AP157" t="n">
        <v>8</v>
      </c>
      <c r="AQ157" t="s">
        <v>92</v>
      </c>
      <c r="AR157" t="s"/>
      <c r="AS157" t="s">
        <v>445</v>
      </c>
      <c r="AT157" t="s">
        <v>94</v>
      </c>
      <c r="AU157" t="s">
        <v>91</v>
      </c>
      <c r="AV157" t="s"/>
      <c r="AW157" t="s">
        <v>95</v>
      </c>
      <c r="AX157" t="s"/>
      <c r="AY157" t="n">
        <v>419224</v>
      </c>
      <c r="AZ157" t="s">
        <v>446</v>
      </c>
      <c r="BA157" t="s"/>
      <c r="BB157" t="s"/>
      <c r="BC157" t="n">
        <v>38.9184</v>
      </c>
      <c r="BD157" t="n">
        <v>38.9184</v>
      </c>
      <c r="BE157" t="s">
        <v>447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>
        <v>98</v>
      </c>
      <c r="BO157" t="s">
        <v>82</v>
      </c>
      <c r="BP157" t="s">
        <v>99</v>
      </c>
      <c r="BQ157" t="s">
        <v>448</v>
      </c>
      <c r="BR157" t="s">
        <v>449</v>
      </c>
    </row>
    <row r="158" spans="1:70">
      <c r="A158" t="s">
        <v>70</v>
      </c>
      <c r="B158" t="s">
        <v>71</v>
      </c>
      <c r="C158" t="s">
        <v>438</v>
      </c>
      <c r="D158" t="n">
        <v>3</v>
      </c>
      <c r="E158" t="s">
        <v>439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85.23</v>
      </c>
      <c r="L158" t="s">
        <v>77</v>
      </c>
      <c r="M158" t="s"/>
      <c r="N158" t="s">
        <v>440</v>
      </c>
      <c r="O158" t="s">
        <v>79</v>
      </c>
      <c r="P158" t="s">
        <v>439</v>
      </c>
      <c r="Q158" t="s"/>
      <c r="R158" t="s">
        <v>80</v>
      </c>
      <c r="S158" t="s">
        <v>450</v>
      </c>
      <c r="T158" t="s">
        <v>82</v>
      </c>
      <c r="U158" t="s">
        <v>83</v>
      </c>
      <c r="V158" t="s">
        <v>84</v>
      </c>
      <c r="W158" t="s">
        <v>103</v>
      </c>
      <c r="X158" t="s"/>
      <c r="Y158" t="s">
        <v>86</v>
      </c>
      <c r="Z158">
        <f>HYPERLINK("https://hotelmonitor-cachepage.eclerx.com/savepage/tk_15454758705823991_sr_61.html","info")</f>
        <v/>
      </c>
      <c r="AA158" t="n">
        <v>-419224</v>
      </c>
      <c r="AB158" t="s">
        <v>451</v>
      </c>
      <c r="AC158" t="s">
        <v>88</v>
      </c>
      <c r="AD158" t="s">
        <v>89</v>
      </c>
      <c r="AE158" t="s"/>
      <c r="AF158" t="s"/>
      <c r="AG158" t="s"/>
      <c r="AH158" t="s">
        <v>452</v>
      </c>
      <c r="AI158" t="s">
        <v>450</v>
      </c>
      <c r="AJ158" t="s"/>
      <c r="AK158" t="s">
        <v>91</v>
      </c>
      <c r="AL158" t="s"/>
      <c r="AM158" t="s"/>
      <c r="AN158" t="s">
        <v>91</v>
      </c>
      <c r="AO158" t="s"/>
      <c r="AP158" t="n">
        <v>8</v>
      </c>
      <c r="AQ158" t="s">
        <v>92</v>
      </c>
      <c r="AR158" t="s"/>
      <c r="AS158" t="s">
        <v>445</v>
      </c>
      <c r="AT158" t="s">
        <v>94</v>
      </c>
      <c r="AU158" t="s">
        <v>91</v>
      </c>
      <c r="AV158" t="s"/>
      <c r="AW158" t="s">
        <v>95</v>
      </c>
      <c r="AX158" t="s"/>
      <c r="AY158" t="n">
        <v>419224</v>
      </c>
      <c r="AZ158" t="s">
        <v>446</v>
      </c>
      <c r="BA158" t="s"/>
      <c r="BB158" t="s"/>
      <c r="BC158" t="n">
        <v>38.9184</v>
      </c>
      <c r="BD158" t="n">
        <v>38.9184</v>
      </c>
      <c r="BE158" t="s">
        <v>447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>
        <v>98</v>
      </c>
      <c r="BO158" t="s">
        <v>82</v>
      </c>
      <c r="BP158" t="s">
        <v>99</v>
      </c>
      <c r="BQ158" t="s">
        <v>448</v>
      </c>
      <c r="BR158" t="s">
        <v>449</v>
      </c>
    </row>
    <row r="159" spans="1:70">
      <c r="A159" t="s">
        <v>70</v>
      </c>
      <c r="B159" t="s">
        <v>71</v>
      </c>
      <c r="C159" t="s">
        <v>438</v>
      </c>
      <c r="D159" t="n">
        <v>3</v>
      </c>
      <c r="E159" t="s">
        <v>439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85.23</v>
      </c>
      <c r="L159" t="s">
        <v>77</v>
      </c>
      <c r="M159" t="s"/>
      <c r="N159" t="s">
        <v>440</v>
      </c>
      <c r="O159" t="s">
        <v>79</v>
      </c>
      <c r="P159" t="s">
        <v>439</v>
      </c>
      <c r="Q159" t="s"/>
      <c r="R159" t="s">
        <v>80</v>
      </c>
      <c r="S159" t="s">
        <v>450</v>
      </c>
      <c r="T159" t="s">
        <v>82</v>
      </c>
      <c r="U159" t="s">
        <v>83</v>
      </c>
      <c r="V159" t="s">
        <v>84</v>
      </c>
      <c r="W159" t="s">
        <v>103</v>
      </c>
      <c r="X159" t="s"/>
      <c r="Y159" t="s">
        <v>86</v>
      </c>
      <c r="Z159">
        <f>HYPERLINK("https://hotelmonitor-cachepage.eclerx.com/savepage/tk_15454758705823991_sr_61.html","info")</f>
        <v/>
      </c>
      <c r="AA159" t="n">
        <v>-419224</v>
      </c>
      <c r="AB159" t="s">
        <v>451</v>
      </c>
      <c r="AC159" t="s">
        <v>88</v>
      </c>
      <c r="AD159" t="s">
        <v>89</v>
      </c>
      <c r="AE159" t="s"/>
      <c r="AF159" t="s"/>
      <c r="AG159" t="s"/>
      <c r="AH159" t="s">
        <v>452</v>
      </c>
      <c r="AI159" t="s">
        <v>450</v>
      </c>
      <c r="AJ159" t="s"/>
      <c r="AK159" t="s">
        <v>91</v>
      </c>
      <c r="AL159" t="s"/>
      <c r="AM159" t="s"/>
      <c r="AN159" t="s">
        <v>91</v>
      </c>
      <c r="AO159" t="s"/>
      <c r="AP159" t="n">
        <v>8</v>
      </c>
      <c r="AQ159" t="s">
        <v>92</v>
      </c>
      <c r="AR159" t="s"/>
      <c r="AS159" t="s">
        <v>445</v>
      </c>
      <c r="AT159" t="s">
        <v>94</v>
      </c>
      <c r="AU159" t="s">
        <v>91</v>
      </c>
      <c r="AV159" t="s"/>
      <c r="AW159" t="s">
        <v>95</v>
      </c>
      <c r="AX159" t="s"/>
      <c r="AY159" t="n">
        <v>419224</v>
      </c>
      <c r="AZ159" t="s">
        <v>446</v>
      </c>
      <c r="BA159" t="s"/>
      <c r="BB159" t="s"/>
      <c r="BC159" t="n">
        <v>38.9184</v>
      </c>
      <c r="BD159" t="n">
        <v>38.9184</v>
      </c>
      <c r="BE159" t="s">
        <v>447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>
        <v>98</v>
      </c>
      <c r="BO159" t="s">
        <v>82</v>
      </c>
      <c r="BP159" t="s">
        <v>99</v>
      </c>
      <c r="BQ159" t="s">
        <v>448</v>
      </c>
      <c r="BR159" t="s">
        <v>449</v>
      </c>
    </row>
    <row r="160" spans="1:70">
      <c r="A160" t="s">
        <v>70</v>
      </c>
      <c r="B160" t="s">
        <v>71</v>
      </c>
      <c r="C160" t="s">
        <v>438</v>
      </c>
      <c r="D160" t="n">
        <v>3</v>
      </c>
      <c r="E160" t="s">
        <v>439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100.63</v>
      </c>
      <c r="L160" t="s">
        <v>77</v>
      </c>
      <c r="M160" t="s"/>
      <c r="N160" t="s">
        <v>440</v>
      </c>
      <c r="O160" t="s">
        <v>79</v>
      </c>
      <c r="P160" t="s">
        <v>439</v>
      </c>
      <c r="Q160" t="s"/>
      <c r="R160" t="s">
        <v>80</v>
      </c>
      <c r="S160" t="s">
        <v>453</v>
      </c>
      <c r="T160" t="s">
        <v>82</v>
      </c>
      <c r="U160" t="s">
        <v>83</v>
      </c>
      <c r="V160" t="s">
        <v>84</v>
      </c>
      <c r="W160" t="s">
        <v>107</v>
      </c>
      <c r="X160" t="s"/>
      <c r="Y160" t="s">
        <v>86</v>
      </c>
      <c r="Z160">
        <f>HYPERLINK("https://hotelmonitor-cachepage.eclerx.com/savepage/tk_15454758705823991_sr_61.html","info")</f>
        <v/>
      </c>
      <c r="AA160" t="n">
        <v>-419224</v>
      </c>
      <c r="AB160" t="s">
        <v>442</v>
      </c>
      <c r="AC160" t="s">
        <v>88</v>
      </c>
      <c r="AD160" t="s">
        <v>89</v>
      </c>
      <c r="AE160" t="s"/>
      <c r="AF160" t="s"/>
      <c r="AG160" t="s"/>
      <c r="AH160" t="s">
        <v>454</v>
      </c>
      <c r="AI160" t="s">
        <v>453</v>
      </c>
      <c r="AJ160" t="s"/>
      <c r="AK160" t="s">
        <v>91</v>
      </c>
      <c r="AL160" t="s"/>
      <c r="AM160" t="s"/>
      <c r="AN160" t="s">
        <v>91</v>
      </c>
      <c r="AO160" t="s"/>
      <c r="AP160" t="n">
        <v>8</v>
      </c>
      <c r="AQ160" t="s">
        <v>92</v>
      </c>
      <c r="AR160" t="s"/>
      <c r="AS160" t="s">
        <v>445</v>
      </c>
      <c r="AT160" t="s">
        <v>94</v>
      </c>
      <c r="AU160" t="s">
        <v>91</v>
      </c>
      <c r="AV160" t="s"/>
      <c r="AW160" t="s">
        <v>95</v>
      </c>
      <c r="AX160" t="s"/>
      <c r="AY160" t="n">
        <v>419224</v>
      </c>
      <c r="AZ160" t="s">
        <v>446</v>
      </c>
      <c r="BA160" t="s"/>
      <c r="BB160" t="s"/>
      <c r="BC160" t="n">
        <v>38.9184</v>
      </c>
      <c r="BD160" t="n">
        <v>38.9184</v>
      </c>
      <c r="BE160" t="s">
        <v>455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>
        <v>98</v>
      </c>
      <c r="BO160" t="s">
        <v>82</v>
      </c>
      <c r="BP160" t="s">
        <v>99</v>
      </c>
      <c r="BQ160" t="s">
        <v>448</v>
      </c>
      <c r="BR160" t="s">
        <v>449</v>
      </c>
    </row>
    <row r="161" spans="1:70">
      <c r="A161" t="s">
        <v>70</v>
      </c>
      <c r="B161" t="s">
        <v>71</v>
      </c>
      <c r="C161" t="s">
        <v>438</v>
      </c>
      <c r="D161" t="n">
        <v>3</v>
      </c>
      <c r="E161" t="s">
        <v>439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100.63</v>
      </c>
      <c r="L161" t="s">
        <v>77</v>
      </c>
      <c r="M161" t="s"/>
      <c r="N161" t="s">
        <v>440</v>
      </c>
      <c r="O161" t="s">
        <v>79</v>
      </c>
      <c r="P161" t="s">
        <v>439</v>
      </c>
      <c r="Q161" t="s"/>
      <c r="R161" t="s">
        <v>80</v>
      </c>
      <c r="S161" t="s">
        <v>453</v>
      </c>
      <c r="T161" t="s">
        <v>82</v>
      </c>
      <c r="U161" t="s">
        <v>83</v>
      </c>
      <c r="V161" t="s">
        <v>84</v>
      </c>
      <c r="W161" t="s">
        <v>107</v>
      </c>
      <c r="X161" t="s"/>
      <c r="Y161" t="s">
        <v>86</v>
      </c>
      <c r="Z161">
        <f>HYPERLINK("https://hotelmonitor-cachepage.eclerx.com/savepage/tk_15454758705823991_sr_61.html","info")</f>
        <v/>
      </c>
      <c r="AA161" t="n">
        <v>-419224</v>
      </c>
      <c r="AB161" t="s">
        <v>442</v>
      </c>
      <c r="AC161" t="s">
        <v>88</v>
      </c>
      <c r="AD161" t="s">
        <v>89</v>
      </c>
      <c r="AE161" t="s"/>
      <c r="AF161" t="s"/>
      <c r="AG161" t="s"/>
      <c r="AH161" t="s">
        <v>454</v>
      </c>
      <c r="AI161" t="s">
        <v>453</v>
      </c>
      <c r="AJ161" t="s"/>
      <c r="AK161" t="s">
        <v>91</v>
      </c>
      <c r="AL161" t="s"/>
      <c r="AM161" t="s"/>
      <c r="AN161" t="s">
        <v>91</v>
      </c>
      <c r="AO161" t="s"/>
      <c r="AP161" t="n">
        <v>8</v>
      </c>
      <c r="AQ161" t="s">
        <v>92</v>
      </c>
      <c r="AR161" t="s"/>
      <c r="AS161" t="s">
        <v>445</v>
      </c>
      <c r="AT161" t="s">
        <v>94</v>
      </c>
      <c r="AU161" t="s">
        <v>91</v>
      </c>
      <c r="AV161" t="s"/>
      <c r="AW161" t="s">
        <v>95</v>
      </c>
      <c r="AX161" t="s"/>
      <c r="AY161" t="n">
        <v>419224</v>
      </c>
      <c r="AZ161" t="s">
        <v>446</v>
      </c>
      <c r="BA161" t="s"/>
      <c r="BB161" t="s"/>
      <c r="BC161" t="n">
        <v>38.9184</v>
      </c>
      <c r="BD161" t="n">
        <v>38.9184</v>
      </c>
      <c r="BE161" t="s">
        <v>455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>
        <v>98</v>
      </c>
      <c r="BO161" t="s">
        <v>82</v>
      </c>
      <c r="BP161" t="s">
        <v>99</v>
      </c>
      <c r="BQ161" t="s">
        <v>448</v>
      </c>
      <c r="BR161" t="s">
        <v>449</v>
      </c>
    </row>
    <row r="162" spans="1:70">
      <c r="A162" t="s">
        <v>70</v>
      </c>
      <c r="B162" t="s">
        <v>71</v>
      </c>
      <c r="C162" t="s">
        <v>438</v>
      </c>
      <c r="D162" t="n">
        <v>3</v>
      </c>
      <c r="E162" t="s">
        <v>439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103.95</v>
      </c>
      <c r="L162" t="s">
        <v>77</v>
      </c>
      <c r="M162" t="s"/>
      <c r="N162" t="s">
        <v>440</v>
      </c>
      <c r="O162" t="s">
        <v>79</v>
      </c>
      <c r="P162" t="s">
        <v>439</v>
      </c>
      <c r="Q162" t="s"/>
      <c r="R162" t="s">
        <v>80</v>
      </c>
      <c r="S162" t="s">
        <v>456</v>
      </c>
      <c r="T162" t="s">
        <v>82</v>
      </c>
      <c r="U162" t="s">
        <v>83</v>
      </c>
      <c r="V162" t="s">
        <v>84</v>
      </c>
      <c r="W162" t="s">
        <v>107</v>
      </c>
      <c r="X162" t="s"/>
      <c r="Y162" t="s">
        <v>86</v>
      </c>
      <c r="Z162">
        <f>HYPERLINK("https://hotelmonitor-cachepage.eclerx.com/savepage/tk_15454758705823991_sr_61.html","info")</f>
        <v/>
      </c>
      <c r="AA162" t="n">
        <v>-419224</v>
      </c>
      <c r="AB162" t="s">
        <v>451</v>
      </c>
      <c r="AC162" t="s">
        <v>88</v>
      </c>
      <c r="AD162" t="s">
        <v>89</v>
      </c>
      <c r="AE162" t="s"/>
      <c r="AF162" t="s"/>
      <c r="AG162" t="s"/>
      <c r="AH162" t="s">
        <v>457</v>
      </c>
      <c r="AI162" t="s">
        <v>456</v>
      </c>
      <c r="AJ162" t="s"/>
      <c r="AK162" t="s">
        <v>91</v>
      </c>
      <c r="AL162" t="s"/>
      <c r="AM162" t="s"/>
      <c r="AN162" t="s">
        <v>91</v>
      </c>
      <c r="AO162" t="s"/>
      <c r="AP162" t="n">
        <v>8</v>
      </c>
      <c r="AQ162" t="s">
        <v>92</v>
      </c>
      <c r="AR162" t="s"/>
      <c r="AS162" t="s">
        <v>445</v>
      </c>
      <c r="AT162" t="s">
        <v>94</v>
      </c>
      <c r="AU162" t="s">
        <v>91</v>
      </c>
      <c r="AV162" t="s"/>
      <c r="AW162" t="s">
        <v>95</v>
      </c>
      <c r="AX162" t="s"/>
      <c r="AY162" t="n">
        <v>419224</v>
      </c>
      <c r="AZ162" t="s">
        <v>446</v>
      </c>
      <c r="BA162" t="s"/>
      <c r="BB162" t="s"/>
      <c r="BC162" t="n">
        <v>38.9184</v>
      </c>
      <c r="BD162" t="n">
        <v>38.9184</v>
      </c>
      <c r="BE162" t="s">
        <v>458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>
        <v>98</v>
      </c>
      <c r="BO162" t="s">
        <v>82</v>
      </c>
      <c r="BP162" t="s">
        <v>99</v>
      </c>
      <c r="BQ162" t="s">
        <v>448</v>
      </c>
      <c r="BR162" t="s">
        <v>449</v>
      </c>
    </row>
    <row r="163" spans="1:70">
      <c r="A163" t="s">
        <v>70</v>
      </c>
      <c r="B163" t="s">
        <v>71</v>
      </c>
      <c r="C163" t="s">
        <v>438</v>
      </c>
      <c r="D163" t="n">
        <v>3</v>
      </c>
      <c r="E163" t="s">
        <v>439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103.95</v>
      </c>
      <c r="L163" t="s">
        <v>77</v>
      </c>
      <c r="M163" t="s"/>
      <c r="N163" t="s">
        <v>440</v>
      </c>
      <c r="O163" t="s">
        <v>79</v>
      </c>
      <c r="P163" t="s">
        <v>439</v>
      </c>
      <c r="Q163" t="s"/>
      <c r="R163" t="s">
        <v>80</v>
      </c>
      <c r="S163" t="s">
        <v>456</v>
      </c>
      <c r="T163" t="s">
        <v>82</v>
      </c>
      <c r="U163" t="s">
        <v>83</v>
      </c>
      <c r="V163" t="s">
        <v>84</v>
      </c>
      <c r="W163" t="s">
        <v>107</v>
      </c>
      <c r="X163" t="s"/>
      <c r="Y163" t="s">
        <v>86</v>
      </c>
      <c r="Z163">
        <f>HYPERLINK("https://hotelmonitor-cachepage.eclerx.com/savepage/tk_15454758705823991_sr_61.html","info")</f>
        <v/>
      </c>
      <c r="AA163" t="n">
        <v>-419224</v>
      </c>
      <c r="AB163" t="s">
        <v>451</v>
      </c>
      <c r="AC163" t="s">
        <v>88</v>
      </c>
      <c r="AD163" t="s">
        <v>89</v>
      </c>
      <c r="AE163" t="s"/>
      <c r="AF163" t="s"/>
      <c r="AG163" t="s"/>
      <c r="AH163" t="s">
        <v>457</v>
      </c>
      <c r="AI163" t="s">
        <v>456</v>
      </c>
      <c r="AJ163" t="s"/>
      <c r="AK163" t="s">
        <v>91</v>
      </c>
      <c r="AL163" t="s"/>
      <c r="AM163" t="s"/>
      <c r="AN163" t="s">
        <v>91</v>
      </c>
      <c r="AO163" t="s"/>
      <c r="AP163" t="n">
        <v>8</v>
      </c>
      <c r="AQ163" t="s">
        <v>92</v>
      </c>
      <c r="AR163" t="s"/>
      <c r="AS163" t="s">
        <v>445</v>
      </c>
      <c r="AT163" t="s">
        <v>94</v>
      </c>
      <c r="AU163" t="s">
        <v>91</v>
      </c>
      <c r="AV163" t="s"/>
      <c r="AW163" t="s">
        <v>95</v>
      </c>
      <c r="AX163" t="s"/>
      <c r="AY163" t="n">
        <v>419224</v>
      </c>
      <c r="AZ163" t="s">
        <v>446</v>
      </c>
      <c r="BA163" t="s"/>
      <c r="BB163" t="s"/>
      <c r="BC163" t="n">
        <v>38.9184</v>
      </c>
      <c r="BD163" t="n">
        <v>38.9184</v>
      </c>
      <c r="BE163" t="s">
        <v>458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>
        <v>98</v>
      </c>
      <c r="BO163" t="s">
        <v>82</v>
      </c>
      <c r="BP163" t="s">
        <v>99</v>
      </c>
      <c r="BQ163" t="s">
        <v>448</v>
      </c>
      <c r="BR163" t="s">
        <v>449</v>
      </c>
    </row>
    <row r="164" spans="1:70">
      <c r="A164" t="s">
        <v>70</v>
      </c>
      <c r="B164" t="s">
        <v>71</v>
      </c>
      <c r="C164" t="s">
        <v>438</v>
      </c>
      <c r="D164" t="n">
        <v>3</v>
      </c>
      <c r="E164" t="s">
        <v>439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92.5</v>
      </c>
      <c r="L164" t="s">
        <v>77</v>
      </c>
      <c r="M164" t="s"/>
      <c r="N164" t="s">
        <v>276</v>
      </c>
      <c r="O164" t="s">
        <v>79</v>
      </c>
      <c r="P164" t="s">
        <v>439</v>
      </c>
      <c r="Q164" t="s"/>
      <c r="R164" t="s">
        <v>80</v>
      </c>
      <c r="S164" t="s">
        <v>459</v>
      </c>
      <c r="T164" t="s">
        <v>82</v>
      </c>
      <c r="U164" t="s">
        <v>83</v>
      </c>
      <c r="V164" t="s">
        <v>84</v>
      </c>
      <c r="W164" t="s">
        <v>103</v>
      </c>
      <c r="X164" t="s"/>
      <c r="Y164" t="s">
        <v>86</v>
      </c>
      <c r="Z164">
        <f>HYPERLINK("https://hotelmonitor-cachepage.eclerx.com/savepage/tk_15454758705823991_sr_61.html","info")</f>
        <v/>
      </c>
      <c r="AA164" t="n">
        <v>-419224</v>
      </c>
      <c r="AB164" t="s">
        <v>442</v>
      </c>
      <c r="AC164" t="s">
        <v>88</v>
      </c>
      <c r="AD164" t="s">
        <v>89</v>
      </c>
      <c r="AE164" t="s"/>
      <c r="AF164" t="s"/>
      <c r="AG164" t="s"/>
      <c r="AH164" t="s">
        <v>460</v>
      </c>
      <c r="AI164" t="s">
        <v>461</v>
      </c>
      <c r="AJ164" t="s"/>
      <c r="AK164" t="s">
        <v>91</v>
      </c>
      <c r="AL164" t="s"/>
      <c r="AM164" t="s"/>
      <c r="AN164" t="s">
        <v>91</v>
      </c>
      <c r="AO164" t="s"/>
      <c r="AP164" t="n">
        <v>8</v>
      </c>
      <c r="AQ164" t="s">
        <v>92</v>
      </c>
      <c r="AR164" t="s"/>
      <c r="AS164" t="s">
        <v>445</v>
      </c>
      <c r="AT164" t="s">
        <v>94</v>
      </c>
      <c r="AU164" t="s">
        <v>91</v>
      </c>
      <c r="AV164" t="s"/>
      <c r="AW164" t="s">
        <v>95</v>
      </c>
      <c r="AX164" t="s"/>
      <c r="AY164" t="n">
        <v>419224</v>
      </c>
      <c r="AZ164" t="s">
        <v>446</v>
      </c>
      <c r="BA164" t="s"/>
      <c r="BB164" t="s"/>
      <c r="BC164" t="n">
        <v>38.9184</v>
      </c>
      <c r="BD164" t="n">
        <v>38.9184</v>
      </c>
      <c r="BE164" t="s">
        <v>462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>
        <v>98</v>
      </c>
      <c r="BO164" t="s">
        <v>82</v>
      </c>
      <c r="BP164" t="s">
        <v>99</v>
      </c>
      <c r="BQ164" t="s">
        <v>285</v>
      </c>
      <c r="BR164" t="s">
        <v>449</v>
      </c>
    </row>
    <row r="165" spans="1:70">
      <c r="A165" t="s">
        <v>70</v>
      </c>
      <c r="B165" t="s">
        <v>71</v>
      </c>
      <c r="C165" t="s">
        <v>438</v>
      </c>
      <c r="D165" t="n">
        <v>3</v>
      </c>
      <c r="E165" t="s">
        <v>439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92.5</v>
      </c>
      <c r="L165" t="s">
        <v>77</v>
      </c>
      <c r="M165" t="s"/>
      <c r="N165" t="s">
        <v>276</v>
      </c>
      <c r="O165" t="s">
        <v>79</v>
      </c>
      <c r="P165" t="s">
        <v>439</v>
      </c>
      <c r="Q165" t="s"/>
      <c r="R165" t="s">
        <v>80</v>
      </c>
      <c r="S165" t="s">
        <v>459</v>
      </c>
      <c r="T165" t="s">
        <v>82</v>
      </c>
      <c r="U165" t="s">
        <v>83</v>
      </c>
      <c r="V165" t="s">
        <v>84</v>
      </c>
      <c r="W165" t="s">
        <v>103</v>
      </c>
      <c r="X165" t="s"/>
      <c r="Y165" t="s">
        <v>86</v>
      </c>
      <c r="Z165">
        <f>HYPERLINK("https://hotelmonitor-cachepage.eclerx.com/savepage/tk_15454758705823991_sr_61.html","info")</f>
        <v/>
      </c>
      <c r="AA165" t="n">
        <v>-419224</v>
      </c>
      <c r="AB165" t="s">
        <v>442</v>
      </c>
      <c r="AC165" t="s">
        <v>88</v>
      </c>
      <c r="AD165" t="s">
        <v>89</v>
      </c>
      <c r="AE165" t="s"/>
      <c r="AF165" t="s"/>
      <c r="AG165" t="s"/>
      <c r="AH165" t="s">
        <v>460</v>
      </c>
      <c r="AI165" t="s">
        <v>461</v>
      </c>
      <c r="AJ165" t="s"/>
      <c r="AK165" t="s">
        <v>91</v>
      </c>
      <c r="AL165" t="s"/>
      <c r="AM165" t="s"/>
      <c r="AN165" t="s">
        <v>91</v>
      </c>
      <c r="AO165" t="s"/>
      <c r="AP165" t="n">
        <v>8</v>
      </c>
      <c r="AQ165" t="s">
        <v>92</v>
      </c>
      <c r="AR165" t="s"/>
      <c r="AS165" t="s">
        <v>445</v>
      </c>
      <c r="AT165" t="s">
        <v>94</v>
      </c>
      <c r="AU165" t="s">
        <v>91</v>
      </c>
      <c r="AV165" t="s"/>
      <c r="AW165" t="s">
        <v>95</v>
      </c>
      <c r="AX165" t="s"/>
      <c r="AY165" t="n">
        <v>419224</v>
      </c>
      <c r="AZ165" t="s">
        <v>446</v>
      </c>
      <c r="BA165" t="s"/>
      <c r="BB165" t="s"/>
      <c r="BC165" t="n">
        <v>38.9184</v>
      </c>
      <c r="BD165" t="n">
        <v>38.9184</v>
      </c>
      <c r="BE165" t="s">
        <v>462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>
        <v>98</v>
      </c>
      <c r="BO165" t="s">
        <v>82</v>
      </c>
      <c r="BP165" t="s">
        <v>99</v>
      </c>
      <c r="BQ165" t="s">
        <v>285</v>
      </c>
      <c r="BR165" t="s">
        <v>449</v>
      </c>
    </row>
    <row r="166" spans="1:70">
      <c r="A166" t="s">
        <v>70</v>
      </c>
      <c r="B166" t="s">
        <v>71</v>
      </c>
      <c r="C166" t="s">
        <v>438</v>
      </c>
      <c r="D166" t="n">
        <v>3</v>
      </c>
      <c r="E166" t="s">
        <v>439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95.56</v>
      </c>
      <c r="L166" t="s">
        <v>77</v>
      </c>
      <c r="M166" t="s"/>
      <c r="N166" t="s">
        <v>276</v>
      </c>
      <c r="O166" t="s">
        <v>79</v>
      </c>
      <c r="P166" t="s">
        <v>439</v>
      </c>
      <c r="Q166" t="s"/>
      <c r="R166" t="s">
        <v>80</v>
      </c>
      <c r="S166" t="s">
        <v>463</v>
      </c>
      <c r="T166" t="s">
        <v>82</v>
      </c>
      <c r="U166" t="s">
        <v>83</v>
      </c>
      <c r="V166" t="s">
        <v>84</v>
      </c>
      <c r="W166" t="s">
        <v>103</v>
      </c>
      <c r="X166" t="s"/>
      <c r="Y166" t="s">
        <v>86</v>
      </c>
      <c r="Z166">
        <f>HYPERLINK("https://hotelmonitor-cachepage.eclerx.com/savepage/tk_15454758705823991_sr_61.html","info")</f>
        <v/>
      </c>
      <c r="AA166" t="n">
        <v>-419224</v>
      </c>
      <c r="AB166" t="s">
        <v>451</v>
      </c>
      <c r="AC166" t="s">
        <v>88</v>
      </c>
      <c r="AD166" t="s">
        <v>89</v>
      </c>
      <c r="AE166" t="s"/>
      <c r="AF166" t="s"/>
      <c r="AG166" t="s"/>
      <c r="AH166" t="s">
        <v>464</v>
      </c>
      <c r="AI166" t="s">
        <v>463</v>
      </c>
      <c r="AJ166" t="s"/>
      <c r="AK166" t="s">
        <v>91</v>
      </c>
      <c r="AL166" t="s"/>
      <c r="AM166" t="s"/>
      <c r="AN166" t="s">
        <v>91</v>
      </c>
      <c r="AO166" t="s"/>
      <c r="AP166" t="n">
        <v>8</v>
      </c>
      <c r="AQ166" t="s">
        <v>92</v>
      </c>
      <c r="AR166" t="s"/>
      <c r="AS166" t="s">
        <v>445</v>
      </c>
      <c r="AT166" t="s">
        <v>94</v>
      </c>
      <c r="AU166" t="s">
        <v>91</v>
      </c>
      <c r="AV166" t="s"/>
      <c r="AW166" t="s">
        <v>95</v>
      </c>
      <c r="AX166" t="s"/>
      <c r="AY166" t="n">
        <v>419224</v>
      </c>
      <c r="AZ166" t="s">
        <v>446</v>
      </c>
      <c r="BA166" t="s"/>
      <c r="BB166" t="s"/>
      <c r="BC166" t="n">
        <v>38.9184</v>
      </c>
      <c r="BD166" t="n">
        <v>38.9184</v>
      </c>
      <c r="BE166" t="s">
        <v>462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>
        <v>98</v>
      </c>
      <c r="BO166" t="s">
        <v>82</v>
      </c>
      <c r="BP166" t="s">
        <v>99</v>
      </c>
      <c r="BQ166" t="s">
        <v>285</v>
      </c>
      <c r="BR166" t="s">
        <v>449</v>
      </c>
    </row>
    <row r="167" spans="1:70">
      <c r="A167" t="s">
        <v>70</v>
      </c>
      <c r="B167" t="s">
        <v>71</v>
      </c>
      <c r="C167" t="s">
        <v>438</v>
      </c>
      <c r="D167" t="n">
        <v>3</v>
      </c>
      <c r="E167" t="s">
        <v>439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95.56</v>
      </c>
      <c r="L167" t="s">
        <v>77</v>
      </c>
      <c r="M167" t="s"/>
      <c r="N167" t="s">
        <v>276</v>
      </c>
      <c r="O167" t="s">
        <v>79</v>
      </c>
      <c r="P167" t="s">
        <v>439</v>
      </c>
      <c r="Q167" t="s"/>
      <c r="R167" t="s">
        <v>80</v>
      </c>
      <c r="S167" t="s">
        <v>463</v>
      </c>
      <c r="T167" t="s">
        <v>82</v>
      </c>
      <c r="U167" t="s">
        <v>83</v>
      </c>
      <c r="V167" t="s">
        <v>84</v>
      </c>
      <c r="W167" t="s">
        <v>103</v>
      </c>
      <c r="X167" t="s"/>
      <c r="Y167" t="s">
        <v>86</v>
      </c>
      <c r="Z167">
        <f>HYPERLINK("https://hotelmonitor-cachepage.eclerx.com/savepage/tk_15454758705823991_sr_61.html","info")</f>
        <v/>
      </c>
      <c r="AA167" t="n">
        <v>-419224</v>
      </c>
      <c r="AB167" t="s">
        <v>451</v>
      </c>
      <c r="AC167" t="s">
        <v>88</v>
      </c>
      <c r="AD167" t="s">
        <v>89</v>
      </c>
      <c r="AE167" t="s"/>
      <c r="AF167" t="s"/>
      <c r="AG167" t="s"/>
      <c r="AH167" t="s">
        <v>464</v>
      </c>
      <c r="AI167" t="s">
        <v>463</v>
      </c>
      <c r="AJ167" t="s"/>
      <c r="AK167" t="s">
        <v>91</v>
      </c>
      <c r="AL167" t="s"/>
      <c r="AM167" t="s"/>
      <c r="AN167" t="s">
        <v>91</v>
      </c>
      <c r="AO167" t="s"/>
      <c r="AP167" t="n">
        <v>8</v>
      </c>
      <c r="AQ167" t="s">
        <v>92</v>
      </c>
      <c r="AR167" t="s"/>
      <c r="AS167" t="s">
        <v>445</v>
      </c>
      <c r="AT167" t="s">
        <v>94</v>
      </c>
      <c r="AU167" t="s">
        <v>91</v>
      </c>
      <c r="AV167" t="s"/>
      <c r="AW167" t="s">
        <v>95</v>
      </c>
      <c r="AX167" t="s"/>
      <c r="AY167" t="n">
        <v>419224</v>
      </c>
      <c r="AZ167" t="s">
        <v>446</v>
      </c>
      <c r="BA167" t="s"/>
      <c r="BB167" t="s"/>
      <c r="BC167" t="n">
        <v>38.9184</v>
      </c>
      <c r="BD167" t="n">
        <v>38.9184</v>
      </c>
      <c r="BE167" t="s">
        <v>462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>
        <v>98</v>
      </c>
      <c r="BO167" t="s">
        <v>82</v>
      </c>
      <c r="BP167" t="s">
        <v>99</v>
      </c>
      <c r="BQ167" t="s">
        <v>285</v>
      </c>
      <c r="BR167" t="s">
        <v>449</v>
      </c>
    </row>
    <row r="168" spans="1:70">
      <c r="A168" t="s">
        <v>70</v>
      </c>
      <c r="B168" t="s">
        <v>71</v>
      </c>
      <c r="C168" t="s">
        <v>438</v>
      </c>
      <c r="D168" t="n">
        <v>3</v>
      </c>
      <c r="E168" t="s">
        <v>439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110.63</v>
      </c>
      <c r="L168" t="s">
        <v>77</v>
      </c>
      <c r="M168" t="s"/>
      <c r="N168" t="s">
        <v>276</v>
      </c>
      <c r="O168" t="s">
        <v>79</v>
      </c>
      <c r="P168" t="s">
        <v>439</v>
      </c>
      <c r="Q168" t="s"/>
      <c r="R168" t="s">
        <v>80</v>
      </c>
      <c r="S168" t="s">
        <v>465</v>
      </c>
      <c r="T168" t="s">
        <v>82</v>
      </c>
      <c r="U168" t="s">
        <v>83</v>
      </c>
      <c r="V168" t="s">
        <v>84</v>
      </c>
      <c r="W168" t="s">
        <v>107</v>
      </c>
      <c r="X168" t="s"/>
      <c r="Y168" t="s">
        <v>86</v>
      </c>
      <c r="Z168">
        <f>HYPERLINK("https://hotelmonitor-cachepage.eclerx.com/savepage/tk_15454758705823991_sr_61.html","info")</f>
        <v/>
      </c>
      <c r="AA168" t="n">
        <v>-419224</v>
      </c>
      <c r="AB168" t="s">
        <v>442</v>
      </c>
      <c r="AC168" t="s">
        <v>88</v>
      </c>
      <c r="AD168" t="s">
        <v>89</v>
      </c>
      <c r="AE168" t="s"/>
      <c r="AF168" t="s"/>
      <c r="AG168" t="s"/>
      <c r="AH168" t="s">
        <v>466</v>
      </c>
      <c r="AI168" t="s">
        <v>465</v>
      </c>
      <c r="AJ168" t="s"/>
      <c r="AK168" t="s">
        <v>91</v>
      </c>
      <c r="AL168" t="s"/>
      <c r="AM168" t="s"/>
      <c r="AN168" t="s">
        <v>91</v>
      </c>
      <c r="AO168" t="s"/>
      <c r="AP168" t="n">
        <v>8</v>
      </c>
      <c r="AQ168" t="s">
        <v>92</v>
      </c>
      <c r="AR168" t="s"/>
      <c r="AS168" t="s">
        <v>445</v>
      </c>
      <c r="AT168" t="s">
        <v>94</v>
      </c>
      <c r="AU168" t="s">
        <v>91</v>
      </c>
      <c r="AV168" t="s"/>
      <c r="AW168" t="s">
        <v>95</v>
      </c>
      <c r="AX168" t="s"/>
      <c r="AY168" t="n">
        <v>419224</v>
      </c>
      <c r="AZ168" t="s">
        <v>446</v>
      </c>
      <c r="BA168" t="s"/>
      <c r="BB168" t="s"/>
      <c r="BC168" t="n">
        <v>38.9184</v>
      </c>
      <c r="BD168" t="n">
        <v>38.9184</v>
      </c>
      <c r="BE168" t="s">
        <v>467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>
        <v>98</v>
      </c>
      <c r="BO168" t="s">
        <v>82</v>
      </c>
      <c r="BP168" t="s">
        <v>99</v>
      </c>
      <c r="BQ168" t="s">
        <v>285</v>
      </c>
      <c r="BR168" t="s">
        <v>449</v>
      </c>
    </row>
    <row r="169" spans="1:70">
      <c r="A169" t="s">
        <v>70</v>
      </c>
      <c r="B169" t="s">
        <v>71</v>
      </c>
      <c r="C169" t="s">
        <v>438</v>
      </c>
      <c r="D169" t="n">
        <v>3</v>
      </c>
      <c r="E169" t="s">
        <v>439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110.63</v>
      </c>
      <c r="L169" t="s">
        <v>77</v>
      </c>
      <c r="M169" t="s"/>
      <c r="N169" t="s">
        <v>276</v>
      </c>
      <c r="O169" t="s">
        <v>79</v>
      </c>
      <c r="P169" t="s">
        <v>439</v>
      </c>
      <c r="Q169" t="s"/>
      <c r="R169" t="s">
        <v>80</v>
      </c>
      <c r="S169" t="s">
        <v>465</v>
      </c>
      <c r="T169" t="s">
        <v>82</v>
      </c>
      <c r="U169" t="s">
        <v>83</v>
      </c>
      <c r="V169" t="s">
        <v>84</v>
      </c>
      <c r="W169" t="s">
        <v>107</v>
      </c>
      <c r="X169" t="s"/>
      <c r="Y169" t="s">
        <v>86</v>
      </c>
      <c r="Z169">
        <f>HYPERLINK("https://hotelmonitor-cachepage.eclerx.com/savepage/tk_15454758705823991_sr_61.html","info")</f>
        <v/>
      </c>
      <c r="AA169" t="n">
        <v>-419224</v>
      </c>
      <c r="AB169" t="s">
        <v>442</v>
      </c>
      <c r="AC169" t="s">
        <v>88</v>
      </c>
      <c r="AD169" t="s">
        <v>89</v>
      </c>
      <c r="AE169" t="s"/>
      <c r="AF169" t="s"/>
      <c r="AG169" t="s"/>
      <c r="AH169" t="s">
        <v>466</v>
      </c>
      <c r="AI169" t="s">
        <v>465</v>
      </c>
      <c r="AJ169" t="s"/>
      <c r="AK169" t="s">
        <v>91</v>
      </c>
      <c r="AL169" t="s"/>
      <c r="AM169" t="s"/>
      <c r="AN169" t="s">
        <v>91</v>
      </c>
      <c r="AO169" t="s"/>
      <c r="AP169" t="n">
        <v>8</v>
      </c>
      <c r="AQ169" t="s">
        <v>92</v>
      </c>
      <c r="AR169" t="s"/>
      <c r="AS169" t="s">
        <v>445</v>
      </c>
      <c r="AT169" t="s">
        <v>94</v>
      </c>
      <c r="AU169" t="s">
        <v>91</v>
      </c>
      <c r="AV169" t="s"/>
      <c r="AW169" t="s">
        <v>95</v>
      </c>
      <c r="AX169" t="s"/>
      <c r="AY169" t="n">
        <v>419224</v>
      </c>
      <c r="AZ169" t="s">
        <v>446</v>
      </c>
      <c r="BA169" t="s"/>
      <c r="BB169" t="s"/>
      <c r="BC169" t="n">
        <v>38.9184</v>
      </c>
      <c r="BD169" t="n">
        <v>38.9184</v>
      </c>
      <c r="BE169" t="s">
        <v>467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>
        <v>98</v>
      </c>
      <c r="BO169" t="s">
        <v>82</v>
      </c>
      <c r="BP169" t="s">
        <v>99</v>
      </c>
      <c r="BQ169" t="s">
        <v>285</v>
      </c>
      <c r="BR169" t="s">
        <v>449</v>
      </c>
    </row>
    <row r="170" spans="1:70">
      <c r="A170" t="s">
        <v>70</v>
      </c>
      <c r="B170" t="s">
        <v>71</v>
      </c>
      <c r="C170" t="s">
        <v>438</v>
      </c>
      <c r="D170" t="n">
        <v>3</v>
      </c>
      <c r="E170" t="s">
        <v>439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114.28</v>
      </c>
      <c r="L170" t="s">
        <v>77</v>
      </c>
      <c r="M170" t="s"/>
      <c r="N170" t="s">
        <v>276</v>
      </c>
      <c r="O170" t="s">
        <v>79</v>
      </c>
      <c r="P170" t="s">
        <v>439</v>
      </c>
      <c r="Q170" t="s"/>
      <c r="R170" t="s">
        <v>80</v>
      </c>
      <c r="S170" t="s">
        <v>468</v>
      </c>
      <c r="T170" t="s">
        <v>82</v>
      </c>
      <c r="U170" t="s">
        <v>83</v>
      </c>
      <c r="V170" t="s">
        <v>84</v>
      </c>
      <c r="W170" t="s">
        <v>107</v>
      </c>
      <c r="X170" t="s"/>
      <c r="Y170" t="s">
        <v>86</v>
      </c>
      <c r="Z170">
        <f>HYPERLINK("https://hotelmonitor-cachepage.eclerx.com/savepage/tk_15454758705823991_sr_61.html","info")</f>
        <v/>
      </c>
      <c r="AA170" t="n">
        <v>-419224</v>
      </c>
      <c r="AB170" t="s">
        <v>451</v>
      </c>
      <c r="AC170" t="s">
        <v>88</v>
      </c>
      <c r="AD170" t="s">
        <v>89</v>
      </c>
      <c r="AE170" t="s"/>
      <c r="AF170" t="s"/>
      <c r="AG170" t="s"/>
      <c r="AH170" t="s">
        <v>469</v>
      </c>
      <c r="AI170" t="s">
        <v>468</v>
      </c>
      <c r="AJ170" t="s"/>
      <c r="AK170" t="s">
        <v>91</v>
      </c>
      <c r="AL170" t="s"/>
      <c r="AM170" t="s"/>
      <c r="AN170" t="s">
        <v>91</v>
      </c>
      <c r="AO170" t="s"/>
      <c r="AP170" t="n">
        <v>8</v>
      </c>
      <c r="AQ170" t="s">
        <v>92</v>
      </c>
      <c r="AR170" t="s"/>
      <c r="AS170" t="s">
        <v>445</v>
      </c>
      <c r="AT170" t="s">
        <v>94</v>
      </c>
      <c r="AU170" t="s">
        <v>91</v>
      </c>
      <c r="AV170" t="s"/>
      <c r="AW170" t="s">
        <v>95</v>
      </c>
      <c r="AX170" t="s"/>
      <c r="AY170" t="n">
        <v>419224</v>
      </c>
      <c r="AZ170" t="s">
        <v>446</v>
      </c>
      <c r="BA170" t="s"/>
      <c r="BB170" t="s"/>
      <c r="BC170" t="n">
        <v>38.9184</v>
      </c>
      <c r="BD170" t="n">
        <v>38.9184</v>
      </c>
      <c r="BE170" t="s">
        <v>470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>
        <v>98</v>
      </c>
      <c r="BO170" t="s">
        <v>82</v>
      </c>
      <c r="BP170" t="s">
        <v>99</v>
      </c>
      <c r="BQ170" t="s">
        <v>285</v>
      </c>
      <c r="BR170" t="s">
        <v>449</v>
      </c>
    </row>
    <row r="171" spans="1:70">
      <c r="A171" t="s">
        <v>70</v>
      </c>
      <c r="B171" t="s">
        <v>71</v>
      </c>
      <c r="C171" t="s">
        <v>438</v>
      </c>
      <c r="D171" t="n">
        <v>3</v>
      </c>
      <c r="E171" t="s">
        <v>439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114.28</v>
      </c>
      <c r="L171" t="s">
        <v>77</v>
      </c>
      <c r="M171" t="s"/>
      <c r="N171" t="s">
        <v>276</v>
      </c>
      <c r="O171" t="s">
        <v>79</v>
      </c>
      <c r="P171" t="s">
        <v>439</v>
      </c>
      <c r="Q171" t="s"/>
      <c r="R171" t="s">
        <v>80</v>
      </c>
      <c r="S171" t="s">
        <v>468</v>
      </c>
      <c r="T171" t="s">
        <v>82</v>
      </c>
      <c r="U171" t="s">
        <v>83</v>
      </c>
      <c r="V171" t="s">
        <v>84</v>
      </c>
      <c r="W171" t="s">
        <v>107</v>
      </c>
      <c r="X171" t="s"/>
      <c r="Y171" t="s">
        <v>86</v>
      </c>
      <c r="Z171">
        <f>HYPERLINK("https://hotelmonitor-cachepage.eclerx.com/savepage/tk_15454758705823991_sr_61.html","info")</f>
        <v/>
      </c>
      <c r="AA171" t="n">
        <v>-419224</v>
      </c>
      <c r="AB171" t="s">
        <v>451</v>
      </c>
      <c r="AC171" t="s">
        <v>88</v>
      </c>
      <c r="AD171" t="s">
        <v>89</v>
      </c>
      <c r="AE171" t="s"/>
      <c r="AF171" t="s"/>
      <c r="AG171" t="s"/>
      <c r="AH171" t="s">
        <v>469</v>
      </c>
      <c r="AI171" t="s">
        <v>468</v>
      </c>
      <c r="AJ171" t="s"/>
      <c r="AK171" t="s">
        <v>91</v>
      </c>
      <c r="AL171" t="s"/>
      <c r="AM171" t="s"/>
      <c r="AN171" t="s">
        <v>91</v>
      </c>
      <c r="AO171" t="s"/>
      <c r="AP171" t="n">
        <v>8</v>
      </c>
      <c r="AQ171" t="s">
        <v>92</v>
      </c>
      <c r="AR171" t="s"/>
      <c r="AS171" t="s">
        <v>445</v>
      </c>
      <c r="AT171" t="s">
        <v>94</v>
      </c>
      <c r="AU171" t="s">
        <v>91</v>
      </c>
      <c r="AV171" t="s"/>
      <c r="AW171" t="s">
        <v>95</v>
      </c>
      <c r="AX171" t="s"/>
      <c r="AY171" t="n">
        <v>419224</v>
      </c>
      <c r="AZ171" t="s">
        <v>446</v>
      </c>
      <c r="BA171" t="s"/>
      <c r="BB171" t="s"/>
      <c r="BC171" t="n">
        <v>38.9184</v>
      </c>
      <c r="BD171" t="n">
        <v>38.9184</v>
      </c>
      <c r="BE171" t="s">
        <v>470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>
        <v>98</v>
      </c>
      <c r="BO171" t="s">
        <v>82</v>
      </c>
      <c r="BP171" t="s">
        <v>99</v>
      </c>
      <c r="BQ171" t="s">
        <v>285</v>
      </c>
      <c r="BR171" t="s">
        <v>449</v>
      </c>
    </row>
    <row r="172" spans="1:70">
      <c r="A172" t="s">
        <v>70</v>
      </c>
      <c r="B172" t="s">
        <v>71</v>
      </c>
      <c r="C172" t="s">
        <v>265</v>
      </c>
      <c r="D172" t="n">
        <v>3</v>
      </c>
      <c r="E172" t="s">
        <v>378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72</v>
      </c>
      <c r="L172" t="s">
        <v>77</v>
      </c>
      <c r="M172" t="s"/>
      <c r="N172" t="s">
        <v>368</v>
      </c>
      <c r="O172" t="s">
        <v>79</v>
      </c>
      <c r="P172" t="s">
        <v>378</v>
      </c>
      <c r="Q172" t="s"/>
      <c r="R172" t="s">
        <v>80</v>
      </c>
      <c r="S172" t="s">
        <v>471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HYPERLINK("https://hotelmonitor-cachepage.eclerx.com/savepage/tk_1545475870897671_sr_60.html","info")</f>
        <v/>
      </c>
      <c r="AA172" t="n">
        <v>-6873069</v>
      </c>
      <c r="AB172" t="s">
        <v>381</v>
      </c>
      <c r="AC172" t="s">
        <v>196</v>
      </c>
      <c r="AD172" t="s">
        <v>89</v>
      </c>
      <c r="AE172" t="s"/>
      <c r="AF172" t="s"/>
      <c r="AG172" t="s"/>
      <c r="AH172" t="s">
        <v>472</v>
      </c>
      <c r="AI172" t="s">
        <v>473</v>
      </c>
      <c r="AJ172" t="s"/>
      <c r="AK172" t="s">
        <v>91</v>
      </c>
      <c r="AL172" t="s"/>
      <c r="AM172" t="s"/>
      <c r="AN172" t="s">
        <v>99</v>
      </c>
      <c r="AO172" t="s">
        <v>200</v>
      </c>
      <c r="AP172" t="n">
        <v>14</v>
      </c>
      <c r="AQ172" t="s">
        <v>92</v>
      </c>
      <c r="AR172" t="s"/>
      <c r="AS172" t="s">
        <v>474</v>
      </c>
      <c r="AT172" t="s">
        <v>94</v>
      </c>
      <c r="AU172" t="s">
        <v>91</v>
      </c>
      <c r="AV172" t="s"/>
      <c r="AW172" t="s">
        <v>95</v>
      </c>
      <c r="AX172" t="s"/>
      <c r="AY172" t="n">
        <v>6873069</v>
      </c>
      <c r="AZ172" t="s">
        <v>384</v>
      </c>
      <c r="BA172" t="s"/>
      <c r="BB172" t="s"/>
      <c r="BC172" t="n">
        <v>38.9057</v>
      </c>
      <c r="BD172" t="n">
        <v>38.9057</v>
      </c>
      <c r="BE172" t="s">
        <v>475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>
        <v>98</v>
      </c>
      <c r="BO172" t="s">
        <v>82</v>
      </c>
      <c r="BP172" t="s">
        <v>99</v>
      </c>
      <c r="BQ172" t="s">
        <v>373</v>
      </c>
      <c r="BR172" t="s">
        <v>387</v>
      </c>
    </row>
    <row r="173" spans="1:70">
      <c r="A173" t="s">
        <v>70</v>
      </c>
      <c r="B173" t="s">
        <v>71</v>
      </c>
      <c r="C173" t="s">
        <v>265</v>
      </c>
      <c r="D173" t="n">
        <v>3</v>
      </c>
      <c r="E173" t="s">
        <v>378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72</v>
      </c>
      <c r="L173" t="s">
        <v>77</v>
      </c>
      <c r="M173" t="s"/>
      <c r="N173" t="s">
        <v>368</v>
      </c>
      <c r="O173" t="s">
        <v>79</v>
      </c>
      <c r="P173" t="s">
        <v>378</v>
      </c>
      <c r="Q173" t="s"/>
      <c r="R173" t="s">
        <v>80</v>
      </c>
      <c r="S173" t="s">
        <v>471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>
        <f>HYPERLINK("https://hotelmonitor-cachepage.eclerx.com/savepage/tk_1545475870897671_sr_60.html","info")</f>
        <v/>
      </c>
      <c r="AA173" t="n">
        <v>-6873069</v>
      </c>
      <c r="AB173" t="s">
        <v>381</v>
      </c>
      <c r="AC173" t="s">
        <v>196</v>
      </c>
      <c r="AD173" t="s">
        <v>89</v>
      </c>
      <c r="AE173" t="s"/>
      <c r="AF173" t="s"/>
      <c r="AG173" t="s"/>
      <c r="AH173" t="s">
        <v>472</v>
      </c>
      <c r="AI173" t="s">
        <v>473</v>
      </c>
      <c r="AJ173" t="s"/>
      <c r="AK173" t="s">
        <v>91</v>
      </c>
      <c r="AL173" t="s"/>
      <c r="AM173" t="s"/>
      <c r="AN173" t="s">
        <v>99</v>
      </c>
      <c r="AO173" t="s">
        <v>200</v>
      </c>
      <c r="AP173" t="n">
        <v>14</v>
      </c>
      <c r="AQ173" t="s">
        <v>92</v>
      </c>
      <c r="AR173" t="s"/>
      <c r="AS173" t="s">
        <v>474</v>
      </c>
      <c r="AT173" t="s">
        <v>94</v>
      </c>
      <c r="AU173" t="s">
        <v>91</v>
      </c>
      <c r="AV173" t="s"/>
      <c r="AW173" t="s">
        <v>95</v>
      </c>
      <c r="AX173" t="s"/>
      <c r="AY173" t="n">
        <v>6873069</v>
      </c>
      <c r="AZ173" t="s">
        <v>384</v>
      </c>
      <c r="BA173" t="s"/>
      <c r="BB173" t="s"/>
      <c r="BC173" t="n">
        <v>38.9057</v>
      </c>
      <c r="BD173" t="n">
        <v>38.9057</v>
      </c>
      <c r="BE173" t="s">
        <v>475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>
        <v>98</v>
      </c>
      <c r="BO173" t="s">
        <v>82</v>
      </c>
      <c r="BP173" t="s">
        <v>99</v>
      </c>
      <c r="BQ173" t="s">
        <v>373</v>
      </c>
      <c r="BR173" t="s">
        <v>387</v>
      </c>
    </row>
    <row r="174" spans="1:70">
      <c r="A174" t="s">
        <v>70</v>
      </c>
      <c r="B174" t="s">
        <v>71</v>
      </c>
      <c r="C174" t="s">
        <v>265</v>
      </c>
      <c r="D174" t="n">
        <v>3</v>
      </c>
      <c r="E174" t="s">
        <v>378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80</v>
      </c>
      <c r="L174" t="s">
        <v>77</v>
      </c>
      <c r="M174" t="s"/>
      <c r="N174" t="s">
        <v>368</v>
      </c>
      <c r="O174" t="s">
        <v>79</v>
      </c>
      <c r="P174" t="s">
        <v>378</v>
      </c>
      <c r="Q174" t="s"/>
      <c r="R174" t="s">
        <v>80</v>
      </c>
      <c r="S174" t="s">
        <v>476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HYPERLINK("https://hotelmonitor-cachepage.eclerx.com/savepage/tk_1545475870897671_sr_60.html","info")</f>
        <v/>
      </c>
      <c r="AA174" t="n">
        <v>-6873069</v>
      </c>
      <c r="AB174" t="s">
        <v>394</v>
      </c>
      <c r="AC174" t="s">
        <v>88</v>
      </c>
      <c r="AD174" t="s">
        <v>89</v>
      </c>
      <c r="AE174" t="s"/>
      <c r="AF174" t="s"/>
      <c r="AG174" t="s"/>
      <c r="AH174" t="s">
        <v>477</v>
      </c>
      <c r="AI174" t="s">
        <v>478</v>
      </c>
      <c r="AJ174" t="s"/>
      <c r="AK174" t="s">
        <v>91</v>
      </c>
      <c r="AL174" t="s"/>
      <c r="AM174" t="s"/>
      <c r="AN174" t="s">
        <v>91</v>
      </c>
      <c r="AO174" t="s"/>
      <c r="AP174" t="n">
        <v>14</v>
      </c>
      <c r="AQ174" t="s">
        <v>92</v>
      </c>
      <c r="AR174" t="s"/>
      <c r="AS174" t="s">
        <v>474</v>
      </c>
      <c r="AT174" t="s">
        <v>94</v>
      </c>
      <c r="AU174" t="s">
        <v>91</v>
      </c>
      <c r="AV174" t="s"/>
      <c r="AW174" t="s">
        <v>95</v>
      </c>
      <c r="AX174" t="s"/>
      <c r="AY174" t="n">
        <v>6873069</v>
      </c>
      <c r="AZ174" t="s">
        <v>384</v>
      </c>
      <c r="BA174" t="s"/>
      <c r="BB174" t="s"/>
      <c r="BC174" t="n">
        <v>38.9057</v>
      </c>
      <c r="BD174" t="n">
        <v>38.9057</v>
      </c>
      <c r="BE174" t="s">
        <v>479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>
        <v>98</v>
      </c>
      <c r="BO174" t="s">
        <v>82</v>
      </c>
      <c r="BP174" t="s">
        <v>99</v>
      </c>
      <c r="BQ174" t="s">
        <v>373</v>
      </c>
      <c r="BR174" t="s">
        <v>387</v>
      </c>
    </row>
    <row r="175" spans="1:70">
      <c r="A175" t="s">
        <v>70</v>
      </c>
      <c r="B175" t="s">
        <v>71</v>
      </c>
      <c r="C175" t="s">
        <v>265</v>
      </c>
      <c r="D175" t="n">
        <v>3</v>
      </c>
      <c r="E175" t="s">
        <v>378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80</v>
      </c>
      <c r="L175" t="s">
        <v>77</v>
      </c>
      <c r="M175" t="s"/>
      <c r="N175" t="s">
        <v>368</v>
      </c>
      <c r="O175" t="s">
        <v>79</v>
      </c>
      <c r="P175" t="s">
        <v>378</v>
      </c>
      <c r="Q175" t="s"/>
      <c r="R175" t="s">
        <v>80</v>
      </c>
      <c r="S175" t="s">
        <v>476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>
        <f>HYPERLINK("https://hotelmonitor-cachepage.eclerx.com/savepage/tk_1545475870897671_sr_60.html","info")</f>
        <v/>
      </c>
      <c r="AA175" t="n">
        <v>-6873069</v>
      </c>
      <c r="AB175" t="s">
        <v>394</v>
      </c>
      <c r="AC175" t="s">
        <v>88</v>
      </c>
      <c r="AD175" t="s">
        <v>89</v>
      </c>
      <c r="AE175" t="s"/>
      <c r="AF175" t="s"/>
      <c r="AG175" t="s"/>
      <c r="AH175" t="s">
        <v>477</v>
      </c>
      <c r="AI175" t="s">
        <v>478</v>
      </c>
      <c r="AJ175" t="s"/>
      <c r="AK175" t="s">
        <v>91</v>
      </c>
      <c r="AL175" t="s"/>
      <c r="AM175" t="s"/>
      <c r="AN175" t="s">
        <v>91</v>
      </c>
      <c r="AO175" t="s"/>
      <c r="AP175" t="n">
        <v>14</v>
      </c>
      <c r="AQ175" t="s">
        <v>92</v>
      </c>
      <c r="AR175" t="s"/>
      <c r="AS175" t="s">
        <v>474</v>
      </c>
      <c r="AT175" t="s">
        <v>94</v>
      </c>
      <c r="AU175" t="s">
        <v>91</v>
      </c>
      <c r="AV175" t="s"/>
      <c r="AW175" t="s">
        <v>95</v>
      </c>
      <c r="AX175" t="s"/>
      <c r="AY175" t="n">
        <v>6873069</v>
      </c>
      <c r="AZ175" t="s">
        <v>384</v>
      </c>
      <c r="BA175" t="s"/>
      <c r="BB175" t="s"/>
      <c r="BC175" t="n">
        <v>38.9057</v>
      </c>
      <c r="BD175" t="n">
        <v>38.9057</v>
      </c>
      <c r="BE175" t="s">
        <v>479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>
        <v>98</v>
      </c>
      <c r="BO175" t="s">
        <v>82</v>
      </c>
      <c r="BP175" t="s">
        <v>99</v>
      </c>
      <c r="BQ175" t="s">
        <v>373</v>
      </c>
      <c r="BR175" t="s">
        <v>387</v>
      </c>
    </row>
    <row r="176" spans="1:70">
      <c r="A176" t="s">
        <v>70</v>
      </c>
      <c r="B176" t="s">
        <v>71</v>
      </c>
      <c r="C176" t="s">
        <v>265</v>
      </c>
      <c r="D176" t="n">
        <v>3</v>
      </c>
      <c r="E176" t="s">
        <v>378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72</v>
      </c>
      <c r="L176" t="s">
        <v>77</v>
      </c>
      <c r="M176" t="s"/>
      <c r="N176" t="s">
        <v>480</v>
      </c>
      <c r="O176" t="s">
        <v>79</v>
      </c>
      <c r="P176" t="s">
        <v>378</v>
      </c>
      <c r="Q176" t="s"/>
      <c r="R176" t="s">
        <v>80</v>
      </c>
      <c r="S176" t="s">
        <v>471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HYPERLINK("https://hotelmonitor-cachepage.eclerx.com/savepage/tk_1545475870897671_sr_60.html","info")</f>
        <v/>
      </c>
      <c r="AA176" t="n">
        <v>-6873069</v>
      </c>
      <c r="AB176" t="s">
        <v>381</v>
      </c>
      <c r="AC176" t="s">
        <v>196</v>
      </c>
      <c r="AD176" t="s">
        <v>89</v>
      </c>
      <c r="AE176" t="s"/>
      <c r="AF176" t="s"/>
      <c r="AG176" t="s"/>
      <c r="AH176" t="s">
        <v>472</v>
      </c>
      <c r="AI176" t="s">
        <v>473</v>
      </c>
      <c r="AJ176" t="s"/>
      <c r="AK176" t="s">
        <v>91</v>
      </c>
      <c r="AL176" t="s"/>
      <c r="AM176" t="s"/>
      <c r="AN176" t="s">
        <v>99</v>
      </c>
      <c r="AO176" t="s">
        <v>200</v>
      </c>
      <c r="AP176" t="n">
        <v>14</v>
      </c>
      <c r="AQ176" t="s">
        <v>92</v>
      </c>
      <c r="AR176" t="s"/>
      <c r="AS176" t="s">
        <v>474</v>
      </c>
      <c r="AT176" t="s">
        <v>94</v>
      </c>
      <c r="AU176" t="s">
        <v>91</v>
      </c>
      <c r="AV176" t="s"/>
      <c r="AW176" t="s">
        <v>95</v>
      </c>
      <c r="AX176" t="s"/>
      <c r="AY176" t="n">
        <v>6873069</v>
      </c>
      <c r="AZ176" t="s">
        <v>384</v>
      </c>
      <c r="BA176" t="s"/>
      <c r="BB176" t="s"/>
      <c r="BC176" t="n">
        <v>38.9057</v>
      </c>
      <c r="BD176" t="n">
        <v>38.9057</v>
      </c>
      <c r="BE176" t="s">
        <v>475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>
        <v>98</v>
      </c>
      <c r="BO176" t="s">
        <v>82</v>
      </c>
      <c r="BP176" t="s">
        <v>99</v>
      </c>
      <c r="BQ176" t="s">
        <v>481</v>
      </c>
      <c r="BR176" t="s">
        <v>387</v>
      </c>
    </row>
    <row r="177" spans="1:70">
      <c r="A177" t="s">
        <v>70</v>
      </c>
      <c r="B177" t="s">
        <v>71</v>
      </c>
      <c r="C177" t="s">
        <v>265</v>
      </c>
      <c r="D177" t="n">
        <v>3</v>
      </c>
      <c r="E177" t="s">
        <v>378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72</v>
      </c>
      <c r="L177" t="s">
        <v>77</v>
      </c>
      <c r="M177" t="s"/>
      <c r="N177" t="s">
        <v>480</v>
      </c>
      <c r="O177" t="s">
        <v>79</v>
      </c>
      <c r="P177" t="s">
        <v>378</v>
      </c>
      <c r="Q177" t="s"/>
      <c r="R177" t="s">
        <v>80</v>
      </c>
      <c r="S177" t="s">
        <v>471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HYPERLINK("https://hotelmonitor-cachepage.eclerx.com/savepage/tk_1545475870897671_sr_60.html","info")</f>
        <v/>
      </c>
      <c r="AA177" t="n">
        <v>-6873069</v>
      </c>
      <c r="AB177" t="s">
        <v>381</v>
      </c>
      <c r="AC177" t="s">
        <v>196</v>
      </c>
      <c r="AD177" t="s">
        <v>89</v>
      </c>
      <c r="AE177" t="s"/>
      <c r="AF177" t="s"/>
      <c r="AG177" t="s"/>
      <c r="AH177" t="s">
        <v>472</v>
      </c>
      <c r="AI177" t="s">
        <v>473</v>
      </c>
      <c r="AJ177" t="s"/>
      <c r="AK177" t="s">
        <v>91</v>
      </c>
      <c r="AL177" t="s"/>
      <c r="AM177" t="s"/>
      <c r="AN177" t="s">
        <v>99</v>
      </c>
      <c r="AO177" t="s">
        <v>200</v>
      </c>
      <c r="AP177" t="n">
        <v>14</v>
      </c>
      <c r="AQ177" t="s">
        <v>92</v>
      </c>
      <c r="AR177" t="s"/>
      <c r="AS177" t="s">
        <v>474</v>
      </c>
      <c r="AT177" t="s">
        <v>94</v>
      </c>
      <c r="AU177" t="s">
        <v>91</v>
      </c>
      <c r="AV177" t="s"/>
      <c r="AW177" t="s">
        <v>95</v>
      </c>
      <c r="AX177" t="s"/>
      <c r="AY177" t="n">
        <v>6873069</v>
      </c>
      <c r="AZ177" t="s">
        <v>384</v>
      </c>
      <c r="BA177" t="s"/>
      <c r="BB177" t="s"/>
      <c r="BC177" t="n">
        <v>38.9057</v>
      </c>
      <c r="BD177" t="n">
        <v>38.9057</v>
      </c>
      <c r="BE177" t="s">
        <v>475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>
        <v>98</v>
      </c>
      <c r="BO177" t="s">
        <v>82</v>
      </c>
      <c r="BP177" t="s">
        <v>99</v>
      </c>
      <c r="BQ177" t="s">
        <v>481</v>
      </c>
      <c r="BR177" t="s">
        <v>387</v>
      </c>
    </row>
    <row r="178" spans="1:70">
      <c r="A178" t="s">
        <v>70</v>
      </c>
      <c r="B178" t="s">
        <v>71</v>
      </c>
      <c r="C178" t="s">
        <v>265</v>
      </c>
      <c r="D178" t="n">
        <v>3</v>
      </c>
      <c r="E178" t="s">
        <v>378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80</v>
      </c>
      <c r="L178" t="s">
        <v>77</v>
      </c>
      <c r="M178" t="s"/>
      <c r="N178" t="s">
        <v>480</v>
      </c>
      <c r="O178" t="s">
        <v>79</v>
      </c>
      <c r="P178" t="s">
        <v>378</v>
      </c>
      <c r="Q178" t="s"/>
      <c r="R178" t="s">
        <v>80</v>
      </c>
      <c r="S178" t="s">
        <v>476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>
        <f>HYPERLINK("https://hotelmonitor-cachepage.eclerx.com/savepage/tk_1545475870897671_sr_60.html","info")</f>
        <v/>
      </c>
      <c r="AA178" t="n">
        <v>-6873069</v>
      </c>
      <c r="AB178" t="s">
        <v>394</v>
      </c>
      <c r="AC178" t="s">
        <v>88</v>
      </c>
      <c r="AD178" t="s">
        <v>89</v>
      </c>
      <c r="AE178" t="s"/>
      <c r="AF178" t="s"/>
      <c r="AG178" t="s"/>
      <c r="AH178" t="s">
        <v>477</v>
      </c>
      <c r="AI178" t="s">
        <v>478</v>
      </c>
      <c r="AJ178" t="s"/>
      <c r="AK178" t="s">
        <v>91</v>
      </c>
      <c r="AL178" t="s"/>
      <c r="AM178" t="s"/>
      <c r="AN178" t="s">
        <v>91</v>
      </c>
      <c r="AO178" t="s"/>
      <c r="AP178" t="n">
        <v>14</v>
      </c>
      <c r="AQ178" t="s">
        <v>92</v>
      </c>
      <c r="AR178" t="s"/>
      <c r="AS178" t="s">
        <v>474</v>
      </c>
      <c r="AT178" t="s">
        <v>94</v>
      </c>
      <c r="AU178" t="s">
        <v>91</v>
      </c>
      <c r="AV178" t="s"/>
      <c r="AW178" t="s">
        <v>95</v>
      </c>
      <c r="AX178" t="s"/>
      <c r="AY178" t="n">
        <v>6873069</v>
      </c>
      <c r="AZ178" t="s">
        <v>384</v>
      </c>
      <c r="BA178" t="s"/>
      <c r="BB178" t="s"/>
      <c r="BC178" t="n">
        <v>38.9057</v>
      </c>
      <c r="BD178" t="n">
        <v>38.9057</v>
      </c>
      <c r="BE178" t="s">
        <v>479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>
        <v>98</v>
      </c>
      <c r="BO178" t="s">
        <v>82</v>
      </c>
      <c r="BP178" t="s">
        <v>99</v>
      </c>
      <c r="BQ178" t="s">
        <v>481</v>
      </c>
      <c r="BR178" t="s">
        <v>387</v>
      </c>
    </row>
    <row r="179" spans="1:70">
      <c r="A179" t="s">
        <v>70</v>
      </c>
      <c r="B179" t="s">
        <v>71</v>
      </c>
      <c r="C179" t="s">
        <v>265</v>
      </c>
      <c r="D179" t="n">
        <v>3</v>
      </c>
      <c r="E179" t="s">
        <v>378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80</v>
      </c>
      <c r="L179" t="s">
        <v>77</v>
      </c>
      <c r="M179" t="s"/>
      <c r="N179" t="s">
        <v>480</v>
      </c>
      <c r="O179" t="s">
        <v>79</v>
      </c>
      <c r="P179" t="s">
        <v>378</v>
      </c>
      <c r="Q179" t="s"/>
      <c r="R179" t="s">
        <v>80</v>
      </c>
      <c r="S179" t="s">
        <v>476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>
        <f>HYPERLINK("https://hotelmonitor-cachepage.eclerx.com/savepage/tk_1545475870897671_sr_60.html","info")</f>
        <v/>
      </c>
      <c r="AA179" t="n">
        <v>-6873069</v>
      </c>
      <c r="AB179" t="s">
        <v>394</v>
      </c>
      <c r="AC179" t="s">
        <v>88</v>
      </c>
      <c r="AD179" t="s">
        <v>89</v>
      </c>
      <c r="AE179" t="s"/>
      <c r="AF179" t="s"/>
      <c r="AG179" t="s"/>
      <c r="AH179" t="s">
        <v>477</v>
      </c>
      <c r="AI179" t="s">
        <v>478</v>
      </c>
      <c r="AJ179" t="s"/>
      <c r="AK179" t="s">
        <v>91</v>
      </c>
      <c r="AL179" t="s"/>
      <c r="AM179" t="s"/>
      <c r="AN179" t="s">
        <v>91</v>
      </c>
      <c r="AO179" t="s"/>
      <c r="AP179" t="n">
        <v>14</v>
      </c>
      <c r="AQ179" t="s">
        <v>92</v>
      </c>
      <c r="AR179" t="s"/>
      <c r="AS179" t="s">
        <v>474</v>
      </c>
      <c r="AT179" t="s">
        <v>94</v>
      </c>
      <c r="AU179" t="s">
        <v>91</v>
      </c>
      <c r="AV179" t="s"/>
      <c r="AW179" t="s">
        <v>95</v>
      </c>
      <c r="AX179" t="s"/>
      <c r="AY179" t="n">
        <v>6873069</v>
      </c>
      <c r="AZ179" t="s">
        <v>384</v>
      </c>
      <c r="BA179" t="s"/>
      <c r="BB179" t="s"/>
      <c r="BC179" t="n">
        <v>38.9057</v>
      </c>
      <c r="BD179" t="n">
        <v>38.9057</v>
      </c>
      <c r="BE179" t="s">
        <v>479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>
        <v>98</v>
      </c>
      <c r="BO179" t="s">
        <v>82</v>
      </c>
      <c r="BP179" t="s">
        <v>99</v>
      </c>
      <c r="BQ179" t="s">
        <v>481</v>
      </c>
      <c r="BR179" t="s">
        <v>387</v>
      </c>
    </row>
    <row r="180" spans="1:70">
      <c r="A180" t="s">
        <v>70</v>
      </c>
      <c r="B180" t="s">
        <v>71</v>
      </c>
      <c r="C180" t="s">
        <v>265</v>
      </c>
      <c r="D180" t="n">
        <v>3</v>
      </c>
      <c r="E180" t="s">
        <v>378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99</v>
      </c>
      <c r="L180" t="s">
        <v>77</v>
      </c>
      <c r="M180" t="s"/>
      <c r="N180" t="s">
        <v>379</v>
      </c>
      <c r="O180" t="s">
        <v>79</v>
      </c>
      <c r="P180" t="s">
        <v>378</v>
      </c>
      <c r="Q180" t="s"/>
      <c r="R180" t="s">
        <v>80</v>
      </c>
      <c r="S180" t="s">
        <v>482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>
        <f>HYPERLINK("https://hotelmonitor-cachepage.eclerx.com/savepage/tk_1545475870897671_sr_60.html","info")</f>
        <v/>
      </c>
      <c r="AA180" t="n">
        <v>-6873069</v>
      </c>
      <c r="AB180" t="s">
        <v>381</v>
      </c>
      <c r="AC180" t="s">
        <v>196</v>
      </c>
      <c r="AD180" t="s">
        <v>89</v>
      </c>
      <c r="AE180" t="s"/>
      <c r="AF180" t="s"/>
      <c r="AG180" t="s"/>
      <c r="AH180" t="s">
        <v>483</v>
      </c>
      <c r="AI180" t="s">
        <v>484</v>
      </c>
      <c r="AJ180" t="s"/>
      <c r="AK180" t="s">
        <v>91</v>
      </c>
      <c r="AL180" t="s"/>
      <c r="AM180" t="s"/>
      <c r="AN180" t="s">
        <v>99</v>
      </c>
      <c r="AO180" t="s">
        <v>200</v>
      </c>
      <c r="AP180" t="n">
        <v>14</v>
      </c>
      <c r="AQ180" t="s">
        <v>92</v>
      </c>
      <c r="AR180" t="s"/>
      <c r="AS180" t="s">
        <v>93</v>
      </c>
      <c r="AT180" t="s">
        <v>94</v>
      </c>
      <c r="AU180" t="s">
        <v>91</v>
      </c>
      <c r="AV180" t="s"/>
      <c r="AW180" t="s">
        <v>95</v>
      </c>
      <c r="AX180" t="s"/>
      <c r="AY180" t="n">
        <v>6873069</v>
      </c>
      <c r="AZ180" t="s">
        <v>384</v>
      </c>
      <c r="BA180" t="s"/>
      <c r="BB180" t="s"/>
      <c r="BC180" t="n">
        <v>38.9057</v>
      </c>
      <c r="BD180" t="n">
        <v>38.9057</v>
      </c>
      <c r="BE180" t="s">
        <v>485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>
        <v>98</v>
      </c>
      <c r="BO180" t="s">
        <v>82</v>
      </c>
      <c r="BP180" t="s">
        <v>99</v>
      </c>
      <c r="BQ180" t="s">
        <v>386</v>
      </c>
      <c r="BR180" t="s">
        <v>387</v>
      </c>
    </row>
    <row r="181" spans="1:70">
      <c r="A181" t="s">
        <v>70</v>
      </c>
      <c r="B181" t="s">
        <v>71</v>
      </c>
      <c r="C181" t="s">
        <v>265</v>
      </c>
      <c r="D181" t="n">
        <v>3</v>
      </c>
      <c r="E181" t="s">
        <v>378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99</v>
      </c>
      <c r="L181" t="s">
        <v>77</v>
      </c>
      <c r="M181" t="s"/>
      <c r="N181" t="s">
        <v>379</v>
      </c>
      <c r="O181" t="s">
        <v>79</v>
      </c>
      <c r="P181" t="s">
        <v>378</v>
      </c>
      <c r="Q181" t="s"/>
      <c r="R181" t="s">
        <v>80</v>
      </c>
      <c r="S181" t="s">
        <v>482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>
        <f>HYPERLINK("https://hotelmonitor-cachepage.eclerx.com/savepage/tk_1545475870897671_sr_60.html","info")</f>
        <v/>
      </c>
      <c r="AA181" t="n">
        <v>-6873069</v>
      </c>
      <c r="AB181" t="s">
        <v>381</v>
      </c>
      <c r="AC181" t="s">
        <v>196</v>
      </c>
      <c r="AD181" t="s">
        <v>89</v>
      </c>
      <c r="AE181" t="s"/>
      <c r="AF181" t="s"/>
      <c r="AG181" t="s"/>
      <c r="AH181" t="s">
        <v>483</v>
      </c>
      <c r="AI181" t="s">
        <v>484</v>
      </c>
      <c r="AJ181" t="s"/>
      <c r="AK181" t="s">
        <v>91</v>
      </c>
      <c r="AL181" t="s"/>
      <c r="AM181" t="s"/>
      <c r="AN181" t="s">
        <v>99</v>
      </c>
      <c r="AO181" t="s">
        <v>200</v>
      </c>
      <c r="AP181" t="n">
        <v>14</v>
      </c>
      <c r="AQ181" t="s">
        <v>92</v>
      </c>
      <c r="AR181" t="s"/>
      <c r="AS181" t="s">
        <v>93</v>
      </c>
      <c r="AT181" t="s">
        <v>94</v>
      </c>
      <c r="AU181" t="s">
        <v>91</v>
      </c>
      <c r="AV181" t="s"/>
      <c r="AW181" t="s">
        <v>95</v>
      </c>
      <c r="AX181" t="s"/>
      <c r="AY181" t="n">
        <v>6873069</v>
      </c>
      <c r="AZ181" t="s">
        <v>384</v>
      </c>
      <c r="BA181" t="s"/>
      <c r="BB181" t="s"/>
      <c r="BC181" t="n">
        <v>38.9057</v>
      </c>
      <c r="BD181" t="n">
        <v>38.9057</v>
      </c>
      <c r="BE181" t="s">
        <v>485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>
        <v>98</v>
      </c>
      <c r="BO181" t="s">
        <v>82</v>
      </c>
      <c r="BP181" t="s">
        <v>99</v>
      </c>
      <c r="BQ181" t="s">
        <v>386</v>
      </c>
      <c r="BR181" t="s">
        <v>387</v>
      </c>
    </row>
    <row r="182" spans="1:70">
      <c r="A182" t="s">
        <v>70</v>
      </c>
      <c r="B182" t="s">
        <v>71</v>
      </c>
      <c r="C182" t="s">
        <v>265</v>
      </c>
      <c r="D182" t="n">
        <v>3</v>
      </c>
      <c r="E182" t="s">
        <v>378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110</v>
      </c>
      <c r="L182" t="s">
        <v>77</v>
      </c>
      <c r="M182" t="s"/>
      <c r="N182" t="s">
        <v>379</v>
      </c>
      <c r="O182" t="s">
        <v>79</v>
      </c>
      <c r="P182" t="s">
        <v>378</v>
      </c>
      <c r="Q182" t="s"/>
      <c r="R182" t="s">
        <v>80</v>
      </c>
      <c r="S182" t="s">
        <v>486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HYPERLINK("https://hotelmonitor-cachepage.eclerx.com/savepage/tk_1545475870897671_sr_60.html","info")</f>
        <v/>
      </c>
      <c r="AA182" t="n">
        <v>-6873069</v>
      </c>
      <c r="AB182" t="s">
        <v>394</v>
      </c>
      <c r="AC182" t="s">
        <v>88</v>
      </c>
      <c r="AD182" t="s">
        <v>89</v>
      </c>
      <c r="AE182" t="s"/>
      <c r="AF182" t="s"/>
      <c r="AG182" t="s"/>
      <c r="AH182" t="s">
        <v>487</v>
      </c>
      <c r="AI182" t="s">
        <v>488</v>
      </c>
      <c r="AJ182" t="s"/>
      <c r="AK182" t="s">
        <v>91</v>
      </c>
      <c r="AL182" t="s"/>
      <c r="AM182" t="s"/>
      <c r="AN182" t="s">
        <v>91</v>
      </c>
      <c r="AO182" t="s"/>
      <c r="AP182" t="n">
        <v>14</v>
      </c>
      <c r="AQ182" t="s">
        <v>92</v>
      </c>
      <c r="AR182" t="s"/>
      <c r="AS182" t="s">
        <v>93</v>
      </c>
      <c r="AT182" t="s">
        <v>94</v>
      </c>
      <c r="AU182" t="s">
        <v>91</v>
      </c>
      <c r="AV182" t="s"/>
      <c r="AW182" t="s">
        <v>95</v>
      </c>
      <c r="AX182" t="s"/>
      <c r="AY182" t="n">
        <v>6873069</v>
      </c>
      <c r="AZ182" t="s">
        <v>384</v>
      </c>
      <c r="BA182" t="s"/>
      <c r="BB182" t="s"/>
      <c r="BC182" t="n">
        <v>38.9057</v>
      </c>
      <c r="BD182" t="n">
        <v>38.9057</v>
      </c>
      <c r="BE182" t="s">
        <v>489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>
        <v>98</v>
      </c>
      <c r="BO182" t="s">
        <v>82</v>
      </c>
      <c r="BP182" t="s">
        <v>99</v>
      </c>
      <c r="BQ182" t="s">
        <v>386</v>
      </c>
      <c r="BR182" t="s">
        <v>387</v>
      </c>
    </row>
    <row r="183" spans="1:70">
      <c r="A183" t="s">
        <v>70</v>
      </c>
      <c r="B183" t="s">
        <v>71</v>
      </c>
      <c r="C183" t="s">
        <v>265</v>
      </c>
      <c r="D183" t="n">
        <v>3</v>
      </c>
      <c r="E183" t="s">
        <v>378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110</v>
      </c>
      <c r="L183" t="s">
        <v>77</v>
      </c>
      <c r="M183" t="s"/>
      <c r="N183" t="s">
        <v>379</v>
      </c>
      <c r="O183" t="s">
        <v>79</v>
      </c>
      <c r="P183" t="s">
        <v>378</v>
      </c>
      <c r="Q183" t="s"/>
      <c r="R183" t="s">
        <v>80</v>
      </c>
      <c r="S183" t="s">
        <v>486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HYPERLINK("https://hotelmonitor-cachepage.eclerx.com/savepage/tk_1545475870897671_sr_60.html","info")</f>
        <v/>
      </c>
      <c r="AA183" t="n">
        <v>-6873069</v>
      </c>
      <c r="AB183" t="s">
        <v>394</v>
      </c>
      <c r="AC183" t="s">
        <v>88</v>
      </c>
      <c r="AD183" t="s">
        <v>89</v>
      </c>
      <c r="AE183" t="s"/>
      <c r="AF183" t="s"/>
      <c r="AG183" t="s"/>
      <c r="AH183" t="s">
        <v>487</v>
      </c>
      <c r="AI183" t="s">
        <v>488</v>
      </c>
      <c r="AJ183" t="s"/>
      <c r="AK183" t="s">
        <v>91</v>
      </c>
      <c r="AL183" t="s"/>
      <c r="AM183" t="s"/>
      <c r="AN183" t="s">
        <v>91</v>
      </c>
      <c r="AO183" t="s"/>
      <c r="AP183" t="n">
        <v>14</v>
      </c>
      <c r="AQ183" t="s">
        <v>92</v>
      </c>
      <c r="AR183" t="s"/>
      <c r="AS183" t="s">
        <v>93</v>
      </c>
      <c r="AT183" t="s">
        <v>94</v>
      </c>
      <c r="AU183" t="s">
        <v>91</v>
      </c>
      <c r="AV183" t="s"/>
      <c r="AW183" t="s">
        <v>95</v>
      </c>
      <c r="AX183" t="s"/>
      <c r="AY183" t="n">
        <v>6873069</v>
      </c>
      <c r="AZ183" t="s">
        <v>384</v>
      </c>
      <c r="BA183" t="s"/>
      <c r="BB183" t="s"/>
      <c r="BC183" t="n">
        <v>38.9057</v>
      </c>
      <c r="BD183" t="n">
        <v>38.9057</v>
      </c>
      <c r="BE183" t="s">
        <v>489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>
        <v>98</v>
      </c>
      <c r="BO183" t="s">
        <v>82</v>
      </c>
      <c r="BP183" t="s">
        <v>99</v>
      </c>
      <c r="BQ183" t="s">
        <v>386</v>
      </c>
      <c r="BR183" t="s">
        <v>387</v>
      </c>
    </row>
    <row r="184" spans="1:70">
      <c r="A184" t="s">
        <v>70</v>
      </c>
      <c r="B184" t="s">
        <v>71</v>
      </c>
      <c r="C184" t="s">
        <v>265</v>
      </c>
      <c r="D184" t="n">
        <v>3</v>
      </c>
      <c r="E184" t="s">
        <v>378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99</v>
      </c>
      <c r="L184" t="s">
        <v>77</v>
      </c>
      <c r="M184" t="s"/>
      <c r="N184" t="s">
        <v>379</v>
      </c>
      <c r="O184" t="s">
        <v>79</v>
      </c>
      <c r="P184" t="s">
        <v>378</v>
      </c>
      <c r="Q184" t="s"/>
      <c r="R184" t="s">
        <v>80</v>
      </c>
      <c r="S184" t="s">
        <v>482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HYPERLINK("https://hotelmonitor-cachepage.eclerx.com/savepage/tk_1545475870897671_sr_60.html","info")</f>
        <v/>
      </c>
      <c r="AA184" t="n">
        <v>-6873069</v>
      </c>
      <c r="AB184" t="s">
        <v>381</v>
      </c>
      <c r="AC184" t="s">
        <v>196</v>
      </c>
      <c r="AD184" t="s">
        <v>89</v>
      </c>
      <c r="AE184" t="s"/>
      <c r="AF184" t="s"/>
      <c r="AG184" t="s"/>
      <c r="AH184" t="s">
        <v>483</v>
      </c>
      <c r="AI184" t="s">
        <v>484</v>
      </c>
      <c r="AJ184" t="s"/>
      <c r="AK184" t="s">
        <v>91</v>
      </c>
      <c r="AL184" t="s"/>
      <c r="AM184" t="s"/>
      <c r="AN184" t="s">
        <v>99</v>
      </c>
      <c r="AO184" t="s">
        <v>200</v>
      </c>
      <c r="AP184" t="n">
        <v>14</v>
      </c>
      <c r="AQ184" t="s">
        <v>92</v>
      </c>
      <c r="AR184" t="s"/>
      <c r="AS184" t="s">
        <v>93</v>
      </c>
      <c r="AT184" t="s">
        <v>94</v>
      </c>
      <c r="AU184" t="s">
        <v>91</v>
      </c>
      <c r="AV184" t="s"/>
      <c r="AW184" t="s">
        <v>95</v>
      </c>
      <c r="AX184" t="s"/>
      <c r="AY184" t="n">
        <v>6873069</v>
      </c>
      <c r="AZ184" t="s">
        <v>384</v>
      </c>
      <c r="BA184" t="s"/>
      <c r="BB184" t="s"/>
      <c r="BC184" t="n">
        <v>38.9057</v>
      </c>
      <c r="BD184" t="n">
        <v>38.9057</v>
      </c>
      <c r="BE184" t="s">
        <v>485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>
        <v>98</v>
      </c>
      <c r="BO184" t="s">
        <v>82</v>
      </c>
      <c r="BP184" t="s">
        <v>99</v>
      </c>
      <c r="BQ184" t="s">
        <v>403</v>
      </c>
      <c r="BR184" t="s">
        <v>387</v>
      </c>
    </row>
    <row r="185" spans="1:70">
      <c r="A185" t="s">
        <v>70</v>
      </c>
      <c r="B185" t="s">
        <v>71</v>
      </c>
      <c r="C185" t="s">
        <v>265</v>
      </c>
      <c r="D185" t="n">
        <v>3</v>
      </c>
      <c r="E185" t="s">
        <v>378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99</v>
      </c>
      <c r="L185" t="s">
        <v>77</v>
      </c>
      <c r="M185" t="s"/>
      <c r="N185" t="s">
        <v>379</v>
      </c>
      <c r="O185" t="s">
        <v>79</v>
      </c>
      <c r="P185" t="s">
        <v>378</v>
      </c>
      <c r="Q185" t="s"/>
      <c r="R185" t="s">
        <v>80</v>
      </c>
      <c r="S185" t="s">
        <v>482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>
        <f>HYPERLINK("https://hotelmonitor-cachepage.eclerx.com/savepage/tk_1545475870897671_sr_60.html","info")</f>
        <v/>
      </c>
      <c r="AA185" t="n">
        <v>-6873069</v>
      </c>
      <c r="AB185" t="s">
        <v>381</v>
      </c>
      <c r="AC185" t="s">
        <v>196</v>
      </c>
      <c r="AD185" t="s">
        <v>89</v>
      </c>
      <c r="AE185" t="s"/>
      <c r="AF185" t="s"/>
      <c r="AG185" t="s"/>
      <c r="AH185" t="s">
        <v>483</v>
      </c>
      <c r="AI185" t="s">
        <v>484</v>
      </c>
      <c r="AJ185" t="s"/>
      <c r="AK185" t="s">
        <v>91</v>
      </c>
      <c r="AL185" t="s"/>
      <c r="AM185" t="s"/>
      <c r="AN185" t="s">
        <v>99</v>
      </c>
      <c r="AO185" t="s">
        <v>200</v>
      </c>
      <c r="AP185" t="n">
        <v>14</v>
      </c>
      <c r="AQ185" t="s">
        <v>92</v>
      </c>
      <c r="AR185" t="s"/>
      <c r="AS185" t="s">
        <v>93</v>
      </c>
      <c r="AT185" t="s">
        <v>94</v>
      </c>
      <c r="AU185" t="s">
        <v>91</v>
      </c>
      <c r="AV185" t="s"/>
      <c r="AW185" t="s">
        <v>95</v>
      </c>
      <c r="AX185" t="s"/>
      <c r="AY185" t="n">
        <v>6873069</v>
      </c>
      <c r="AZ185" t="s">
        <v>384</v>
      </c>
      <c r="BA185" t="s"/>
      <c r="BB185" t="s"/>
      <c r="BC185" t="n">
        <v>38.9057</v>
      </c>
      <c r="BD185" t="n">
        <v>38.9057</v>
      </c>
      <c r="BE185" t="s">
        <v>485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>
        <v>98</v>
      </c>
      <c r="BO185" t="s">
        <v>82</v>
      </c>
      <c r="BP185" t="s">
        <v>99</v>
      </c>
      <c r="BQ185" t="s">
        <v>403</v>
      </c>
      <c r="BR185" t="s">
        <v>387</v>
      </c>
    </row>
    <row r="186" spans="1:70">
      <c r="A186" t="s">
        <v>70</v>
      </c>
      <c r="B186" t="s">
        <v>71</v>
      </c>
      <c r="C186" t="s">
        <v>265</v>
      </c>
      <c r="D186" t="n">
        <v>3</v>
      </c>
      <c r="E186" t="s">
        <v>378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110</v>
      </c>
      <c r="L186" t="s">
        <v>77</v>
      </c>
      <c r="M186" t="s"/>
      <c r="N186" t="s">
        <v>379</v>
      </c>
      <c r="O186" t="s">
        <v>79</v>
      </c>
      <c r="P186" t="s">
        <v>378</v>
      </c>
      <c r="Q186" t="s"/>
      <c r="R186" t="s">
        <v>80</v>
      </c>
      <c r="S186" t="s">
        <v>486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HYPERLINK("https://hotelmonitor-cachepage.eclerx.com/savepage/tk_1545475870897671_sr_60.html","info")</f>
        <v/>
      </c>
      <c r="AA186" t="n">
        <v>-6873069</v>
      </c>
      <c r="AB186" t="s">
        <v>394</v>
      </c>
      <c r="AC186" t="s">
        <v>88</v>
      </c>
      <c r="AD186" t="s">
        <v>89</v>
      </c>
      <c r="AE186" t="s"/>
      <c r="AF186" t="s"/>
      <c r="AG186" t="s"/>
      <c r="AH186" t="s">
        <v>487</v>
      </c>
      <c r="AI186" t="s">
        <v>488</v>
      </c>
      <c r="AJ186" t="s"/>
      <c r="AK186" t="s">
        <v>91</v>
      </c>
      <c r="AL186" t="s"/>
      <c r="AM186" t="s"/>
      <c r="AN186" t="s">
        <v>91</v>
      </c>
      <c r="AO186" t="s"/>
      <c r="AP186" t="n">
        <v>14</v>
      </c>
      <c r="AQ186" t="s">
        <v>92</v>
      </c>
      <c r="AR186" t="s"/>
      <c r="AS186" t="s">
        <v>93</v>
      </c>
      <c r="AT186" t="s">
        <v>94</v>
      </c>
      <c r="AU186" t="s">
        <v>91</v>
      </c>
      <c r="AV186" t="s"/>
      <c r="AW186" t="s">
        <v>95</v>
      </c>
      <c r="AX186" t="s"/>
      <c r="AY186" t="n">
        <v>6873069</v>
      </c>
      <c r="AZ186" t="s">
        <v>384</v>
      </c>
      <c r="BA186" t="s"/>
      <c r="BB186" t="s"/>
      <c r="BC186" t="n">
        <v>38.9057</v>
      </c>
      <c r="BD186" t="n">
        <v>38.9057</v>
      </c>
      <c r="BE186" t="s">
        <v>489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>
        <v>98</v>
      </c>
      <c r="BO186" t="s">
        <v>82</v>
      </c>
      <c r="BP186" t="s">
        <v>99</v>
      </c>
      <c r="BQ186" t="s">
        <v>403</v>
      </c>
      <c r="BR186" t="s">
        <v>387</v>
      </c>
    </row>
    <row r="187" spans="1:70">
      <c r="A187" t="s">
        <v>70</v>
      </c>
      <c r="B187" t="s">
        <v>71</v>
      </c>
      <c r="C187" t="s">
        <v>265</v>
      </c>
      <c r="D187" t="n">
        <v>3</v>
      </c>
      <c r="E187" t="s">
        <v>378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110</v>
      </c>
      <c r="L187" t="s">
        <v>77</v>
      </c>
      <c r="M187" t="s"/>
      <c r="N187" t="s">
        <v>379</v>
      </c>
      <c r="O187" t="s">
        <v>79</v>
      </c>
      <c r="P187" t="s">
        <v>378</v>
      </c>
      <c r="Q187" t="s"/>
      <c r="R187" t="s">
        <v>80</v>
      </c>
      <c r="S187" t="s">
        <v>486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>
        <f>HYPERLINK("https://hotelmonitor-cachepage.eclerx.com/savepage/tk_1545475870897671_sr_60.html","info")</f>
        <v/>
      </c>
      <c r="AA187" t="n">
        <v>-6873069</v>
      </c>
      <c r="AB187" t="s">
        <v>394</v>
      </c>
      <c r="AC187" t="s">
        <v>88</v>
      </c>
      <c r="AD187" t="s">
        <v>89</v>
      </c>
      <c r="AE187" t="s"/>
      <c r="AF187" t="s"/>
      <c r="AG187" t="s"/>
      <c r="AH187" t="s">
        <v>487</v>
      </c>
      <c r="AI187" t="s">
        <v>488</v>
      </c>
      <c r="AJ187" t="s"/>
      <c r="AK187" t="s">
        <v>91</v>
      </c>
      <c r="AL187" t="s"/>
      <c r="AM187" t="s"/>
      <c r="AN187" t="s">
        <v>91</v>
      </c>
      <c r="AO187" t="s"/>
      <c r="AP187" t="n">
        <v>14</v>
      </c>
      <c r="AQ187" t="s">
        <v>92</v>
      </c>
      <c r="AR187" t="s"/>
      <c r="AS187" t="s">
        <v>93</v>
      </c>
      <c r="AT187" t="s">
        <v>94</v>
      </c>
      <c r="AU187" t="s">
        <v>91</v>
      </c>
      <c r="AV187" t="s"/>
      <c r="AW187" t="s">
        <v>95</v>
      </c>
      <c r="AX187" t="s"/>
      <c r="AY187" t="n">
        <v>6873069</v>
      </c>
      <c r="AZ187" t="s">
        <v>384</v>
      </c>
      <c r="BA187" t="s"/>
      <c r="BB187" t="s"/>
      <c r="BC187" t="n">
        <v>38.9057</v>
      </c>
      <c r="BD187" t="n">
        <v>38.9057</v>
      </c>
      <c r="BE187" t="s">
        <v>489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>
        <v>98</v>
      </c>
      <c r="BO187" t="s">
        <v>82</v>
      </c>
      <c r="BP187" t="s">
        <v>99</v>
      </c>
      <c r="BQ187" t="s">
        <v>403</v>
      </c>
      <c r="BR187" t="s">
        <v>387</v>
      </c>
    </row>
    <row r="188" spans="1:70">
      <c r="A188" t="s">
        <v>70</v>
      </c>
      <c r="B188" t="s">
        <v>71</v>
      </c>
      <c r="C188" t="s">
        <v>265</v>
      </c>
      <c r="D188" t="n">
        <v>3</v>
      </c>
      <c r="E188" t="s">
        <v>378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117</v>
      </c>
      <c r="L188" t="s">
        <v>77</v>
      </c>
      <c r="M188" t="s"/>
      <c r="N188" t="s">
        <v>490</v>
      </c>
      <c r="O188" t="s">
        <v>79</v>
      </c>
      <c r="P188" t="s">
        <v>378</v>
      </c>
      <c r="Q188" t="s"/>
      <c r="R188" t="s">
        <v>80</v>
      </c>
      <c r="S188" t="s">
        <v>491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>
        <f>HYPERLINK("https://hotelmonitor-cachepage.eclerx.com/savepage/tk_1545475870897671_sr_60.html","info")</f>
        <v/>
      </c>
      <c r="AA188" t="n">
        <v>-6873069</v>
      </c>
      <c r="AB188" t="s">
        <v>381</v>
      </c>
      <c r="AC188" t="s">
        <v>196</v>
      </c>
      <c r="AD188" t="s">
        <v>89</v>
      </c>
      <c r="AE188" t="s"/>
      <c r="AF188" t="s"/>
      <c r="AG188" t="s"/>
      <c r="AH188" t="s">
        <v>492</v>
      </c>
      <c r="AI188" t="s">
        <v>493</v>
      </c>
      <c r="AJ188" t="s"/>
      <c r="AK188" t="s">
        <v>91</v>
      </c>
      <c r="AL188" t="s"/>
      <c r="AM188" t="s"/>
      <c r="AN188" t="s">
        <v>99</v>
      </c>
      <c r="AO188" t="s">
        <v>200</v>
      </c>
      <c r="AP188" t="n">
        <v>14</v>
      </c>
      <c r="AQ188" t="s">
        <v>92</v>
      </c>
      <c r="AR188" t="s"/>
      <c r="AS188" t="s">
        <v>474</v>
      </c>
      <c r="AT188" t="s">
        <v>94</v>
      </c>
      <c r="AU188" t="s">
        <v>91</v>
      </c>
      <c r="AV188" t="s"/>
      <c r="AW188" t="s">
        <v>95</v>
      </c>
      <c r="AX188" t="s"/>
      <c r="AY188" t="n">
        <v>6873069</v>
      </c>
      <c r="AZ188" t="s">
        <v>384</v>
      </c>
      <c r="BA188" t="s"/>
      <c r="BB188" t="s"/>
      <c r="BC188" t="n">
        <v>38.9057</v>
      </c>
      <c r="BD188" t="n">
        <v>38.9057</v>
      </c>
      <c r="BE188" t="s">
        <v>494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>
        <v>98</v>
      </c>
      <c r="BO188" t="s">
        <v>82</v>
      </c>
      <c r="BP188" t="s">
        <v>99</v>
      </c>
      <c r="BQ188" t="s">
        <v>495</v>
      </c>
      <c r="BR188" t="s">
        <v>387</v>
      </c>
    </row>
    <row r="189" spans="1:70">
      <c r="A189" t="s">
        <v>70</v>
      </c>
      <c r="B189" t="s">
        <v>71</v>
      </c>
      <c r="C189" t="s">
        <v>265</v>
      </c>
      <c r="D189" t="n">
        <v>3</v>
      </c>
      <c r="E189" t="s">
        <v>378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117</v>
      </c>
      <c r="L189" t="s">
        <v>77</v>
      </c>
      <c r="M189" t="s"/>
      <c r="N189" t="s">
        <v>490</v>
      </c>
      <c r="O189" t="s">
        <v>79</v>
      </c>
      <c r="P189" t="s">
        <v>378</v>
      </c>
      <c r="Q189" t="s"/>
      <c r="R189" t="s">
        <v>80</v>
      </c>
      <c r="S189" t="s">
        <v>491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>
        <f>HYPERLINK("https://hotelmonitor-cachepage.eclerx.com/savepage/tk_1545475870897671_sr_60.html","info")</f>
        <v/>
      </c>
      <c r="AA189" t="n">
        <v>-6873069</v>
      </c>
      <c r="AB189" t="s">
        <v>381</v>
      </c>
      <c r="AC189" t="s">
        <v>196</v>
      </c>
      <c r="AD189" t="s">
        <v>89</v>
      </c>
      <c r="AE189" t="s"/>
      <c r="AF189" t="s"/>
      <c r="AG189" t="s"/>
      <c r="AH189" t="s">
        <v>492</v>
      </c>
      <c r="AI189" t="s">
        <v>493</v>
      </c>
      <c r="AJ189" t="s"/>
      <c r="AK189" t="s">
        <v>91</v>
      </c>
      <c r="AL189" t="s"/>
      <c r="AM189" t="s"/>
      <c r="AN189" t="s">
        <v>99</v>
      </c>
      <c r="AO189" t="s">
        <v>200</v>
      </c>
      <c r="AP189" t="n">
        <v>14</v>
      </c>
      <c r="AQ189" t="s">
        <v>92</v>
      </c>
      <c r="AR189" t="s"/>
      <c r="AS189" t="s">
        <v>474</v>
      </c>
      <c r="AT189" t="s">
        <v>94</v>
      </c>
      <c r="AU189" t="s">
        <v>91</v>
      </c>
      <c r="AV189" t="s"/>
      <c r="AW189" t="s">
        <v>95</v>
      </c>
      <c r="AX189" t="s"/>
      <c r="AY189" t="n">
        <v>6873069</v>
      </c>
      <c r="AZ189" t="s">
        <v>384</v>
      </c>
      <c r="BA189" t="s"/>
      <c r="BB189" t="s"/>
      <c r="BC189" t="n">
        <v>38.9057</v>
      </c>
      <c r="BD189" t="n">
        <v>38.9057</v>
      </c>
      <c r="BE189" t="s">
        <v>494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>
        <v>98</v>
      </c>
      <c r="BO189" t="s">
        <v>82</v>
      </c>
      <c r="BP189" t="s">
        <v>99</v>
      </c>
      <c r="BQ189" t="s">
        <v>495</v>
      </c>
      <c r="BR189" t="s">
        <v>387</v>
      </c>
    </row>
    <row r="190" spans="1:70">
      <c r="A190" t="s">
        <v>70</v>
      </c>
      <c r="B190" t="s">
        <v>71</v>
      </c>
      <c r="C190" t="s">
        <v>265</v>
      </c>
      <c r="D190" t="n">
        <v>3</v>
      </c>
      <c r="E190" t="s">
        <v>378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130</v>
      </c>
      <c r="L190" t="s">
        <v>77</v>
      </c>
      <c r="M190" t="s"/>
      <c r="N190" t="s">
        <v>490</v>
      </c>
      <c r="O190" t="s">
        <v>79</v>
      </c>
      <c r="P190" t="s">
        <v>378</v>
      </c>
      <c r="Q190" t="s"/>
      <c r="R190" t="s">
        <v>80</v>
      </c>
      <c r="S190" t="s">
        <v>496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>
        <f>HYPERLINK("https://hotelmonitor-cachepage.eclerx.com/savepage/tk_1545475870897671_sr_60.html","info")</f>
        <v/>
      </c>
      <c r="AA190" t="n">
        <v>-6873069</v>
      </c>
      <c r="AB190" t="s">
        <v>394</v>
      </c>
      <c r="AC190" t="s">
        <v>88</v>
      </c>
      <c r="AD190" t="s">
        <v>89</v>
      </c>
      <c r="AE190" t="s"/>
      <c r="AF190" t="s"/>
      <c r="AG190" t="s"/>
      <c r="AH190" t="s">
        <v>497</v>
      </c>
      <c r="AI190" t="s">
        <v>498</v>
      </c>
      <c r="AJ190" t="s"/>
      <c r="AK190" t="s">
        <v>91</v>
      </c>
      <c r="AL190" t="s"/>
      <c r="AM190" t="s"/>
      <c r="AN190" t="s">
        <v>91</v>
      </c>
      <c r="AO190" t="s"/>
      <c r="AP190" t="n">
        <v>14</v>
      </c>
      <c r="AQ190" t="s">
        <v>92</v>
      </c>
      <c r="AR190" t="s"/>
      <c r="AS190" t="s">
        <v>474</v>
      </c>
      <c r="AT190" t="s">
        <v>94</v>
      </c>
      <c r="AU190" t="s">
        <v>91</v>
      </c>
      <c r="AV190" t="s"/>
      <c r="AW190" t="s">
        <v>95</v>
      </c>
      <c r="AX190" t="s"/>
      <c r="AY190" t="n">
        <v>6873069</v>
      </c>
      <c r="AZ190" t="s">
        <v>384</v>
      </c>
      <c r="BA190" t="s"/>
      <c r="BB190" t="s"/>
      <c r="BC190" t="n">
        <v>38.9057</v>
      </c>
      <c r="BD190" t="n">
        <v>38.9057</v>
      </c>
      <c r="BE190" t="s">
        <v>499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>
        <v>98</v>
      </c>
      <c r="BO190" t="s">
        <v>82</v>
      </c>
      <c r="BP190" t="s">
        <v>99</v>
      </c>
      <c r="BQ190" t="s">
        <v>495</v>
      </c>
      <c r="BR190" t="s">
        <v>387</v>
      </c>
    </row>
    <row r="191" spans="1:70">
      <c r="A191" t="s">
        <v>70</v>
      </c>
      <c r="B191" t="s">
        <v>71</v>
      </c>
      <c r="C191" t="s">
        <v>265</v>
      </c>
      <c r="D191" t="n">
        <v>3</v>
      </c>
      <c r="E191" t="s">
        <v>378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130</v>
      </c>
      <c r="L191" t="s">
        <v>77</v>
      </c>
      <c r="M191" t="s"/>
      <c r="N191" t="s">
        <v>490</v>
      </c>
      <c r="O191" t="s">
        <v>79</v>
      </c>
      <c r="P191" t="s">
        <v>378</v>
      </c>
      <c r="Q191" t="s"/>
      <c r="R191" t="s">
        <v>80</v>
      </c>
      <c r="S191" t="s">
        <v>496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>
        <f>HYPERLINK("https://hotelmonitor-cachepage.eclerx.com/savepage/tk_1545475870897671_sr_60.html","info")</f>
        <v/>
      </c>
      <c r="AA191" t="n">
        <v>-6873069</v>
      </c>
      <c r="AB191" t="s">
        <v>394</v>
      </c>
      <c r="AC191" t="s">
        <v>88</v>
      </c>
      <c r="AD191" t="s">
        <v>89</v>
      </c>
      <c r="AE191" t="s"/>
      <c r="AF191" t="s"/>
      <c r="AG191" t="s"/>
      <c r="AH191" t="s">
        <v>497</v>
      </c>
      <c r="AI191" t="s">
        <v>498</v>
      </c>
      <c r="AJ191" t="s"/>
      <c r="AK191" t="s">
        <v>91</v>
      </c>
      <c r="AL191" t="s"/>
      <c r="AM191" t="s"/>
      <c r="AN191" t="s">
        <v>91</v>
      </c>
      <c r="AO191" t="s"/>
      <c r="AP191" t="n">
        <v>14</v>
      </c>
      <c r="AQ191" t="s">
        <v>92</v>
      </c>
      <c r="AR191" t="s"/>
      <c r="AS191" t="s">
        <v>474</v>
      </c>
      <c r="AT191" t="s">
        <v>94</v>
      </c>
      <c r="AU191" t="s">
        <v>91</v>
      </c>
      <c r="AV191" t="s"/>
      <c r="AW191" t="s">
        <v>95</v>
      </c>
      <c r="AX191" t="s"/>
      <c r="AY191" t="n">
        <v>6873069</v>
      </c>
      <c r="AZ191" t="s">
        <v>384</v>
      </c>
      <c r="BA191" t="s"/>
      <c r="BB191" t="s"/>
      <c r="BC191" t="n">
        <v>38.9057</v>
      </c>
      <c r="BD191" t="n">
        <v>38.9057</v>
      </c>
      <c r="BE191" t="s">
        <v>499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>
        <v>98</v>
      </c>
      <c r="BO191" t="s">
        <v>82</v>
      </c>
      <c r="BP191" t="s">
        <v>99</v>
      </c>
      <c r="BQ191" t="s">
        <v>495</v>
      </c>
      <c r="BR191" t="s">
        <v>387</v>
      </c>
    </row>
    <row r="192" spans="1:70">
      <c r="A192" t="s">
        <v>70</v>
      </c>
      <c r="B192" t="s">
        <v>71</v>
      </c>
      <c r="C192" t="s">
        <v>265</v>
      </c>
      <c r="D192" t="n">
        <v>3</v>
      </c>
      <c r="E192" t="s">
        <v>378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144</v>
      </c>
      <c r="L192" t="s">
        <v>77</v>
      </c>
      <c r="M192" t="s"/>
      <c r="N192" t="s">
        <v>379</v>
      </c>
      <c r="O192" t="s">
        <v>79</v>
      </c>
      <c r="P192" t="s">
        <v>378</v>
      </c>
      <c r="Q192" t="s"/>
      <c r="R192" t="s">
        <v>80</v>
      </c>
      <c r="S192" t="s">
        <v>500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>
        <f>HYPERLINK("https://hotelmonitor-cachepage.eclerx.com/savepage/tk_1545475870897671_sr_60.html","info")</f>
        <v/>
      </c>
      <c r="AA192" t="n">
        <v>-6873069</v>
      </c>
      <c r="AB192" t="s">
        <v>381</v>
      </c>
      <c r="AC192" t="s">
        <v>196</v>
      </c>
      <c r="AD192" t="s">
        <v>89</v>
      </c>
      <c r="AE192" t="s"/>
      <c r="AF192" t="s"/>
      <c r="AG192" t="s"/>
      <c r="AH192" t="s">
        <v>501</v>
      </c>
      <c r="AI192" t="s">
        <v>502</v>
      </c>
      <c r="AJ192" t="s"/>
      <c r="AK192" t="s">
        <v>91</v>
      </c>
      <c r="AL192" t="s"/>
      <c r="AM192" t="s"/>
      <c r="AN192" t="s">
        <v>99</v>
      </c>
      <c r="AO192" t="s">
        <v>200</v>
      </c>
      <c r="AP192" t="n">
        <v>14</v>
      </c>
      <c r="AQ192" t="s">
        <v>92</v>
      </c>
      <c r="AR192" t="s"/>
      <c r="AS192" t="s">
        <v>93</v>
      </c>
      <c r="AT192" t="s">
        <v>94</v>
      </c>
      <c r="AU192" t="s">
        <v>91</v>
      </c>
      <c r="AV192" t="s"/>
      <c r="AW192" t="s">
        <v>95</v>
      </c>
      <c r="AX192" t="s"/>
      <c r="AY192" t="n">
        <v>6873069</v>
      </c>
      <c r="AZ192" t="s">
        <v>384</v>
      </c>
      <c r="BA192" t="s"/>
      <c r="BB192" t="s"/>
      <c r="BC192" t="n">
        <v>38.9057</v>
      </c>
      <c r="BD192" t="n">
        <v>38.9057</v>
      </c>
      <c r="BE192" t="s">
        <v>503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>
        <v>98</v>
      </c>
      <c r="BO192" t="s">
        <v>82</v>
      </c>
      <c r="BP192" t="s">
        <v>99</v>
      </c>
      <c r="BQ192" t="s">
        <v>416</v>
      </c>
      <c r="BR192" t="s">
        <v>387</v>
      </c>
    </row>
    <row r="193" spans="1:70">
      <c r="A193" t="s">
        <v>70</v>
      </c>
      <c r="B193" t="s">
        <v>71</v>
      </c>
      <c r="C193" t="s">
        <v>265</v>
      </c>
      <c r="D193" t="n">
        <v>3</v>
      </c>
      <c r="E193" t="s">
        <v>378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144</v>
      </c>
      <c r="L193" t="s">
        <v>77</v>
      </c>
      <c r="M193" t="s"/>
      <c r="N193" t="s">
        <v>379</v>
      </c>
      <c r="O193" t="s">
        <v>79</v>
      </c>
      <c r="P193" t="s">
        <v>378</v>
      </c>
      <c r="Q193" t="s"/>
      <c r="R193" t="s">
        <v>80</v>
      </c>
      <c r="S193" t="s">
        <v>500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>
        <f>HYPERLINK("https://hotelmonitor-cachepage.eclerx.com/savepage/tk_1545475870897671_sr_60.html","info")</f>
        <v/>
      </c>
      <c r="AA193" t="n">
        <v>-6873069</v>
      </c>
      <c r="AB193" t="s">
        <v>381</v>
      </c>
      <c r="AC193" t="s">
        <v>196</v>
      </c>
      <c r="AD193" t="s">
        <v>89</v>
      </c>
      <c r="AE193" t="s"/>
      <c r="AF193" t="s"/>
      <c r="AG193" t="s"/>
      <c r="AH193" t="s">
        <v>501</v>
      </c>
      <c r="AI193" t="s">
        <v>502</v>
      </c>
      <c r="AJ193" t="s"/>
      <c r="AK193" t="s">
        <v>91</v>
      </c>
      <c r="AL193" t="s"/>
      <c r="AM193" t="s"/>
      <c r="AN193" t="s">
        <v>99</v>
      </c>
      <c r="AO193" t="s">
        <v>200</v>
      </c>
      <c r="AP193" t="n">
        <v>14</v>
      </c>
      <c r="AQ193" t="s">
        <v>92</v>
      </c>
      <c r="AR193" t="s"/>
      <c r="AS193" t="s">
        <v>93</v>
      </c>
      <c r="AT193" t="s">
        <v>94</v>
      </c>
      <c r="AU193" t="s">
        <v>91</v>
      </c>
      <c r="AV193" t="s"/>
      <c r="AW193" t="s">
        <v>95</v>
      </c>
      <c r="AX193" t="s"/>
      <c r="AY193" t="n">
        <v>6873069</v>
      </c>
      <c r="AZ193" t="s">
        <v>384</v>
      </c>
      <c r="BA193" t="s"/>
      <c r="BB193" t="s"/>
      <c r="BC193" t="n">
        <v>38.9057</v>
      </c>
      <c r="BD193" t="n">
        <v>38.9057</v>
      </c>
      <c r="BE193" t="s">
        <v>503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>
        <v>98</v>
      </c>
      <c r="BO193" t="s">
        <v>82</v>
      </c>
      <c r="BP193" t="s">
        <v>99</v>
      </c>
      <c r="BQ193" t="s">
        <v>416</v>
      </c>
      <c r="BR193" t="s">
        <v>387</v>
      </c>
    </row>
    <row r="194" spans="1:70">
      <c r="A194" t="s">
        <v>70</v>
      </c>
      <c r="B194" t="s">
        <v>71</v>
      </c>
      <c r="C194" t="s">
        <v>265</v>
      </c>
      <c r="D194" t="n">
        <v>3</v>
      </c>
      <c r="E194" t="s">
        <v>378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160</v>
      </c>
      <c r="L194" t="s">
        <v>77</v>
      </c>
      <c r="M194" t="s"/>
      <c r="N194" t="s">
        <v>379</v>
      </c>
      <c r="O194" t="s">
        <v>79</v>
      </c>
      <c r="P194" t="s">
        <v>378</v>
      </c>
      <c r="Q194" t="s"/>
      <c r="R194" t="s">
        <v>80</v>
      </c>
      <c r="S194" t="s">
        <v>504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HYPERLINK("https://hotelmonitor-cachepage.eclerx.com/savepage/tk_1545475870897671_sr_60.html","info")</f>
        <v/>
      </c>
      <c r="AA194" t="n">
        <v>-6873069</v>
      </c>
      <c r="AB194" t="s">
        <v>394</v>
      </c>
      <c r="AC194" t="s">
        <v>88</v>
      </c>
      <c r="AD194" t="s">
        <v>89</v>
      </c>
      <c r="AE194" t="s"/>
      <c r="AF194" t="s"/>
      <c r="AG194" t="s"/>
      <c r="AH194" t="s">
        <v>505</v>
      </c>
      <c r="AI194" t="s">
        <v>506</v>
      </c>
      <c r="AJ194" t="s"/>
      <c r="AK194" t="s">
        <v>91</v>
      </c>
      <c r="AL194" t="s"/>
      <c r="AM194" t="s"/>
      <c r="AN194" t="s">
        <v>91</v>
      </c>
      <c r="AO194" t="s"/>
      <c r="AP194" t="n">
        <v>14</v>
      </c>
      <c r="AQ194" t="s">
        <v>92</v>
      </c>
      <c r="AR194" t="s"/>
      <c r="AS194" t="s">
        <v>93</v>
      </c>
      <c r="AT194" t="s">
        <v>94</v>
      </c>
      <c r="AU194" t="s">
        <v>91</v>
      </c>
      <c r="AV194" t="s"/>
      <c r="AW194" t="s">
        <v>95</v>
      </c>
      <c r="AX194" t="s"/>
      <c r="AY194" t="n">
        <v>6873069</v>
      </c>
      <c r="AZ194" t="s">
        <v>384</v>
      </c>
      <c r="BA194" t="s"/>
      <c r="BB194" t="s"/>
      <c r="BC194" t="n">
        <v>38.9057</v>
      </c>
      <c r="BD194" t="n">
        <v>38.9057</v>
      </c>
      <c r="BE194" t="s">
        <v>507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>
        <v>98</v>
      </c>
      <c r="BO194" t="s">
        <v>82</v>
      </c>
      <c r="BP194" t="s">
        <v>99</v>
      </c>
      <c r="BQ194" t="s">
        <v>416</v>
      </c>
      <c r="BR194" t="s">
        <v>387</v>
      </c>
    </row>
    <row r="195" spans="1:70">
      <c r="A195" t="s">
        <v>70</v>
      </c>
      <c r="B195" t="s">
        <v>71</v>
      </c>
      <c r="C195" t="s">
        <v>265</v>
      </c>
      <c r="D195" t="n">
        <v>3</v>
      </c>
      <c r="E195" t="s">
        <v>378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160</v>
      </c>
      <c r="L195" t="s">
        <v>77</v>
      </c>
      <c r="M195" t="s"/>
      <c r="N195" t="s">
        <v>379</v>
      </c>
      <c r="O195" t="s">
        <v>79</v>
      </c>
      <c r="P195" t="s">
        <v>378</v>
      </c>
      <c r="Q195" t="s"/>
      <c r="R195" t="s">
        <v>80</v>
      </c>
      <c r="S195" t="s">
        <v>504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HYPERLINK("https://hotelmonitor-cachepage.eclerx.com/savepage/tk_1545475870897671_sr_60.html","info")</f>
        <v/>
      </c>
      <c r="AA195" t="n">
        <v>-6873069</v>
      </c>
      <c r="AB195" t="s">
        <v>394</v>
      </c>
      <c r="AC195" t="s">
        <v>88</v>
      </c>
      <c r="AD195" t="s">
        <v>89</v>
      </c>
      <c r="AE195" t="s"/>
      <c r="AF195" t="s"/>
      <c r="AG195" t="s"/>
      <c r="AH195" t="s">
        <v>505</v>
      </c>
      <c r="AI195" t="s">
        <v>506</v>
      </c>
      <c r="AJ195" t="s"/>
      <c r="AK195" t="s">
        <v>91</v>
      </c>
      <c r="AL195" t="s"/>
      <c r="AM195" t="s"/>
      <c r="AN195" t="s">
        <v>91</v>
      </c>
      <c r="AO195" t="s"/>
      <c r="AP195" t="n">
        <v>14</v>
      </c>
      <c r="AQ195" t="s">
        <v>92</v>
      </c>
      <c r="AR195" t="s"/>
      <c r="AS195" t="s">
        <v>93</v>
      </c>
      <c r="AT195" t="s">
        <v>94</v>
      </c>
      <c r="AU195" t="s">
        <v>91</v>
      </c>
      <c r="AV195" t="s"/>
      <c r="AW195" t="s">
        <v>95</v>
      </c>
      <c r="AX195" t="s"/>
      <c r="AY195" t="n">
        <v>6873069</v>
      </c>
      <c r="AZ195" t="s">
        <v>384</v>
      </c>
      <c r="BA195" t="s"/>
      <c r="BB195" t="s"/>
      <c r="BC195" t="n">
        <v>38.9057</v>
      </c>
      <c r="BD195" t="n">
        <v>38.9057</v>
      </c>
      <c r="BE195" t="s">
        <v>507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>
        <v>98</v>
      </c>
      <c r="BO195" t="s">
        <v>82</v>
      </c>
      <c r="BP195" t="s">
        <v>99</v>
      </c>
      <c r="BQ195" t="s">
        <v>416</v>
      </c>
      <c r="BR195" t="s">
        <v>387</v>
      </c>
    </row>
    <row r="196" spans="1:70">
      <c r="A196" t="s">
        <v>70</v>
      </c>
      <c r="B196" t="s">
        <v>71</v>
      </c>
      <c r="C196" t="s">
        <v>265</v>
      </c>
      <c r="D196" t="n">
        <v>3</v>
      </c>
      <c r="E196" t="s">
        <v>378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171</v>
      </c>
      <c r="L196" t="s">
        <v>77</v>
      </c>
      <c r="M196" t="s"/>
      <c r="N196" t="s">
        <v>508</v>
      </c>
      <c r="O196" t="s">
        <v>79</v>
      </c>
      <c r="P196" t="s">
        <v>378</v>
      </c>
      <c r="Q196" t="s"/>
      <c r="R196" t="s">
        <v>80</v>
      </c>
      <c r="S196" t="s">
        <v>509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>
        <f>HYPERLINK("https://hotelmonitor-cachepage.eclerx.com/savepage/tk_1545475870897671_sr_60.html","info")</f>
        <v/>
      </c>
      <c r="AA196" t="n">
        <v>-6873069</v>
      </c>
      <c r="AB196" t="s">
        <v>381</v>
      </c>
      <c r="AC196" t="s">
        <v>196</v>
      </c>
      <c r="AD196" t="s">
        <v>89</v>
      </c>
      <c r="AE196" t="s"/>
      <c r="AF196" t="s"/>
      <c r="AG196" t="s"/>
      <c r="AH196" t="s">
        <v>510</v>
      </c>
      <c r="AI196" t="s">
        <v>511</v>
      </c>
      <c r="AJ196" t="s"/>
      <c r="AK196" t="s">
        <v>91</v>
      </c>
      <c r="AL196" t="s"/>
      <c r="AM196" t="s"/>
      <c r="AN196" t="s">
        <v>99</v>
      </c>
      <c r="AO196" t="s">
        <v>200</v>
      </c>
      <c r="AP196" t="n">
        <v>14</v>
      </c>
      <c r="AQ196" t="s">
        <v>92</v>
      </c>
      <c r="AR196" t="s"/>
      <c r="AS196" t="s">
        <v>512</v>
      </c>
      <c r="AT196" t="s">
        <v>94</v>
      </c>
      <c r="AU196" t="s">
        <v>91</v>
      </c>
      <c r="AV196" t="s"/>
      <c r="AW196" t="s">
        <v>95</v>
      </c>
      <c r="AX196" t="s"/>
      <c r="AY196" t="n">
        <v>6873069</v>
      </c>
      <c r="AZ196" t="s">
        <v>384</v>
      </c>
      <c r="BA196" t="s"/>
      <c r="BB196" t="s"/>
      <c r="BC196" t="n">
        <v>38.9057</v>
      </c>
      <c r="BD196" t="n">
        <v>38.9057</v>
      </c>
      <c r="BE196" t="s">
        <v>513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>
        <v>98</v>
      </c>
      <c r="BO196" t="s">
        <v>82</v>
      </c>
      <c r="BP196" t="s">
        <v>99</v>
      </c>
      <c r="BQ196" t="s">
        <v>514</v>
      </c>
      <c r="BR196" t="s">
        <v>387</v>
      </c>
    </row>
    <row r="197" spans="1:70">
      <c r="A197" t="s">
        <v>70</v>
      </c>
      <c r="B197" t="s">
        <v>71</v>
      </c>
      <c r="C197" t="s">
        <v>265</v>
      </c>
      <c r="D197" t="n">
        <v>3</v>
      </c>
      <c r="E197" t="s">
        <v>378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171</v>
      </c>
      <c r="L197" t="s">
        <v>77</v>
      </c>
      <c r="M197" t="s"/>
      <c r="N197" t="s">
        <v>508</v>
      </c>
      <c r="O197" t="s">
        <v>79</v>
      </c>
      <c r="P197" t="s">
        <v>378</v>
      </c>
      <c r="Q197" t="s"/>
      <c r="R197" t="s">
        <v>80</v>
      </c>
      <c r="S197" t="s">
        <v>509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>
        <f>HYPERLINK("https://hotelmonitor-cachepage.eclerx.com/savepage/tk_1545475870897671_sr_60.html","info")</f>
        <v/>
      </c>
      <c r="AA197" t="n">
        <v>-6873069</v>
      </c>
      <c r="AB197" t="s">
        <v>381</v>
      </c>
      <c r="AC197" t="s">
        <v>196</v>
      </c>
      <c r="AD197" t="s">
        <v>89</v>
      </c>
      <c r="AE197" t="s"/>
      <c r="AF197" t="s"/>
      <c r="AG197" t="s"/>
      <c r="AH197" t="s">
        <v>510</v>
      </c>
      <c r="AI197" t="s">
        <v>511</v>
      </c>
      <c r="AJ197" t="s"/>
      <c r="AK197" t="s">
        <v>91</v>
      </c>
      <c r="AL197" t="s"/>
      <c r="AM197" t="s"/>
      <c r="AN197" t="s">
        <v>99</v>
      </c>
      <c r="AO197" t="s">
        <v>200</v>
      </c>
      <c r="AP197" t="n">
        <v>14</v>
      </c>
      <c r="AQ197" t="s">
        <v>92</v>
      </c>
      <c r="AR197" t="s"/>
      <c r="AS197" t="s">
        <v>512</v>
      </c>
      <c r="AT197" t="s">
        <v>94</v>
      </c>
      <c r="AU197" t="s">
        <v>91</v>
      </c>
      <c r="AV197" t="s"/>
      <c r="AW197" t="s">
        <v>95</v>
      </c>
      <c r="AX197" t="s"/>
      <c r="AY197" t="n">
        <v>6873069</v>
      </c>
      <c r="AZ197" t="s">
        <v>384</v>
      </c>
      <c r="BA197" t="s"/>
      <c r="BB197" t="s"/>
      <c r="BC197" t="n">
        <v>38.9057</v>
      </c>
      <c r="BD197" t="n">
        <v>38.9057</v>
      </c>
      <c r="BE197" t="s">
        <v>513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>
        <v>98</v>
      </c>
      <c r="BO197" t="s">
        <v>82</v>
      </c>
      <c r="BP197" t="s">
        <v>99</v>
      </c>
      <c r="BQ197" t="s">
        <v>514</v>
      </c>
      <c r="BR197" t="s">
        <v>387</v>
      </c>
    </row>
    <row r="198" spans="1:70">
      <c r="A198" t="s">
        <v>70</v>
      </c>
      <c r="B198" t="s">
        <v>71</v>
      </c>
      <c r="C198" t="s">
        <v>265</v>
      </c>
      <c r="D198" t="n">
        <v>3</v>
      </c>
      <c r="E198" t="s">
        <v>378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190</v>
      </c>
      <c r="L198" t="s">
        <v>77</v>
      </c>
      <c r="M198" t="s"/>
      <c r="N198" t="s">
        <v>508</v>
      </c>
      <c r="O198" t="s">
        <v>79</v>
      </c>
      <c r="P198" t="s">
        <v>378</v>
      </c>
      <c r="Q198" t="s"/>
      <c r="R198" t="s">
        <v>80</v>
      </c>
      <c r="S198" t="s">
        <v>515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>
        <f>HYPERLINK("https://hotelmonitor-cachepage.eclerx.com/savepage/tk_1545475870897671_sr_60.html","info")</f>
        <v/>
      </c>
      <c r="AA198" t="n">
        <v>-6873069</v>
      </c>
      <c r="AB198" t="s">
        <v>394</v>
      </c>
      <c r="AC198" t="s">
        <v>88</v>
      </c>
      <c r="AD198" t="s">
        <v>89</v>
      </c>
      <c r="AE198" t="s"/>
      <c r="AF198" t="s"/>
      <c r="AG198" t="s"/>
      <c r="AH198" t="s">
        <v>516</v>
      </c>
      <c r="AI198" t="s">
        <v>517</v>
      </c>
      <c r="AJ198" t="s"/>
      <c r="AK198" t="s">
        <v>91</v>
      </c>
      <c r="AL198" t="s"/>
      <c r="AM198" t="s"/>
      <c r="AN198" t="s">
        <v>91</v>
      </c>
      <c r="AO198" t="s"/>
      <c r="AP198" t="n">
        <v>14</v>
      </c>
      <c r="AQ198" t="s">
        <v>92</v>
      </c>
      <c r="AR198" t="s"/>
      <c r="AS198" t="s">
        <v>512</v>
      </c>
      <c r="AT198" t="s">
        <v>94</v>
      </c>
      <c r="AU198" t="s">
        <v>91</v>
      </c>
      <c r="AV198" t="s"/>
      <c r="AW198" t="s">
        <v>95</v>
      </c>
      <c r="AX198" t="s"/>
      <c r="AY198" t="n">
        <v>6873069</v>
      </c>
      <c r="AZ198" t="s">
        <v>384</v>
      </c>
      <c r="BA198" t="s"/>
      <c r="BB198" t="s"/>
      <c r="BC198" t="n">
        <v>38.9057</v>
      </c>
      <c r="BD198" t="n">
        <v>38.9057</v>
      </c>
      <c r="BE198" t="s">
        <v>518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>
        <v>98</v>
      </c>
      <c r="BO198" t="s">
        <v>82</v>
      </c>
      <c r="BP198" t="s">
        <v>99</v>
      </c>
      <c r="BQ198" t="s">
        <v>514</v>
      </c>
      <c r="BR198" t="s">
        <v>387</v>
      </c>
    </row>
    <row r="199" spans="1:70">
      <c r="A199" t="s">
        <v>70</v>
      </c>
      <c r="B199" t="s">
        <v>71</v>
      </c>
      <c r="C199" t="s">
        <v>265</v>
      </c>
      <c r="D199" t="n">
        <v>3</v>
      </c>
      <c r="E199" t="s">
        <v>378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190</v>
      </c>
      <c r="L199" t="s">
        <v>77</v>
      </c>
      <c r="M199" t="s"/>
      <c r="N199" t="s">
        <v>508</v>
      </c>
      <c r="O199" t="s">
        <v>79</v>
      </c>
      <c r="P199" t="s">
        <v>378</v>
      </c>
      <c r="Q199" t="s"/>
      <c r="R199" t="s">
        <v>80</v>
      </c>
      <c r="S199" t="s">
        <v>515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>
        <f>HYPERLINK("https://hotelmonitor-cachepage.eclerx.com/savepage/tk_1545475870897671_sr_60.html","info")</f>
        <v/>
      </c>
      <c r="AA199" t="n">
        <v>-6873069</v>
      </c>
      <c r="AB199" t="s">
        <v>394</v>
      </c>
      <c r="AC199" t="s">
        <v>88</v>
      </c>
      <c r="AD199" t="s">
        <v>89</v>
      </c>
      <c r="AE199" t="s"/>
      <c r="AF199" t="s"/>
      <c r="AG199" t="s"/>
      <c r="AH199" t="s">
        <v>516</v>
      </c>
      <c r="AI199" t="s">
        <v>517</v>
      </c>
      <c r="AJ199" t="s"/>
      <c r="AK199" t="s">
        <v>91</v>
      </c>
      <c r="AL199" t="s"/>
      <c r="AM199" t="s"/>
      <c r="AN199" t="s">
        <v>91</v>
      </c>
      <c r="AO199" t="s"/>
      <c r="AP199" t="n">
        <v>14</v>
      </c>
      <c r="AQ199" t="s">
        <v>92</v>
      </c>
      <c r="AR199" t="s"/>
      <c r="AS199" t="s">
        <v>512</v>
      </c>
      <c r="AT199" t="s">
        <v>94</v>
      </c>
      <c r="AU199" t="s">
        <v>91</v>
      </c>
      <c r="AV199" t="s"/>
      <c r="AW199" t="s">
        <v>95</v>
      </c>
      <c r="AX199" t="s"/>
      <c r="AY199" t="n">
        <v>6873069</v>
      </c>
      <c r="AZ199" t="s">
        <v>384</v>
      </c>
      <c r="BA199" t="s"/>
      <c r="BB199" t="s"/>
      <c r="BC199" t="n">
        <v>38.9057</v>
      </c>
      <c r="BD199" t="n">
        <v>38.9057</v>
      </c>
      <c r="BE199" t="s">
        <v>518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>
        <v>98</v>
      </c>
      <c r="BO199" t="s">
        <v>82</v>
      </c>
      <c r="BP199" t="s">
        <v>99</v>
      </c>
      <c r="BQ199" t="s">
        <v>514</v>
      </c>
      <c r="BR199" t="s">
        <v>387</v>
      </c>
    </row>
    <row r="200" spans="1:70">
      <c r="A200" t="s">
        <v>70</v>
      </c>
      <c r="B200" t="s">
        <v>71</v>
      </c>
      <c r="C200" t="s">
        <v>265</v>
      </c>
      <c r="D200" t="n">
        <v>3</v>
      </c>
      <c r="E200" t="s">
        <v>378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216</v>
      </c>
      <c r="L200" t="s">
        <v>77</v>
      </c>
      <c r="M200" t="s"/>
      <c r="N200" t="s">
        <v>519</v>
      </c>
      <c r="O200" t="s">
        <v>79</v>
      </c>
      <c r="P200" t="s">
        <v>378</v>
      </c>
      <c r="Q200" t="s"/>
      <c r="R200" t="s">
        <v>80</v>
      </c>
      <c r="S200" t="s">
        <v>520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HYPERLINK("https://hotelmonitor-cachepage.eclerx.com/savepage/tk_1545475870897671_sr_60.html","info")</f>
        <v/>
      </c>
      <c r="AA200" t="n">
        <v>-6873069</v>
      </c>
      <c r="AB200" t="s">
        <v>381</v>
      </c>
      <c r="AC200" t="s">
        <v>196</v>
      </c>
      <c r="AD200" t="s">
        <v>89</v>
      </c>
      <c r="AE200" t="s"/>
      <c r="AF200" t="s"/>
      <c r="AG200" t="s"/>
      <c r="AH200" t="s">
        <v>521</v>
      </c>
      <c r="AI200" t="s">
        <v>522</v>
      </c>
      <c r="AJ200" t="s"/>
      <c r="AK200" t="s">
        <v>91</v>
      </c>
      <c r="AL200" t="s"/>
      <c r="AM200" t="s"/>
      <c r="AN200" t="s">
        <v>99</v>
      </c>
      <c r="AO200" t="s">
        <v>200</v>
      </c>
      <c r="AP200" t="n">
        <v>14</v>
      </c>
      <c r="AQ200" t="s">
        <v>92</v>
      </c>
      <c r="AR200" t="s"/>
      <c r="AS200" t="s">
        <v>512</v>
      </c>
      <c r="AT200" t="s">
        <v>94</v>
      </c>
      <c r="AU200" t="s">
        <v>91</v>
      </c>
      <c r="AV200" t="s"/>
      <c r="AW200" t="s">
        <v>95</v>
      </c>
      <c r="AX200" t="s"/>
      <c r="AY200" t="n">
        <v>6873069</v>
      </c>
      <c r="AZ200" t="s">
        <v>384</v>
      </c>
      <c r="BA200" t="s"/>
      <c r="BB200" t="s"/>
      <c r="BC200" t="n">
        <v>38.9057</v>
      </c>
      <c r="BD200" t="n">
        <v>38.9057</v>
      </c>
      <c r="BE200" t="s">
        <v>523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>
        <v>98</v>
      </c>
      <c r="BO200" t="s">
        <v>82</v>
      </c>
      <c r="BP200" t="s">
        <v>99</v>
      </c>
      <c r="BQ200" t="s">
        <v>524</v>
      </c>
      <c r="BR200" t="s">
        <v>387</v>
      </c>
    </row>
    <row r="201" spans="1:70">
      <c r="A201" t="s">
        <v>70</v>
      </c>
      <c r="B201" t="s">
        <v>71</v>
      </c>
      <c r="C201" t="s">
        <v>265</v>
      </c>
      <c r="D201" t="n">
        <v>3</v>
      </c>
      <c r="E201" t="s">
        <v>378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216</v>
      </c>
      <c r="L201" t="s">
        <v>77</v>
      </c>
      <c r="M201" t="s"/>
      <c r="N201" t="s">
        <v>519</v>
      </c>
      <c r="O201" t="s">
        <v>79</v>
      </c>
      <c r="P201" t="s">
        <v>378</v>
      </c>
      <c r="Q201" t="s"/>
      <c r="R201" t="s">
        <v>80</v>
      </c>
      <c r="S201" t="s">
        <v>520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HYPERLINK("https://hotelmonitor-cachepage.eclerx.com/savepage/tk_1545475870897671_sr_60.html","info")</f>
        <v/>
      </c>
      <c r="AA201" t="n">
        <v>-6873069</v>
      </c>
      <c r="AB201" t="s">
        <v>381</v>
      </c>
      <c r="AC201" t="s">
        <v>196</v>
      </c>
      <c r="AD201" t="s">
        <v>89</v>
      </c>
      <c r="AE201" t="s"/>
      <c r="AF201" t="s"/>
      <c r="AG201" t="s"/>
      <c r="AH201" t="s">
        <v>521</v>
      </c>
      <c r="AI201" t="s">
        <v>522</v>
      </c>
      <c r="AJ201" t="s"/>
      <c r="AK201" t="s">
        <v>91</v>
      </c>
      <c r="AL201" t="s"/>
      <c r="AM201" t="s"/>
      <c r="AN201" t="s">
        <v>99</v>
      </c>
      <c r="AO201" t="s">
        <v>200</v>
      </c>
      <c r="AP201" t="n">
        <v>14</v>
      </c>
      <c r="AQ201" t="s">
        <v>92</v>
      </c>
      <c r="AR201" t="s"/>
      <c r="AS201" t="s">
        <v>512</v>
      </c>
      <c r="AT201" t="s">
        <v>94</v>
      </c>
      <c r="AU201" t="s">
        <v>91</v>
      </c>
      <c r="AV201" t="s"/>
      <c r="AW201" t="s">
        <v>95</v>
      </c>
      <c r="AX201" t="s"/>
      <c r="AY201" t="n">
        <v>6873069</v>
      </c>
      <c r="AZ201" t="s">
        <v>384</v>
      </c>
      <c r="BA201" t="s"/>
      <c r="BB201" t="s"/>
      <c r="BC201" t="n">
        <v>38.9057</v>
      </c>
      <c r="BD201" t="n">
        <v>38.9057</v>
      </c>
      <c r="BE201" t="s">
        <v>523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>
        <v>98</v>
      </c>
      <c r="BO201" t="s">
        <v>82</v>
      </c>
      <c r="BP201" t="s">
        <v>99</v>
      </c>
      <c r="BQ201" t="s">
        <v>524</v>
      </c>
      <c r="BR201" t="s">
        <v>387</v>
      </c>
    </row>
    <row r="202" spans="1:70">
      <c r="A202" t="s">
        <v>70</v>
      </c>
      <c r="B202" t="s">
        <v>71</v>
      </c>
      <c r="C202" t="s">
        <v>265</v>
      </c>
      <c r="D202" t="n">
        <v>3</v>
      </c>
      <c r="E202" t="s">
        <v>378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240</v>
      </c>
      <c r="L202" t="s">
        <v>77</v>
      </c>
      <c r="M202" t="s"/>
      <c r="N202" t="s">
        <v>519</v>
      </c>
      <c r="O202" t="s">
        <v>79</v>
      </c>
      <c r="P202" t="s">
        <v>378</v>
      </c>
      <c r="Q202" t="s"/>
      <c r="R202" t="s">
        <v>80</v>
      </c>
      <c r="S202" t="s">
        <v>525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HYPERLINK("https://hotelmonitor-cachepage.eclerx.com/savepage/tk_1545475870897671_sr_60.html","info")</f>
        <v/>
      </c>
      <c r="AA202" t="n">
        <v>-6873069</v>
      </c>
      <c r="AB202" t="s">
        <v>394</v>
      </c>
      <c r="AC202" t="s">
        <v>88</v>
      </c>
      <c r="AD202" t="s">
        <v>89</v>
      </c>
      <c r="AE202" t="s"/>
      <c r="AF202" t="s"/>
      <c r="AG202" t="s"/>
      <c r="AH202" t="s">
        <v>526</v>
      </c>
      <c r="AI202" t="s">
        <v>527</v>
      </c>
      <c r="AJ202" t="s"/>
      <c r="AK202" t="s">
        <v>91</v>
      </c>
      <c r="AL202" t="s"/>
      <c r="AM202" t="s"/>
      <c r="AN202" t="s">
        <v>91</v>
      </c>
      <c r="AO202" t="s"/>
      <c r="AP202" t="n">
        <v>14</v>
      </c>
      <c r="AQ202" t="s">
        <v>92</v>
      </c>
      <c r="AR202" t="s"/>
      <c r="AS202" t="s">
        <v>512</v>
      </c>
      <c r="AT202" t="s">
        <v>94</v>
      </c>
      <c r="AU202" t="s">
        <v>91</v>
      </c>
      <c r="AV202" t="s"/>
      <c r="AW202" t="s">
        <v>95</v>
      </c>
      <c r="AX202" t="s"/>
      <c r="AY202" t="n">
        <v>6873069</v>
      </c>
      <c r="AZ202" t="s">
        <v>384</v>
      </c>
      <c r="BA202" t="s"/>
      <c r="BB202" t="s"/>
      <c r="BC202" t="n">
        <v>38.9057</v>
      </c>
      <c r="BD202" t="n">
        <v>38.9057</v>
      </c>
      <c r="BE202" t="s">
        <v>528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>
        <v>98</v>
      </c>
      <c r="BO202" t="s">
        <v>82</v>
      </c>
      <c r="BP202" t="s">
        <v>99</v>
      </c>
      <c r="BQ202" t="s">
        <v>524</v>
      </c>
      <c r="BR202" t="s">
        <v>387</v>
      </c>
    </row>
    <row r="203" spans="1:70">
      <c r="A203" t="s">
        <v>70</v>
      </c>
      <c r="B203" t="s">
        <v>71</v>
      </c>
      <c r="C203" t="s">
        <v>265</v>
      </c>
      <c r="D203" t="n">
        <v>3</v>
      </c>
      <c r="E203" t="s">
        <v>378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240</v>
      </c>
      <c r="L203" t="s">
        <v>77</v>
      </c>
      <c r="M203" t="s"/>
      <c r="N203" t="s">
        <v>519</v>
      </c>
      <c r="O203" t="s">
        <v>79</v>
      </c>
      <c r="P203" t="s">
        <v>378</v>
      </c>
      <c r="Q203" t="s"/>
      <c r="R203" t="s">
        <v>80</v>
      </c>
      <c r="S203" t="s">
        <v>525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>
        <f>HYPERLINK("https://hotelmonitor-cachepage.eclerx.com/savepage/tk_1545475870897671_sr_60.html","info")</f>
        <v/>
      </c>
      <c r="AA203" t="n">
        <v>-6873069</v>
      </c>
      <c r="AB203" t="s">
        <v>394</v>
      </c>
      <c r="AC203" t="s">
        <v>88</v>
      </c>
      <c r="AD203" t="s">
        <v>89</v>
      </c>
      <c r="AE203" t="s"/>
      <c r="AF203" t="s"/>
      <c r="AG203" t="s"/>
      <c r="AH203" t="s">
        <v>526</v>
      </c>
      <c r="AI203" t="s">
        <v>527</v>
      </c>
      <c r="AJ203" t="s"/>
      <c r="AK203" t="s">
        <v>91</v>
      </c>
      <c r="AL203" t="s"/>
      <c r="AM203" t="s"/>
      <c r="AN203" t="s">
        <v>91</v>
      </c>
      <c r="AO203" t="s"/>
      <c r="AP203" t="n">
        <v>14</v>
      </c>
      <c r="AQ203" t="s">
        <v>92</v>
      </c>
      <c r="AR203" t="s"/>
      <c r="AS203" t="s">
        <v>512</v>
      </c>
      <c r="AT203" t="s">
        <v>94</v>
      </c>
      <c r="AU203" t="s">
        <v>91</v>
      </c>
      <c r="AV203" t="s"/>
      <c r="AW203" t="s">
        <v>95</v>
      </c>
      <c r="AX203" t="s"/>
      <c r="AY203" t="n">
        <v>6873069</v>
      </c>
      <c r="AZ203" t="s">
        <v>384</v>
      </c>
      <c r="BA203" t="s"/>
      <c r="BB203" t="s"/>
      <c r="BC203" t="n">
        <v>38.9057</v>
      </c>
      <c r="BD203" t="n">
        <v>38.9057</v>
      </c>
      <c r="BE203" t="s">
        <v>528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>
        <v>98</v>
      </c>
      <c r="BO203" t="s">
        <v>82</v>
      </c>
      <c r="BP203" t="s">
        <v>99</v>
      </c>
      <c r="BQ203" t="s">
        <v>524</v>
      </c>
      <c r="BR203" t="s">
        <v>387</v>
      </c>
    </row>
    <row r="204" spans="1:70">
      <c r="A204" t="s">
        <v>70</v>
      </c>
      <c r="B204" t="s">
        <v>71</v>
      </c>
      <c r="C204" t="s">
        <v>265</v>
      </c>
      <c r="D204" t="n">
        <v>3</v>
      </c>
      <c r="E204" t="s">
        <v>378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261</v>
      </c>
      <c r="L204" t="s">
        <v>77</v>
      </c>
      <c r="M204" t="s"/>
      <c r="N204" t="s">
        <v>508</v>
      </c>
      <c r="O204" t="s">
        <v>79</v>
      </c>
      <c r="P204" t="s">
        <v>378</v>
      </c>
      <c r="Q204" t="s"/>
      <c r="R204" t="s">
        <v>80</v>
      </c>
      <c r="S204" t="s">
        <v>529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>
        <f>HYPERLINK("https://hotelmonitor-cachepage.eclerx.com/savepage/tk_1545475870897671_sr_60.html","info")</f>
        <v/>
      </c>
      <c r="AA204" t="n">
        <v>-6873069</v>
      </c>
      <c r="AB204" t="s">
        <v>381</v>
      </c>
      <c r="AC204" t="s">
        <v>196</v>
      </c>
      <c r="AD204" t="s">
        <v>89</v>
      </c>
      <c r="AE204" t="s"/>
      <c r="AF204" t="s"/>
      <c r="AG204" t="s"/>
      <c r="AH204" t="s">
        <v>530</v>
      </c>
      <c r="AI204" t="s">
        <v>531</v>
      </c>
      <c r="AJ204" t="s"/>
      <c r="AK204" t="s">
        <v>91</v>
      </c>
      <c r="AL204" t="s"/>
      <c r="AM204" t="s"/>
      <c r="AN204" t="s">
        <v>99</v>
      </c>
      <c r="AO204" t="s">
        <v>200</v>
      </c>
      <c r="AP204" t="n">
        <v>14</v>
      </c>
      <c r="AQ204" t="s">
        <v>92</v>
      </c>
      <c r="AR204" t="s"/>
      <c r="AS204" t="s">
        <v>512</v>
      </c>
      <c r="AT204" t="s">
        <v>94</v>
      </c>
      <c r="AU204" t="s">
        <v>91</v>
      </c>
      <c r="AV204" t="s"/>
      <c r="AW204" t="s">
        <v>95</v>
      </c>
      <c r="AX204" t="s"/>
      <c r="AY204" t="n">
        <v>6873069</v>
      </c>
      <c r="AZ204" t="s">
        <v>384</v>
      </c>
      <c r="BA204" t="s"/>
      <c r="BB204" t="s"/>
      <c r="BC204" t="n">
        <v>38.9057</v>
      </c>
      <c r="BD204" t="n">
        <v>38.9057</v>
      </c>
      <c r="BE204" t="s">
        <v>532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>
        <v>98</v>
      </c>
      <c r="BO204" t="s">
        <v>82</v>
      </c>
      <c r="BP204" t="s">
        <v>99</v>
      </c>
      <c r="BQ204" t="s">
        <v>533</v>
      </c>
      <c r="BR204" t="s">
        <v>387</v>
      </c>
    </row>
    <row r="205" spans="1:70">
      <c r="A205" t="s">
        <v>70</v>
      </c>
      <c r="B205" t="s">
        <v>71</v>
      </c>
      <c r="C205" t="s">
        <v>265</v>
      </c>
      <c r="D205" t="n">
        <v>3</v>
      </c>
      <c r="E205" t="s">
        <v>378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261</v>
      </c>
      <c r="L205" t="s">
        <v>77</v>
      </c>
      <c r="M205" t="s"/>
      <c r="N205" t="s">
        <v>508</v>
      </c>
      <c r="O205" t="s">
        <v>79</v>
      </c>
      <c r="P205" t="s">
        <v>378</v>
      </c>
      <c r="Q205" t="s"/>
      <c r="R205" t="s">
        <v>80</v>
      </c>
      <c r="S205" t="s">
        <v>529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HYPERLINK("https://hotelmonitor-cachepage.eclerx.com/savepage/tk_1545475870897671_sr_60.html","info")</f>
        <v/>
      </c>
      <c r="AA205" t="n">
        <v>-6873069</v>
      </c>
      <c r="AB205" t="s">
        <v>381</v>
      </c>
      <c r="AC205" t="s">
        <v>196</v>
      </c>
      <c r="AD205" t="s">
        <v>89</v>
      </c>
      <c r="AE205" t="s"/>
      <c r="AF205" t="s"/>
      <c r="AG205" t="s"/>
      <c r="AH205" t="s">
        <v>530</v>
      </c>
      <c r="AI205" t="s">
        <v>531</v>
      </c>
      <c r="AJ205" t="s"/>
      <c r="AK205" t="s">
        <v>91</v>
      </c>
      <c r="AL205" t="s"/>
      <c r="AM205" t="s"/>
      <c r="AN205" t="s">
        <v>99</v>
      </c>
      <c r="AO205" t="s">
        <v>200</v>
      </c>
      <c r="AP205" t="n">
        <v>14</v>
      </c>
      <c r="AQ205" t="s">
        <v>92</v>
      </c>
      <c r="AR205" t="s"/>
      <c r="AS205" t="s">
        <v>512</v>
      </c>
      <c r="AT205" t="s">
        <v>94</v>
      </c>
      <c r="AU205" t="s">
        <v>91</v>
      </c>
      <c r="AV205" t="s"/>
      <c r="AW205" t="s">
        <v>95</v>
      </c>
      <c r="AX205" t="s"/>
      <c r="AY205" t="n">
        <v>6873069</v>
      </c>
      <c r="AZ205" t="s">
        <v>384</v>
      </c>
      <c r="BA205" t="s"/>
      <c r="BB205" t="s"/>
      <c r="BC205" t="n">
        <v>38.9057</v>
      </c>
      <c r="BD205" t="n">
        <v>38.9057</v>
      </c>
      <c r="BE205" t="s">
        <v>532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>
        <v>98</v>
      </c>
      <c r="BO205" t="s">
        <v>82</v>
      </c>
      <c r="BP205" t="s">
        <v>99</v>
      </c>
      <c r="BQ205" t="s">
        <v>533</v>
      </c>
      <c r="BR205" t="s">
        <v>387</v>
      </c>
    </row>
    <row r="206" spans="1:70">
      <c r="A206" t="s">
        <v>70</v>
      </c>
      <c r="B206" t="s">
        <v>71</v>
      </c>
      <c r="C206" t="s">
        <v>265</v>
      </c>
      <c r="D206" t="n">
        <v>3</v>
      </c>
      <c r="E206" t="s">
        <v>378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290</v>
      </c>
      <c r="L206" t="s">
        <v>77</v>
      </c>
      <c r="M206" t="s"/>
      <c r="N206" t="s">
        <v>508</v>
      </c>
      <c r="O206" t="s">
        <v>79</v>
      </c>
      <c r="P206" t="s">
        <v>378</v>
      </c>
      <c r="Q206" t="s"/>
      <c r="R206" t="s">
        <v>80</v>
      </c>
      <c r="S206" t="s">
        <v>534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HYPERLINK("https://hotelmonitor-cachepage.eclerx.com/savepage/tk_1545475870897671_sr_60.html","info")</f>
        <v/>
      </c>
      <c r="AA206" t="n">
        <v>-6873069</v>
      </c>
      <c r="AB206" t="s">
        <v>394</v>
      </c>
      <c r="AC206" t="s">
        <v>88</v>
      </c>
      <c r="AD206" t="s">
        <v>89</v>
      </c>
      <c r="AE206" t="s"/>
      <c r="AF206" t="s"/>
      <c r="AG206" t="s"/>
      <c r="AH206" t="s">
        <v>535</v>
      </c>
      <c r="AI206" t="s">
        <v>536</v>
      </c>
      <c r="AJ206" t="s"/>
      <c r="AK206" t="s">
        <v>91</v>
      </c>
      <c r="AL206" t="s"/>
      <c r="AM206" t="s"/>
      <c r="AN206" t="s">
        <v>91</v>
      </c>
      <c r="AO206" t="s"/>
      <c r="AP206" t="n">
        <v>14</v>
      </c>
      <c r="AQ206" t="s">
        <v>92</v>
      </c>
      <c r="AR206" t="s"/>
      <c r="AS206" t="s">
        <v>512</v>
      </c>
      <c r="AT206" t="s">
        <v>94</v>
      </c>
      <c r="AU206" t="s">
        <v>91</v>
      </c>
      <c r="AV206" t="s"/>
      <c r="AW206" t="s">
        <v>95</v>
      </c>
      <c r="AX206" t="s"/>
      <c r="AY206" t="n">
        <v>6873069</v>
      </c>
      <c r="AZ206" t="s">
        <v>384</v>
      </c>
      <c r="BA206" t="s"/>
      <c r="BB206" t="s"/>
      <c r="BC206" t="n">
        <v>38.9057</v>
      </c>
      <c r="BD206" t="n">
        <v>38.9057</v>
      </c>
      <c r="BE206" t="s">
        <v>537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>
        <v>98</v>
      </c>
      <c r="BO206" t="s">
        <v>82</v>
      </c>
      <c r="BP206" t="s">
        <v>99</v>
      </c>
      <c r="BQ206" t="s">
        <v>533</v>
      </c>
      <c r="BR206" t="s">
        <v>387</v>
      </c>
    </row>
    <row r="207" spans="1:70">
      <c r="A207" t="s">
        <v>70</v>
      </c>
      <c r="B207" t="s">
        <v>71</v>
      </c>
      <c r="C207" t="s">
        <v>265</v>
      </c>
      <c r="D207" t="n">
        <v>3</v>
      </c>
      <c r="E207" t="s">
        <v>378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290</v>
      </c>
      <c r="L207" t="s">
        <v>77</v>
      </c>
      <c r="M207" t="s"/>
      <c r="N207" t="s">
        <v>508</v>
      </c>
      <c r="O207" t="s">
        <v>79</v>
      </c>
      <c r="P207" t="s">
        <v>378</v>
      </c>
      <c r="Q207" t="s"/>
      <c r="R207" t="s">
        <v>80</v>
      </c>
      <c r="S207" t="s">
        <v>534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HYPERLINK("https://hotelmonitor-cachepage.eclerx.com/savepage/tk_1545475870897671_sr_60.html","info")</f>
        <v/>
      </c>
      <c r="AA207" t="n">
        <v>-6873069</v>
      </c>
      <c r="AB207" t="s">
        <v>394</v>
      </c>
      <c r="AC207" t="s">
        <v>88</v>
      </c>
      <c r="AD207" t="s">
        <v>89</v>
      </c>
      <c r="AE207" t="s"/>
      <c r="AF207" t="s"/>
      <c r="AG207" t="s"/>
      <c r="AH207" t="s">
        <v>535</v>
      </c>
      <c r="AI207" t="s">
        <v>536</v>
      </c>
      <c r="AJ207" t="s"/>
      <c r="AK207" t="s">
        <v>91</v>
      </c>
      <c r="AL207" t="s"/>
      <c r="AM207" t="s"/>
      <c r="AN207" t="s">
        <v>91</v>
      </c>
      <c r="AO207" t="s"/>
      <c r="AP207" t="n">
        <v>14</v>
      </c>
      <c r="AQ207" t="s">
        <v>92</v>
      </c>
      <c r="AR207" t="s"/>
      <c r="AS207" t="s">
        <v>512</v>
      </c>
      <c r="AT207" t="s">
        <v>94</v>
      </c>
      <c r="AU207" t="s">
        <v>91</v>
      </c>
      <c r="AV207" t="s"/>
      <c r="AW207" t="s">
        <v>95</v>
      </c>
      <c r="AX207" t="s"/>
      <c r="AY207" t="n">
        <v>6873069</v>
      </c>
      <c r="AZ207" t="s">
        <v>384</v>
      </c>
      <c r="BA207" t="s"/>
      <c r="BB207" t="s"/>
      <c r="BC207" t="n">
        <v>38.9057</v>
      </c>
      <c r="BD207" t="n">
        <v>38.9057</v>
      </c>
      <c r="BE207" t="s">
        <v>537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>
        <v>98</v>
      </c>
      <c r="BO207" t="s">
        <v>82</v>
      </c>
      <c r="BP207" t="s">
        <v>99</v>
      </c>
      <c r="BQ207" t="s">
        <v>533</v>
      </c>
      <c r="BR207" t="s">
        <v>387</v>
      </c>
    </row>
    <row r="208" spans="1:70">
      <c r="A208" t="s">
        <v>70</v>
      </c>
      <c r="B208" t="s">
        <v>71</v>
      </c>
      <c r="C208" t="s">
        <v>265</v>
      </c>
      <c r="D208" t="n">
        <v>3</v>
      </c>
      <c r="E208" t="s">
        <v>378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315</v>
      </c>
      <c r="L208" t="s">
        <v>77</v>
      </c>
      <c r="M208" t="s"/>
      <c r="N208" t="s">
        <v>508</v>
      </c>
      <c r="O208" t="s">
        <v>79</v>
      </c>
      <c r="P208" t="s">
        <v>378</v>
      </c>
      <c r="Q208" t="s"/>
      <c r="R208" t="s">
        <v>80</v>
      </c>
      <c r="S208" t="s">
        <v>257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>
        <f>HYPERLINK("https://hotelmonitor-cachepage.eclerx.com/savepage/tk_1545475870897671_sr_60.html","info")</f>
        <v/>
      </c>
      <c r="AA208" t="n">
        <v>-6873069</v>
      </c>
      <c r="AB208" t="s">
        <v>381</v>
      </c>
      <c r="AC208" t="s">
        <v>196</v>
      </c>
      <c r="AD208" t="s">
        <v>89</v>
      </c>
      <c r="AE208" t="s"/>
      <c r="AF208" t="s"/>
      <c r="AG208" t="s"/>
      <c r="AH208" t="s">
        <v>258</v>
      </c>
      <c r="AI208" t="s">
        <v>259</v>
      </c>
      <c r="AJ208" t="s"/>
      <c r="AK208" t="s">
        <v>91</v>
      </c>
      <c r="AL208" t="s"/>
      <c r="AM208" t="s"/>
      <c r="AN208" t="s">
        <v>99</v>
      </c>
      <c r="AO208" t="s">
        <v>200</v>
      </c>
      <c r="AP208" t="n">
        <v>14</v>
      </c>
      <c r="AQ208" t="s">
        <v>92</v>
      </c>
      <c r="AR208" t="s"/>
      <c r="AS208" t="s">
        <v>512</v>
      </c>
      <c r="AT208" t="s">
        <v>94</v>
      </c>
      <c r="AU208" t="s">
        <v>91</v>
      </c>
      <c r="AV208" t="s"/>
      <c r="AW208" t="s">
        <v>95</v>
      </c>
      <c r="AX208" t="s"/>
      <c r="AY208" t="n">
        <v>6873069</v>
      </c>
      <c r="AZ208" t="s">
        <v>384</v>
      </c>
      <c r="BA208" t="s"/>
      <c r="BB208" t="s"/>
      <c r="BC208" t="n">
        <v>38.9057</v>
      </c>
      <c r="BD208" t="n">
        <v>38.9057</v>
      </c>
      <c r="BE208" t="s">
        <v>538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>
        <v>98</v>
      </c>
      <c r="BO208" t="s">
        <v>82</v>
      </c>
      <c r="BP208" t="s">
        <v>99</v>
      </c>
      <c r="BQ208" t="s">
        <v>539</v>
      </c>
      <c r="BR208" t="s">
        <v>387</v>
      </c>
    </row>
    <row r="209" spans="1:70">
      <c r="A209" t="s">
        <v>70</v>
      </c>
      <c r="B209" t="s">
        <v>71</v>
      </c>
      <c r="C209" t="s">
        <v>265</v>
      </c>
      <c r="D209" t="n">
        <v>3</v>
      </c>
      <c r="E209" t="s">
        <v>378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315</v>
      </c>
      <c r="L209" t="s">
        <v>77</v>
      </c>
      <c r="M209" t="s"/>
      <c r="N209" t="s">
        <v>508</v>
      </c>
      <c r="O209" t="s">
        <v>79</v>
      </c>
      <c r="P209" t="s">
        <v>378</v>
      </c>
      <c r="Q209" t="s"/>
      <c r="R209" t="s">
        <v>80</v>
      </c>
      <c r="S209" t="s">
        <v>257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>
        <f>HYPERLINK("https://hotelmonitor-cachepage.eclerx.com/savepage/tk_1545475870897671_sr_60.html","info")</f>
        <v/>
      </c>
      <c r="AA209" t="n">
        <v>-6873069</v>
      </c>
      <c r="AB209" t="s">
        <v>381</v>
      </c>
      <c r="AC209" t="s">
        <v>196</v>
      </c>
      <c r="AD209" t="s">
        <v>89</v>
      </c>
      <c r="AE209" t="s"/>
      <c r="AF209" t="s"/>
      <c r="AG209" t="s"/>
      <c r="AH209" t="s">
        <v>258</v>
      </c>
      <c r="AI209" t="s">
        <v>259</v>
      </c>
      <c r="AJ209" t="s"/>
      <c r="AK209" t="s">
        <v>91</v>
      </c>
      <c r="AL209" t="s"/>
      <c r="AM209" t="s"/>
      <c r="AN209" t="s">
        <v>99</v>
      </c>
      <c r="AO209" t="s">
        <v>200</v>
      </c>
      <c r="AP209" t="n">
        <v>14</v>
      </c>
      <c r="AQ209" t="s">
        <v>92</v>
      </c>
      <c r="AR209" t="s"/>
      <c r="AS209" t="s">
        <v>512</v>
      </c>
      <c r="AT209" t="s">
        <v>94</v>
      </c>
      <c r="AU209" t="s">
        <v>91</v>
      </c>
      <c r="AV209" t="s"/>
      <c r="AW209" t="s">
        <v>95</v>
      </c>
      <c r="AX209" t="s"/>
      <c r="AY209" t="n">
        <v>6873069</v>
      </c>
      <c r="AZ209" t="s">
        <v>384</v>
      </c>
      <c r="BA209" t="s"/>
      <c r="BB209" t="s"/>
      <c r="BC209" t="n">
        <v>38.9057</v>
      </c>
      <c r="BD209" t="n">
        <v>38.9057</v>
      </c>
      <c r="BE209" t="s">
        <v>538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>
        <v>98</v>
      </c>
      <c r="BO209" t="s">
        <v>82</v>
      </c>
      <c r="BP209" t="s">
        <v>99</v>
      </c>
      <c r="BQ209" t="s">
        <v>539</v>
      </c>
      <c r="BR209" t="s">
        <v>387</v>
      </c>
    </row>
    <row r="210" spans="1:70">
      <c r="A210" t="s">
        <v>70</v>
      </c>
      <c r="B210" t="s">
        <v>71</v>
      </c>
      <c r="C210" t="s">
        <v>265</v>
      </c>
      <c r="D210" t="n">
        <v>3</v>
      </c>
      <c r="E210" t="s">
        <v>378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350</v>
      </c>
      <c r="L210" t="s">
        <v>77</v>
      </c>
      <c r="M210" t="s"/>
      <c r="N210" t="s">
        <v>508</v>
      </c>
      <c r="O210" t="s">
        <v>79</v>
      </c>
      <c r="P210" t="s">
        <v>378</v>
      </c>
      <c r="Q210" t="s"/>
      <c r="R210" t="s">
        <v>80</v>
      </c>
      <c r="S210" t="s">
        <v>540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>
        <f>HYPERLINK("https://hotelmonitor-cachepage.eclerx.com/savepage/tk_1545475870897671_sr_60.html","info")</f>
        <v/>
      </c>
      <c r="AA210" t="n">
        <v>-6873069</v>
      </c>
      <c r="AB210" t="s">
        <v>394</v>
      </c>
      <c r="AC210" t="s">
        <v>88</v>
      </c>
      <c r="AD210" t="s">
        <v>89</v>
      </c>
      <c r="AE210" t="s"/>
      <c r="AF210" t="s"/>
      <c r="AG210" t="s"/>
      <c r="AH210" t="s">
        <v>541</v>
      </c>
      <c r="AI210" t="s">
        <v>542</v>
      </c>
      <c r="AJ210" t="s"/>
      <c r="AK210" t="s">
        <v>91</v>
      </c>
      <c r="AL210" t="s"/>
      <c r="AM210" t="s"/>
      <c r="AN210" t="s">
        <v>91</v>
      </c>
      <c r="AO210" t="s"/>
      <c r="AP210" t="n">
        <v>14</v>
      </c>
      <c r="AQ210" t="s">
        <v>92</v>
      </c>
      <c r="AR210" t="s"/>
      <c r="AS210" t="s">
        <v>512</v>
      </c>
      <c r="AT210" t="s">
        <v>94</v>
      </c>
      <c r="AU210" t="s">
        <v>91</v>
      </c>
      <c r="AV210" t="s"/>
      <c r="AW210" t="s">
        <v>95</v>
      </c>
      <c r="AX210" t="s"/>
      <c r="AY210" t="n">
        <v>6873069</v>
      </c>
      <c r="AZ210" t="s">
        <v>384</v>
      </c>
      <c r="BA210" t="s"/>
      <c r="BB210" t="s"/>
      <c r="BC210" t="n">
        <v>38.9057</v>
      </c>
      <c r="BD210" t="n">
        <v>38.9057</v>
      </c>
      <c r="BE210" t="s">
        <v>543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>
        <v>98</v>
      </c>
      <c r="BO210" t="s">
        <v>82</v>
      </c>
      <c r="BP210" t="s">
        <v>99</v>
      </c>
      <c r="BQ210" t="s">
        <v>539</v>
      </c>
      <c r="BR210" t="s">
        <v>387</v>
      </c>
    </row>
    <row r="211" spans="1:70">
      <c r="A211" t="s">
        <v>70</v>
      </c>
      <c r="B211" t="s">
        <v>71</v>
      </c>
      <c r="C211" t="s">
        <v>265</v>
      </c>
      <c r="D211" t="n">
        <v>3</v>
      </c>
      <c r="E211" t="s">
        <v>378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350</v>
      </c>
      <c r="L211" t="s">
        <v>77</v>
      </c>
      <c r="M211" t="s"/>
      <c r="N211" t="s">
        <v>508</v>
      </c>
      <c r="O211" t="s">
        <v>79</v>
      </c>
      <c r="P211" t="s">
        <v>378</v>
      </c>
      <c r="Q211" t="s"/>
      <c r="R211" t="s">
        <v>80</v>
      </c>
      <c r="S211" t="s">
        <v>540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>
        <f>HYPERLINK("https://hotelmonitor-cachepage.eclerx.com/savepage/tk_1545475870897671_sr_60.html","info")</f>
        <v/>
      </c>
      <c r="AA211" t="n">
        <v>-6873069</v>
      </c>
      <c r="AB211" t="s">
        <v>394</v>
      </c>
      <c r="AC211" t="s">
        <v>88</v>
      </c>
      <c r="AD211" t="s">
        <v>89</v>
      </c>
      <c r="AE211" t="s"/>
      <c r="AF211" t="s"/>
      <c r="AG211" t="s"/>
      <c r="AH211" t="s">
        <v>541</v>
      </c>
      <c r="AI211" t="s">
        <v>542</v>
      </c>
      <c r="AJ211" t="s"/>
      <c r="AK211" t="s">
        <v>91</v>
      </c>
      <c r="AL211" t="s"/>
      <c r="AM211" t="s"/>
      <c r="AN211" t="s">
        <v>91</v>
      </c>
      <c r="AO211" t="s"/>
      <c r="AP211" t="n">
        <v>14</v>
      </c>
      <c r="AQ211" t="s">
        <v>92</v>
      </c>
      <c r="AR211" t="s"/>
      <c r="AS211" t="s">
        <v>512</v>
      </c>
      <c r="AT211" t="s">
        <v>94</v>
      </c>
      <c r="AU211" t="s">
        <v>91</v>
      </c>
      <c r="AV211" t="s"/>
      <c r="AW211" t="s">
        <v>95</v>
      </c>
      <c r="AX211" t="s"/>
      <c r="AY211" t="n">
        <v>6873069</v>
      </c>
      <c r="AZ211" t="s">
        <v>384</v>
      </c>
      <c r="BA211" t="s"/>
      <c r="BB211" t="s"/>
      <c r="BC211" t="n">
        <v>38.9057</v>
      </c>
      <c r="BD211" t="n">
        <v>38.9057</v>
      </c>
      <c r="BE211" t="s">
        <v>543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>
        <v>98</v>
      </c>
      <c r="BO211" t="s">
        <v>82</v>
      </c>
      <c r="BP211" t="s">
        <v>99</v>
      </c>
      <c r="BQ211" t="s">
        <v>539</v>
      </c>
      <c r="BR211" t="s">
        <v>387</v>
      </c>
    </row>
    <row r="212" spans="1:70">
      <c r="A212" t="s">
        <v>70</v>
      </c>
      <c r="B212" t="s">
        <v>71</v>
      </c>
      <c r="C212" t="s">
        <v>265</v>
      </c>
      <c r="D212" t="n">
        <v>3</v>
      </c>
      <c r="E212" t="s">
        <v>378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379.8</v>
      </c>
      <c r="L212" t="s">
        <v>77</v>
      </c>
      <c r="M212" t="s"/>
      <c r="N212" t="s">
        <v>508</v>
      </c>
      <c r="O212" t="s">
        <v>79</v>
      </c>
      <c r="P212" t="s">
        <v>378</v>
      </c>
      <c r="Q212" t="s"/>
      <c r="R212" t="s">
        <v>80</v>
      </c>
      <c r="S212" t="s">
        <v>544</v>
      </c>
      <c r="T212" t="s">
        <v>82</v>
      </c>
      <c r="U212" t="s">
        <v>83</v>
      </c>
      <c r="V212" t="s">
        <v>84</v>
      </c>
      <c r="W212" t="s">
        <v>103</v>
      </c>
      <c r="X212" t="s"/>
      <c r="Y212" t="s">
        <v>86</v>
      </c>
      <c r="Z212">
        <f>HYPERLINK("https://hotelmonitor-cachepage.eclerx.com/savepage/tk_1545475870897671_sr_60.html","info")</f>
        <v/>
      </c>
      <c r="AA212" t="n">
        <v>-6873069</v>
      </c>
      <c r="AB212" t="s">
        <v>389</v>
      </c>
      <c r="AC212" t="s">
        <v>196</v>
      </c>
      <c r="AD212" t="s">
        <v>89</v>
      </c>
      <c r="AE212" t="s"/>
      <c r="AF212" t="s"/>
      <c r="AG212" t="s"/>
      <c r="AH212" t="s">
        <v>545</v>
      </c>
      <c r="AI212" t="s">
        <v>546</v>
      </c>
      <c r="AJ212" t="s"/>
      <c r="AK212" t="s">
        <v>91</v>
      </c>
      <c r="AL212" t="s"/>
      <c r="AM212" t="s"/>
      <c r="AN212" t="s">
        <v>91</v>
      </c>
      <c r="AO212" t="s"/>
      <c r="AP212" t="n">
        <v>14</v>
      </c>
      <c r="AQ212" t="s">
        <v>92</v>
      </c>
      <c r="AR212" t="s"/>
      <c r="AS212" t="s">
        <v>512</v>
      </c>
      <c r="AT212" t="s">
        <v>94</v>
      </c>
      <c r="AU212" t="s">
        <v>91</v>
      </c>
      <c r="AV212" t="s"/>
      <c r="AW212" t="s">
        <v>95</v>
      </c>
      <c r="AX212" t="s"/>
      <c r="AY212" t="n">
        <v>6873069</v>
      </c>
      <c r="AZ212" t="s">
        <v>384</v>
      </c>
      <c r="BA212" t="s"/>
      <c r="BB212" t="s"/>
      <c r="BC212" t="n">
        <v>38.9057</v>
      </c>
      <c r="BD212" t="n">
        <v>38.9057</v>
      </c>
      <c r="BE212" t="s">
        <v>547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>
        <v>98</v>
      </c>
      <c r="BO212" t="s">
        <v>82</v>
      </c>
      <c r="BP212" t="s">
        <v>99</v>
      </c>
      <c r="BQ212" t="s">
        <v>539</v>
      </c>
      <c r="BR212" t="s">
        <v>387</v>
      </c>
    </row>
    <row r="213" spans="1:70">
      <c r="A213" t="s">
        <v>70</v>
      </c>
      <c r="B213" t="s">
        <v>71</v>
      </c>
      <c r="C213" t="s">
        <v>265</v>
      </c>
      <c r="D213" t="n">
        <v>3</v>
      </c>
      <c r="E213" t="s">
        <v>378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379.8</v>
      </c>
      <c r="L213" t="s">
        <v>77</v>
      </c>
      <c r="M213" t="s"/>
      <c r="N213" t="s">
        <v>508</v>
      </c>
      <c r="O213" t="s">
        <v>79</v>
      </c>
      <c r="P213" t="s">
        <v>378</v>
      </c>
      <c r="Q213" t="s"/>
      <c r="R213" t="s">
        <v>80</v>
      </c>
      <c r="S213" t="s">
        <v>544</v>
      </c>
      <c r="T213" t="s">
        <v>82</v>
      </c>
      <c r="U213" t="s">
        <v>83</v>
      </c>
      <c r="V213" t="s">
        <v>84</v>
      </c>
      <c r="W213" t="s">
        <v>103</v>
      </c>
      <c r="X213" t="s"/>
      <c r="Y213" t="s">
        <v>86</v>
      </c>
      <c r="Z213">
        <f>HYPERLINK("https://hotelmonitor-cachepage.eclerx.com/savepage/tk_1545475870897671_sr_60.html","info")</f>
        <v/>
      </c>
      <c r="AA213" t="n">
        <v>-6873069</v>
      </c>
      <c r="AB213" t="s">
        <v>389</v>
      </c>
      <c r="AC213" t="s">
        <v>196</v>
      </c>
      <c r="AD213" t="s">
        <v>89</v>
      </c>
      <c r="AE213" t="s"/>
      <c r="AF213" t="s"/>
      <c r="AG213" t="s"/>
      <c r="AH213" t="s">
        <v>545</v>
      </c>
      <c r="AI213" t="s">
        <v>546</v>
      </c>
      <c r="AJ213" t="s"/>
      <c r="AK213" t="s">
        <v>91</v>
      </c>
      <c r="AL213" t="s"/>
      <c r="AM213" t="s"/>
      <c r="AN213" t="s">
        <v>91</v>
      </c>
      <c r="AO213" t="s"/>
      <c r="AP213" t="n">
        <v>14</v>
      </c>
      <c r="AQ213" t="s">
        <v>92</v>
      </c>
      <c r="AR213" t="s"/>
      <c r="AS213" t="s">
        <v>512</v>
      </c>
      <c r="AT213" t="s">
        <v>94</v>
      </c>
      <c r="AU213" t="s">
        <v>91</v>
      </c>
      <c r="AV213" t="s"/>
      <c r="AW213" t="s">
        <v>95</v>
      </c>
      <c r="AX213" t="s"/>
      <c r="AY213" t="n">
        <v>6873069</v>
      </c>
      <c r="AZ213" t="s">
        <v>384</v>
      </c>
      <c r="BA213" t="s"/>
      <c r="BB213" t="s"/>
      <c r="BC213" t="n">
        <v>38.9057</v>
      </c>
      <c r="BD213" t="n">
        <v>38.9057</v>
      </c>
      <c r="BE213" t="s">
        <v>547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>
        <v>98</v>
      </c>
      <c r="BO213" t="s">
        <v>82</v>
      </c>
      <c r="BP213" t="s">
        <v>99</v>
      </c>
      <c r="BQ213" t="s">
        <v>539</v>
      </c>
      <c r="BR213" t="s">
        <v>387</v>
      </c>
    </row>
    <row r="214" spans="1:70">
      <c r="A214" t="s">
        <v>70</v>
      </c>
      <c r="B214" t="s">
        <v>71</v>
      </c>
      <c r="C214" t="s">
        <v>265</v>
      </c>
      <c r="D214" t="n">
        <v>3</v>
      </c>
      <c r="E214" t="s">
        <v>378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422</v>
      </c>
      <c r="L214" t="s">
        <v>77</v>
      </c>
      <c r="M214" t="s"/>
      <c r="N214" t="s">
        <v>508</v>
      </c>
      <c r="O214" t="s">
        <v>79</v>
      </c>
      <c r="P214" t="s">
        <v>378</v>
      </c>
      <c r="Q214" t="s"/>
      <c r="R214" t="s">
        <v>80</v>
      </c>
      <c r="S214" t="s">
        <v>548</v>
      </c>
      <c r="T214" t="s">
        <v>82</v>
      </c>
      <c r="U214" t="s">
        <v>83</v>
      </c>
      <c r="V214" t="s">
        <v>84</v>
      </c>
      <c r="W214" t="s">
        <v>103</v>
      </c>
      <c r="X214" t="s"/>
      <c r="Y214" t="s">
        <v>86</v>
      </c>
      <c r="Z214">
        <f>HYPERLINK("https://hotelmonitor-cachepage.eclerx.com/savepage/tk_1545475870897671_sr_60.html","info")</f>
        <v/>
      </c>
      <c r="AA214" t="n">
        <v>-6873069</v>
      </c>
      <c r="AB214" t="s">
        <v>399</v>
      </c>
      <c r="AC214" t="s">
        <v>88</v>
      </c>
      <c r="AD214" t="s">
        <v>89</v>
      </c>
      <c r="AE214" t="s"/>
      <c r="AF214" t="s"/>
      <c r="AG214" t="s"/>
      <c r="AH214" t="s">
        <v>549</v>
      </c>
      <c r="AI214" t="s">
        <v>550</v>
      </c>
      <c r="AJ214" t="s"/>
      <c r="AK214" t="s">
        <v>91</v>
      </c>
      <c r="AL214" t="s"/>
      <c r="AM214" t="s"/>
      <c r="AN214" t="s">
        <v>91</v>
      </c>
      <c r="AO214" t="s"/>
      <c r="AP214" t="n">
        <v>14</v>
      </c>
      <c r="AQ214" t="s">
        <v>92</v>
      </c>
      <c r="AR214" t="s"/>
      <c r="AS214" t="s">
        <v>512</v>
      </c>
      <c r="AT214" t="s">
        <v>94</v>
      </c>
      <c r="AU214" t="s">
        <v>91</v>
      </c>
      <c r="AV214" t="s"/>
      <c r="AW214" t="s">
        <v>95</v>
      </c>
      <c r="AX214" t="s"/>
      <c r="AY214" t="n">
        <v>6873069</v>
      </c>
      <c r="AZ214" t="s">
        <v>384</v>
      </c>
      <c r="BA214" t="s"/>
      <c r="BB214" t="s"/>
      <c r="BC214" t="n">
        <v>38.9057</v>
      </c>
      <c r="BD214" t="n">
        <v>38.9057</v>
      </c>
      <c r="BE214" t="s">
        <v>551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>
        <v>98</v>
      </c>
      <c r="BO214" t="s">
        <v>82</v>
      </c>
      <c r="BP214" t="s">
        <v>99</v>
      </c>
      <c r="BQ214" t="s">
        <v>539</v>
      </c>
      <c r="BR214" t="s">
        <v>387</v>
      </c>
    </row>
    <row r="215" spans="1:70">
      <c r="A215" t="s">
        <v>70</v>
      </c>
      <c r="B215" t="s">
        <v>71</v>
      </c>
      <c r="C215" t="s">
        <v>265</v>
      </c>
      <c r="D215" t="n">
        <v>3</v>
      </c>
      <c r="E215" t="s">
        <v>378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422</v>
      </c>
      <c r="L215" t="s">
        <v>77</v>
      </c>
      <c r="M215" t="s"/>
      <c r="N215" t="s">
        <v>508</v>
      </c>
      <c r="O215" t="s">
        <v>79</v>
      </c>
      <c r="P215" t="s">
        <v>378</v>
      </c>
      <c r="Q215" t="s"/>
      <c r="R215" t="s">
        <v>80</v>
      </c>
      <c r="S215" t="s">
        <v>548</v>
      </c>
      <c r="T215" t="s">
        <v>82</v>
      </c>
      <c r="U215" t="s">
        <v>83</v>
      </c>
      <c r="V215" t="s">
        <v>84</v>
      </c>
      <c r="W215" t="s">
        <v>103</v>
      </c>
      <c r="X215" t="s"/>
      <c r="Y215" t="s">
        <v>86</v>
      </c>
      <c r="Z215">
        <f>HYPERLINK("https://hotelmonitor-cachepage.eclerx.com/savepage/tk_1545475870897671_sr_60.html","info")</f>
        <v/>
      </c>
      <c r="AA215" t="n">
        <v>-6873069</v>
      </c>
      <c r="AB215" t="s">
        <v>399</v>
      </c>
      <c r="AC215" t="s">
        <v>88</v>
      </c>
      <c r="AD215" t="s">
        <v>89</v>
      </c>
      <c r="AE215" t="s"/>
      <c r="AF215" t="s"/>
      <c r="AG215" t="s"/>
      <c r="AH215" t="s">
        <v>549</v>
      </c>
      <c r="AI215" t="s">
        <v>550</v>
      </c>
      <c r="AJ215" t="s"/>
      <c r="AK215" t="s">
        <v>91</v>
      </c>
      <c r="AL215" t="s"/>
      <c r="AM215" t="s"/>
      <c r="AN215" t="s">
        <v>91</v>
      </c>
      <c r="AO215" t="s"/>
      <c r="AP215" t="n">
        <v>14</v>
      </c>
      <c r="AQ215" t="s">
        <v>92</v>
      </c>
      <c r="AR215" t="s"/>
      <c r="AS215" t="s">
        <v>512</v>
      </c>
      <c r="AT215" t="s">
        <v>94</v>
      </c>
      <c r="AU215" t="s">
        <v>91</v>
      </c>
      <c r="AV215" t="s"/>
      <c r="AW215" t="s">
        <v>95</v>
      </c>
      <c r="AX215" t="s"/>
      <c r="AY215" t="n">
        <v>6873069</v>
      </c>
      <c r="AZ215" t="s">
        <v>384</v>
      </c>
      <c r="BA215" t="s"/>
      <c r="BB215" t="s"/>
      <c r="BC215" t="n">
        <v>38.9057</v>
      </c>
      <c r="BD215" t="n">
        <v>38.9057</v>
      </c>
      <c r="BE215" t="s">
        <v>551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>
        <v>98</v>
      </c>
      <c r="BO215" t="s">
        <v>82</v>
      </c>
      <c r="BP215" t="s">
        <v>99</v>
      </c>
      <c r="BQ215" t="s">
        <v>539</v>
      </c>
      <c r="BR215" t="s">
        <v>387</v>
      </c>
    </row>
    <row r="216" spans="1:70">
      <c r="A216" t="s">
        <v>70</v>
      </c>
      <c r="B216" t="s">
        <v>71</v>
      </c>
      <c r="C216" t="s">
        <v>438</v>
      </c>
      <c r="D216" t="n">
        <v>3</v>
      </c>
      <c r="E216" t="s">
        <v>552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53</v>
      </c>
      <c r="L216" t="s">
        <v>77</v>
      </c>
      <c r="M216" t="s"/>
      <c r="N216" t="s">
        <v>440</v>
      </c>
      <c r="O216" t="s">
        <v>79</v>
      </c>
      <c r="P216" t="s">
        <v>552</v>
      </c>
      <c r="Q216" t="s"/>
      <c r="R216" t="s">
        <v>314</v>
      </c>
      <c r="S216" t="s">
        <v>553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>
        <f>HYPERLINK("https://hotelmonitor-cachepage.eclerx.com/savepage/tk_15454758705108569_sr_61.html","info")</f>
        <v/>
      </c>
      <c r="AA216" t="n">
        <v>-6024884</v>
      </c>
      <c r="AB216" t="s">
        <v>112</v>
      </c>
      <c r="AC216" t="s">
        <v>88</v>
      </c>
      <c r="AD216" t="s">
        <v>89</v>
      </c>
      <c r="AE216" t="s"/>
      <c r="AF216" t="s"/>
      <c r="AG216" t="s"/>
      <c r="AH216" t="s">
        <v>554</v>
      </c>
      <c r="AI216" t="s">
        <v>553</v>
      </c>
      <c r="AJ216" t="s"/>
      <c r="AK216" t="s">
        <v>91</v>
      </c>
      <c r="AL216" t="s"/>
      <c r="AM216" t="s">
        <v>114</v>
      </c>
      <c r="AN216" t="s">
        <v>91</v>
      </c>
      <c r="AO216" t="s"/>
      <c r="AP216" t="n">
        <v>1</v>
      </c>
      <c r="AQ216" t="s">
        <v>92</v>
      </c>
      <c r="AR216" t="s"/>
      <c r="AS216" t="s">
        <v>115</v>
      </c>
      <c r="AT216" t="s">
        <v>94</v>
      </c>
      <c r="AU216" t="s">
        <v>91</v>
      </c>
      <c r="AV216" t="s"/>
      <c r="AW216" t="s">
        <v>95</v>
      </c>
      <c r="AX216" t="s"/>
      <c r="AY216" t="n">
        <v>6024884</v>
      </c>
      <c r="AZ216" t="s">
        <v>555</v>
      </c>
      <c r="BA216" t="s"/>
      <c r="BB216" t="s"/>
      <c r="BC216" t="n">
        <v>38.9798</v>
      </c>
      <c r="BD216" t="n">
        <v>38.9798</v>
      </c>
      <c r="BE216" t="s">
        <v>556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448</v>
      </c>
      <c r="BR216" t="s">
        <v>557</v>
      </c>
    </row>
    <row r="217" spans="1:70">
      <c r="A217" t="s">
        <v>70</v>
      </c>
      <c r="B217" t="s">
        <v>71</v>
      </c>
      <c r="C217" t="s">
        <v>438</v>
      </c>
      <c r="D217" t="n">
        <v>3</v>
      </c>
      <c r="E217" t="s">
        <v>552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53</v>
      </c>
      <c r="L217" t="s">
        <v>77</v>
      </c>
      <c r="M217" t="s"/>
      <c r="N217" t="s">
        <v>440</v>
      </c>
      <c r="O217" t="s">
        <v>79</v>
      </c>
      <c r="P217" t="s">
        <v>552</v>
      </c>
      <c r="Q217" t="s"/>
      <c r="R217" t="s">
        <v>314</v>
      </c>
      <c r="S217" t="s">
        <v>553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HYPERLINK("https://hotelmonitor-cachepage.eclerx.com/savepage/tk_15454758705108569_sr_61.html","info")</f>
        <v/>
      </c>
      <c r="AA217" t="n">
        <v>-6024884</v>
      </c>
      <c r="AB217" t="s">
        <v>112</v>
      </c>
      <c r="AC217" t="s">
        <v>88</v>
      </c>
      <c r="AD217" t="s">
        <v>89</v>
      </c>
      <c r="AE217" t="s"/>
      <c r="AF217" t="s"/>
      <c r="AG217" t="s"/>
      <c r="AH217" t="s">
        <v>554</v>
      </c>
      <c r="AI217" t="s">
        <v>553</v>
      </c>
      <c r="AJ217" t="s"/>
      <c r="AK217" t="s">
        <v>91</v>
      </c>
      <c r="AL217" t="s"/>
      <c r="AM217" t="s">
        <v>114</v>
      </c>
      <c r="AN217" t="s">
        <v>91</v>
      </c>
      <c r="AO217" t="s"/>
      <c r="AP217" t="n">
        <v>1</v>
      </c>
      <c r="AQ217" t="s">
        <v>92</v>
      </c>
      <c r="AR217" t="s"/>
      <c r="AS217" t="s">
        <v>115</v>
      </c>
      <c r="AT217" t="s">
        <v>94</v>
      </c>
      <c r="AU217" t="s">
        <v>91</v>
      </c>
      <c r="AV217" t="s"/>
      <c r="AW217" t="s">
        <v>95</v>
      </c>
      <c r="AX217" t="s"/>
      <c r="AY217" t="n">
        <v>6024884</v>
      </c>
      <c r="AZ217" t="s">
        <v>555</v>
      </c>
      <c r="BA217" t="s"/>
      <c r="BB217" t="s"/>
      <c r="BC217" t="n">
        <v>38.9798</v>
      </c>
      <c r="BD217" t="n">
        <v>38.9798</v>
      </c>
      <c r="BE217" t="s">
        <v>556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448</v>
      </c>
      <c r="BR217" t="s">
        <v>557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558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251.85</v>
      </c>
      <c r="L218" t="s">
        <v>77</v>
      </c>
      <c r="M218" t="s"/>
      <c r="N218" t="s">
        <v>559</v>
      </c>
      <c r="O218" t="s">
        <v>79</v>
      </c>
      <c r="P218" t="s">
        <v>558</v>
      </c>
      <c r="Q218" t="s"/>
      <c r="R218" t="s">
        <v>80</v>
      </c>
      <c r="S218" t="s">
        <v>560</v>
      </c>
      <c r="T218" t="s">
        <v>82</v>
      </c>
      <c r="U218" t="s">
        <v>83</v>
      </c>
      <c r="V218" t="s">
        <v>84</v>
      </c>
      <c r="W218" t="s">
        <v>103</v>
      </c>
      <c r="X218" t="s"/>
      <c r="Y218" t="s">
        <v>86</v>
      </c>
      <c r="Z218">
        <f>HYPERLINK("https://hotelmonitor-cachepage.eclerx.com/savepage/tk_15454758770761454_sr_62.html","info")</f>
        <v/>
      </c>
      <c r="AA218" t="n">
        <v>-426808</v>
      </c>
      <c r="AB218" t="s">
        <v>561</v>
      </c>
      <c r="AC218" t="s">
        <v>196</v>
      </c>
      <c r="AD218" t="s">
        <v>89</v>
      </c>
      <c r="AE218" t="s"/>
      <c r="AF218" t="s"/>
      <c r="AG218" t="s"/>
      <c r="AH218" t="s">
        <v>562</v>
      </c>
      <c r="AI218" t="s">
        <v>560</v>
      </c>
      <c r="AJ218" t="s"/>
      <c r="AK218" t="s">
        <v>91</v>
      </c>
      <c r="AL218" t="s"/>
      <c r="AM218" t="s"/>
      <c r="AN218" t="s">
        <v>91</v>
      </c>
      <c r="AO218" t="s"/>
      <c r="AP218" t="n">
        <v>55</v>
      </c>
      <c r="AQ218" t="s">
        <v>92</v>
      </c>
      <c r="AR218" t="s"/>
      <c r="AS218" t="s">
        <v>563</v>
      </c>
      <c r="AT218" t="s">
        <v>94</v>
      </c>
      <c r="AU218" t="s">
        <v>91</v>
      </c>
      <c r="AV218" t="s"/>
      <c r="AW218" t="s">
        <v>95</v>
      </c>
      <c r="AX218" t="s"/>
      <c r="AY218" t="n">
        <v>426808</v>
      </c>
      <c r="AZ218" t="s">
        <v>564</v>
      </c>
      <c r="BA218" t="s"/>
      <c r="BB218" t="s"/>
      <c r="BC218" t="n">
        <v>38.9174</v>
      </c>
      <c r="BD218" t="n">
        <v>38.9174</v>
      </c>
      <c r="BE218" t="s">
        <v>565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>
        <v>98</v>
      </c>
      <c r="BO218" t="s">
        <v>82</v>
      </c>
      <c r="BP218" t="s">
        <v>99</v>
      </c>
      <c r="BQ218" t="s">
        <v>566</v>
      </c>
      <c r="BR218" t="s">
        <v>387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558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251.85</v>
      </c>
      <c r="L219" t="s">
        <v>77</v>
      </c>
      <c r="M219" t="s"/>
      <c r="N219" t="s">
        <v>559</v>
      </c>
      <c r="O219" t="s">
        <v>79</v>
      </c>
      <c r="P219" t="s">
        <v>558</v>
      </c>
      <c r="Q219" t="s"/>
      <c r="R219" t="s">
        <v>80</v>
      </c>
      <c r="S219" t="s">
        <v>560</v>
      </c>
      <c r="T219" t="s">
        <v>82</v>
      </c>
      <c r="U219" t="s">
        <v>83</v>
      </c>
      <c r="V219" t="s">
        <v>84</v>
      </c>
      <c r="W219" t="s">
        <v>103</v>
      </c>
      <c r="X219" t="s"/>
      <c r="Y219" t="s">
        <v>86</v>
      </c>
      <c r="Z219">
        <f>HYPERLINK("https://hotelmonitor-cachepage.eclerx.com/savepage/tk_15454758770761454_sr_62.html","info")</f>
        <v/>
      </c>
      <c r="AA219" t="n">
        <v>-426808</v>
      </c>
      <c r="AB219" t="s">
        <v>561</v>
      </c>
      <c r="AC219" t="s">
        <v>196</v>
      </c>
      <c r="AD219" t="s">
        <v>89</v>
      </c>
      <c r="AE219" t="s"/>
      <c r="AF219" t="s"/>
      <c r="AG219" t="s"/>
      <c r="AH219" t="s">
        <v>562</v>
      </c>
      <c r="AI219" t="s">
        <v>560</v>
      </c>
      <c r="AJ219" t="s"/>
      <c r="AK219" t="s">
        <v>91</v>
      </c>
      <c r="AL219" t="s"/>
      <c r="AM219" t="s"/>
      <c r="AN219" t="s">
        <v>91</v>
      </c>
      <c r="AO219" t="s"/>
      <c r="AP219" t="n">
        <v>55</v>
      </c>
      <c r="AQ219" t="s">
        <v>92</v>
      </c>
      <c r="AR219" t="s"/>
      <c r="AS219" t="s">
        <v>563</v>
      </c>
      <c r="AT219" t="s">
        <v>94</v>
      </c>
      <c r="AU219" t="s">
        <v>91</v>
      </c>
      <c r="AV219" t="s"/>
      <c r="AW219" t="s">
        <v>95</v>
      </c>
      <c r="AX219" t="s"/>
      <c r="AY219" t="n">
        <v>426808</v>
      </c>
      <c r="AZ219" t="s">
        <v>564</v>
      </c>
      <c r="BA219" t="s"/>
      <c r="BB219" t="s"/>
      <c r="BC219" t="n">
        <v>38.9174</v>
      </c>
      <c r="BD219" t="n">
        <v>38.9174</v>
      </c>
      <c r="BE219" t="s">
        <v>565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>
        <v>98</v>
      </c>
      <c r="BO219" t="s">
        <v>82</v>
      </c>
      <c r="BP219" t="s">
        <v>99</v>
      </c>
      <c r="BQ219" t="s">
        <v>566</v>
      </c>
      <c r="BR219" t="s">
        <v>387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558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270.63</v>
      </c>
      <c r="L220" t="s">
        <v>77</v>
      </c>
      <c r="M220" t="s"/>
      <c r="N220" t="s">
        <v>559</v>
      </c>
      <c r="O220" t="s">
        <v>79</v>
      </c>
      <c r="P220" t="s">
        <v>558</v>
      </c>
      <c r="Q220" t="s"/>
      <c r="R220" t="s">
        <v>80</v>
      </c>
      <c r="S220" t="s">
        <v>567</v>
      </c>
      <c r="T220" t="s">
        <v>82</v>
      </c>
      <c r="U220" t="s">
        <v>83</v>
      </c>
      <c r="V220" t="s">
        <v>84</v>
      </c>
      <c r="W220" t="s">
        <v>103</v>
      </c>
      <c r="X220" t="s"/>
      <c r="Y220" t="s">
        <v>86</v>
      </c>
      <c r="Z220">
        <f>HYPERLINK("https://hotelmonitor-cachepage.eclerx.com/savepage/tk_15454758770761454_sr_62.html","info")</f>
        <v/>
      </c>
      <c r="AA220" t="n">
        <v>-426808</v>
      </c>
      <c r="AB220" t="s">
        <v>323</v>
      </c>
      <c r="AC220" t="s">
        <v>88</v>
      </c>
      <c r="AD220" t="s">
        <v>89</v>
      </c>
      <c r="AE220" t="s"/>
      <c r="AF220" t="s"/>
      <c r="AG220" t="s"/>
      <c r="AH220" t="s">
        <v>568</v>
      </c>
      <c r="AI220" t="s">
        <v>567</v>
      </c>
      <c r="AJ220" t="s"/>
      <c r="AK220" t="s">
        <v>91</v>
      </c>
      <c r="AL220" t="s"/>
      <c r="AM220" t="s"/>
      <c r="AN220" t="s">
        <v>99</v>
      </c>
      <c r="AO220" t="s">
        <v>289</v>
      </c>
      <c r="AP220" t="n">
        <v>55</v>
      </c>
      <c r="AQ220" t="s">
        <v>92</v>
      </c>
      <c r="AR220" t="s"/>
      <c r="AS220" t="s">
        <v>563</v>
      </c>
      <c r="AT220" t="s">
        <v>94</v>
      </c>
      <c r="AU220" t="s">
        <v>99</v>
      </c>
      <c r="AV220" t="s"/>
      <c r="AW220" t="s">
        <v>95</v>
      </c>
      <c r="AX220" t="s"/>
      <c r="AY220" t="n">
        <v>426808</v>
      </c>
      <c r="AZ220" t="s">
        <v>564</v>
      </c>
      <c r="BA220" t="s"/>
      <c r="BB220" t="s"/>
      <c r="BC220" t="n">
        <v>38.9174</v>
      </c>
      <c r="BD220" t="n">
        <v>38.9174</v>
      </c>
      <c r="BE220" t="s">
        <v>569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>
        <v>98</v>
      </c>
      <c r="BO220" t="s">
        <v>82</v>
      </c>
      <c r="BP220" t="s">
        <v>99</v>
      </c>
      <c r="BQ220" t="s">
        <v>566</v>
      </c>
      <c r="BR220" t="s">
        <v>387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558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270.63</v>
      </c>
      <c r="L221" t="s">
        <v>77</v>
      </c>
      <c r="M221" t="s"/>
      <c r="N221" t="s">
        <v>559</v>
      </c>
      <c r="O221" t="s">
        <v>79</v>
      </c>
      <c r="P221" t="s">
        <v>558</v>
      </c>
      <c r="Q221" t="s"/>
      <c r="R221" t="s">
        <v>80</v>
      </c>
      <c r="S221" t="s">
        <v>567</v>
      </c>
      <c r="T221" t="s">
        <v>82</v>
      </c>
      <c r="U221" t="s">
        <v>83</v>
      </c>
      <c r="V221" t="s">
        <v>84</v>
      </c>
      <c r="W221" t="s">
        <v>103</v>
      </c>
      <c r="X221" t="s"/>
      <c r="Y221" t="s">
        <v>86</v>
      </c>
      <c r="Z221">
        <f>HYPERLINK("https://hotelmonitor-cachepage.eclerx.com/savepage/tk_15454758770761454_sr_62.html","info")</f>
        <v/>
      </c>
      <c r="AA221" t="n">
        <v>-426808</v>
      </c>
      <c r="AB221" t="s">
        <v>323</v>
      </c>
      <c r="AC221" t="s">
        <v>88</v>
      </c>
      <c r="AD221" t="s">
        <v>89</v>
      </c>
      <c r="AE221" t="s"/>
      <c r="AF221" t="s"/>
      <c r="AG221" t="s"/>
      <c r="AH221" t="s">
        <v>568</v>
      </c>
      <c r="AI221" t="s">
        <v>567</v>
      </c>
      <c r="AJ221" t="s"/>
      <c r="AK221" t="s">
        <v>91</v>
      </c>
      <c r="AL221" t="s"/>
      <c r="AM221" t="s"/>
      <c r="AN221" t="s">
        <v>99</v>
      </c>
      <c r="AO221" t="s">
        <v>289</v>
      </c>
      <c r="AP221" t="n">
        <v>55</v>
      </c>
      <c r="AQ221" t="s">
        <v>92</v>
      </c>
      <c r="AR221" t="s"/>
      <c r="AS221" t="s">
        <v>563</v>
      </c>
      <c r="AT221" t="s">
        <v>94</v>
      </c>
      <c r="AU221" t="s">
        <v>99</v>
      </c>
      <c r="AV221" t="s"/>
      <c r="AW221" t="s">
        <v>95</v>
      </c>
      <c r="AX221" t="s"/>
      <c r="AY221" t="n">
        <v>426808</v>
      </c>
      <c r="AZ221" t="s">
        <v>564</v>
      </c>
      <c r="BA221" t="s"/>
      <c r="BB221" t="s"/>
      <c r="BC221" t="n">
        <v>38.9174</v>
      </c>
      <c r="BD221" t="n">
        <v>38.9174</v>
      </c>
      <c r="BE221" t="s">
        <v>569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>
        <v>98</v>
      </c>
      <c r="BO221" t="s">
        <v>82</v>
      </c>
      <c r="BP221" t="s">
        <v>99</v>
      </c>
      <c r="BQ221" t="s">
        <v>566</v>
      </c>
      <c r="BR221" t="s">
        <v>387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558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291</v>
      </c>
      <c r="L222" t="s">
        <v>77</v>
      </c>
      <c r="M222" t="s"/>
      <c r="N222" t="s">
        <v>559</v>
      </c>
      <c r="O222" t="s">
        <v>79</v>
      </c>
      <c r="P222" t="s">
        <v>558</v>
      </c>
      <c r="Q222" t="s"/>
      <c r="R222" t="s">
        <v>80</v>
      </c>
      <c r="S222" t="s">
        <v>570</v>
      </c>
      <c r="T222" t="s">
        <v>82</v>
      </c>
      <c r="U222" t="s">
        <v>83</v>
      </c>
      <c r="V222" t="s">
        <v>84</v>
      </c>
      <c r="W222" t="s">
        <v>103</v>
      </c>
      <c r="X222" t="s"/>
      <c r="Y222" t="s">
        <v>86</v>
      </c>
      <c r="Z222">
        <f>HYPERLINK("https://hotelmonitor-cachepage.eclerx.com/savepage/tk_15454758770761454_sr_62.html","info")</f>
        <v/>
      </c>
      <c r="AA222" t="n">
        <v>-426808</v>
      </c>
      <c r="AB222" t="s">
        <v>323</v>
      </c>
      <c r="AC222" t="s">
        <v>88</v>
      </c>
      <c r="AD222" t="s">
        <v>89</v>
      </c>
      <c r="AE222" t="s"/>
      <c r="AF222" t="s"/>
      <c r="AG222" t="s"/>
      <c r="AH222" t="s">
        <v>571</v>
      </c>
      <c r="AI222" t="s">
        <v>572</v>
      </c>
      <c r="AJ222" t="s"/>
      <c r="AK222" t="s">
        <v>91</v>
      </c>
      <c r="AL222" t="s"/>
      <c r="AM222" t="s"/>
      <c r="AN222" t="s">
        <v>91</v>
      </c>
      <c r="AO222" t="s"/>
      <c r="AP222" t="n">
        <v>55</v>
      </c>
      <c r="AQ222" t="s">
        <v>92</v>
      </c>
      <c r="AR222" t="s"/>
      <c r="AS222" t="s">
        <v>563</v>
      </c>
      <c r="AT222" t="s">
        <v>94</v>
      </c>
      <c r="AU222" t="s">
        <v>91</v>
      </c>
      <c r="AV222" t="s"/>
      <c r="AW222" t="s">
        <v>95</v>
      </c>
      <c r="AX222" t="s"/>
      <c r="AY222" t="n">
        <v>426808</v>
      </c>
      <c r="AZ222" t="s">
        <v>564</v>
      </c>
      <c r="BA222" t="s"/>
      <c r="BB222" t="s"/>
      <c r="BC222" t="n">
        <v>38.9174</v>
      </c>
      <c r="BD222" t="n">
        <v>38.9174</v>
      </c>
      <c r="BE222" t="s">
        <v>573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>
        <v>98</v>
      </c>
      <c r="BO222" t="s">
        <v>82</v>
      </c>
      <c r="BP222" t="s">
        <v>99</v>
      </c>
      <c r="BQ222" t="s">
        <v>566</v>
      </c>
      <c r="BR222" t="s">
        <v>387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558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291</v>
      </c>
      <c r="L223" t="s">
        <v>77</v>
      </c>
      <c r="M223" t="s"/>
      <c r="N223" t="s">
        <v>559</v>
      </c>
      <c r="O223" t="s">
        <v>79</v>
      </c>
      <c r="P223" t="s">
        <v>558</v>
      </c>
      <c r="Q223" t="s"/>
      <c r="R223" t="s">
        <v>80</v>
      </c>
      <c r="S223" t="s">
        <v>570</v>
      </c>
      <c r="T223" t="s">
        <v>82</v>
      </c>
      <c r="U223" t="s">
        <v>83</v>
      </c>
      <c r="V223" t="s">
        <v>84</v>
      </c>
      <c r="W223" t="s">
        <v>103</v>
      </c>
      <c r="X223" t="s"/>
      <c r="Y223" t="s">
        <v>86</v>
      </c>
      <c r="Z223">
        <f>HYPERLINK("https://hotelmonitor-cachepage.eclerx.com/savepage/tk_15454758770761454_sr_62.html","info")</f>
        <v/>
      </c>
      <c r="AA223" t="n">
        <v>-426808</v>
      </c>
      <c r="AB223" t="s">
        <v>323</v>
      </c>
      <c r="AC223" t="s">
        <v>88</v>
      </c>
      <c r="AD223" t="s">
        <v>89</v>
      </c>
      <c r="AE223" t="s"/>
      <c r="AF223" t="s"/>
      <c r="AG223" t="s"/>
      <c r="AH223" t="s">
        <v>571</v>
      </c>
      <c r="AI223" t="s">
        <v>572</v>
      </c>
      <c r="AJ223" t="s"/>
      <c r="AK223" t="s">
        <v>91</v>
      </c>
      <c r="AL223" t="s"/>
      <c r="AM223" t="s"/>
      <c r="AN223" t="s">
        <v>91</v>
      </c>
      <c r="AO223" t="s"/>
      <c r="AP223" t="n">
        <v>55</v>
      </c>
      <c r="AQ223" t="s">
        <v>92</v>
      </c>
      <c r="AR223" t="s"/>
      <c r="AS223" t="s">
        <v>563</v>
      </c>
      <c r="AT223" t="s">
        <v>94</v>
      </c>
      <c r="AU223" t="s">
        <v>91</v>
      </c>
      <c r="AV223" t="s"/>
      <c r="AW223" t="s">
        <v>95</v>
      </c>
      <c r="AX223" t="s"/>
      <c r="AY223" t="n">
        <v>426808</v>
      </c>
      <c r="AZ223" t="s">
        <v>564</v>
      </c>
      <c r="BA223" t="s"/>
      <c r="BB223" t="s"/>
      <c r="BC223" t="n">
        <v>38.9174</v>
      </c>
      <c r="BD223" t="n">
        <v>38.9174</v>
      </c>
      <c r="BE223" t="s">
        <v>573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>
        <v>98</v>
      </c>
      <c r="BO223" t="s">
        <v>82</v>
      </c>
      <c r="BP223" t="s">
        <v>99</v>
      </c>
      <c r="BQ223" t="s">
        <v>566</v>
      </c>
      <c r="BR223" t="s">
        <v>387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558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296.02</v>
      </c>
      <c r="L224" t="s">
        <v>77</v>
      </c>
      <c r="M224" t="s"/>
      <c r="N224" t="s">
        <v>559</v>
      </c>
      <c r="O224" t="s">
        <v>79</v>
      </c>
      <c r="P224" t="s">
        <v>558</v>
      </c>
      <c r="Q224" t="s"/>
      <c r="R224" t="s">
        <v>80</v>
      </c>
      <c r="S224" t="s">
        <v>574</v>
      </c>
      <c r="T224" t="s">
        <v>82</v>
      </c>
      <c r="U224" t="s">
        <v>83</v>
      </c>
      <c r="V224" t="s">
        <v>84</v>
      </c>
      <c r="W224" t="s">
        <v>103</v>
      </c>
      <c r="X224" t="s"/>
      <c r="Y224" t="s">
        <v>86</v>
      </c>
      <c r="Z224">
        <f>HYPERLINK("https://hotelmonitor-cachepage.eclerx.com/savepage/tk_15454758770761454_sr_62.html","info")</f>
        <v/>
      </c>
      <c r="AA224" t="n">
        <v>-426808</v>
      </c>
      <c r="AB224" t="s">
        <v>112</v>
      </c>
      <c r="AC224" t="s">
        <v>88</v>
      </c>
      <c r="AD224" t="s">
        <v>89</v>
      </c>
      <c r="AE224" t="s"/>
      <c r="AF224" t="s"/>
      <c r="AG224" t="s"/>
      <c r="AH224" t="s">
        <v>575</v>
      </c>
      <c r="AI224" t="s">
        <v>574</v>
      </c>
      <c r="AJ224" t="s"/>
      <c r="AK224" t="s">
        <v>91</v>
      </c>
      <c r="AL224" t="s"/>
      <c r="AM224" t="s">
        <v>114</v>
      </c>
      <c r="AN224" t="s">
        <v>91</v>
      </c>
      <c r="AO224" t="s"/>
      <c r="AP224" t="n">
        <v>55</v>
      </c>
      <c r="AQ224" t="s">
        <v>92</v>
      </c>
      <c r="AR224" t="s"/>
      <c r="AS224" t="s">
        <v>115</v>
      </c>
      <c r="AT224" t="s">
        <v>94</v>
      </c>
      <c r="AU224" t="s">
        <v>91</v>
      </c>
      <c r="AV224" t="s"/>
      <c r="AW224" t="s">
        <v>95</v>
      </c>
      <c r="AX224" t="s"/>
      <c r="AY224" t="n">
        <v>426808</v>
      </c>
      <c r="AZ224" t="s">
        <v>564</v>
      </c>
      <c r="BA224" t="s"/>
      <c r="BB224" t="s"/>
      <c r="BC224" t="n">
        <v>38.9174</v>
      </c>
      <c r="BD224" t="n">
        <v>38.9174</v>
      </c>
      <c r="BE224" t="s">
        <v>576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566</v>
      </c>
      <c r="BR224" t="s">
        <v>387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558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296.02</v>
      </c>
      <c r="L225" t="s">
        <v>77</v>
      </c>
      <c r="M225" t="s"/>
      <c r="N225" t="s">
        <v>559</v>
      </c>
      <c r="O225" t="s">
        <v>79</v>
      </c>
      <c r="P225" t="s">
        <v>558</v>
      </c>
      <c r="Q225" t="s"/>
      <c r="R225" t="s">
        <v>80</v>
      </c>
      <c r="S225" t="s">
        <v>574</v>
      </c>
      <c r="T225" t="s">
        <v>82</v>
      </c>
      <c r="U225" t="s">
        <v>83</v>
      </c>
      <c r="V225" t="s">
        <v>84</v>
      </c>
      <c r="W225" t="s">
        <v>103</v>
      </c>
      <c r="X225" t="s"/>
      <c r="Y225" t="s">
        <v>86</v>
      </c>
      <c r="Z225">
        <f>HYPERLINK("https://hotelmonitor-cachepage.eclerx.com/savepage/tk_15454758770761454_sr_62.html","info")</f>
        <v/>
      </c>
      <c r="AA225" t="n">
        <v>-426808</v>
      </c>
      <c r="AB225" t="s">
        <v>112</v>
      </c>
      <c r="AC225" t="s">
        <v>88</v>
      </c>
      <c r="AD225" t="s">
        <v>89</v>
      </c>
      <c r="AE225" t="s"/>
      <c r="AF225" t="s"/>
      <c r="AG225" t="s"/>
      <c r="AH225" t="s">
        <v>575</v>
      </c>
      <c r="AI225" t="s">
        <v>574</v>
      </c>
      <c r="AJ225" t="s"/>
      <c r="AK225" t="s">
        <v>91</v>
      </c>
      <c r="AL225" t="s"/>
      <c r="AM225" t="s">
        <v>114</v>
      </c>
      <c r="AN225" t="s">
        <v>91</v>
      </c>
      <c r="AO225" t="s"/>
      <c r="AP225" t="n">
        <v>55</v>
      </c>
      <c r="AQ225" t="s">
        <v>92</v>
      </c>
      <c r="AR225" t="s"/>
      <c r="AS225" t="s">
        <v>115</v>
      </c>
      <c r="AT225" t="s">
        <v>94</v>
      </c>
      <c r="AU225" t="s">
        <v>91</v>
      </c>
      <c r="AV225" t="s"/>
      <c r="AW225" t="s">
        <v>95</v>
      </c>
      <c r="AX225" t="s"/>
      <c r="AY225" t="n">
        <v>426808</v>
      </c>
      <c r="AZ225" t="s">
        <v>564</v>
      </c>
      <c r="BA225" t="s"/>
      <c r="BB225" t="s"/>
      <c r="BC225" t="n">
        <v>38.9174</v>
      </c>
      <c r="BD225" t="n">
        <v>38.9174</v>
      </c>
      <c r="BE225" t="s">
        <v>576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566</v>
      </c>
      <c r="BR225" t="s">
        <v>387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558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321.4</v>
      </c>
      <c r="L226" t="s">
        <v>77</v>
      </c>
      <c r="M226" t="s"/>
      <c r="N226" t="s">
        <v>559</v>
      </c>
      <c r="O226" t="s">
        <v>79</v>
      </c>
      <c r="P226" t="s">
        <v>558</v>
      </c>
      <c r="Q226" t="s"/>
      <c r="R226" t="s">
        <v>80</v>
      </c>
      <c r="S226" t="s">
        <v>577</v>
      </c>
      <c r="T226" t="s">
        <v>82</v>
      </c>
      <c r="U226" t="s">
        <v>83</v>
      </c>
      <c r="V226" t="s">
        <v>84</v>
      </c>
      <c r="W226" t="s">
        <v>107</v>
      </c>
      <c r="X226" t="s"/>
      <c r="Y226" t="s">
        <v>86</v>
      </c>
      <c r="Z226">
        <f>HYPERLINK("https://hotelmonitor-cachepage.eclerx.com/savepage/tk_15454758770761454_sr_62.html","info")</f>
        <v/>
      </c>
      <c r="AA226" t="n">
        <v>-426808</v>
      </c>
      <c r="AB226" t="s">
        <v>112</v>
      </c>
      <c r="AC226" t="s">
        <v>88</v>
      </c>
      <c r="AD226" t="s">
        <v>89</v>
      </c>
      <c r="AE226" t="s"/>
      <c r="AF226" t="s"/>
      <c r="AG226" t="s"/>
      <c r="AH226" t="s">
        <v>578</v>
      </c>
      <c r="AI226" t="s">
        <v>579</v>
      </c>
      <c r="AJ226" t="s"/>
      <c r="AK226" t="s">
        <v>91</v>
      </c>
      <c r="AL226" t="s"/>
      <c r="AM226" t="s">
        <v>114</v>
      </c>
      <c r="AN226" t="s">
        <v>91</v>
      </c>
      <c r="AO226" t="s"/>
      <c r="AP226" t="n">
        <v>55</v>
      </c>
      <c r="AQ226" t="s">
        <v>92</v>
      </c>
      <c r="AR226" t="s"/>
      <c r="AS226" t="s">
        <v>115</v>
      </c>
      <c r="AT226" t="s">
        <v>94</v>
      </c>
      <c r="AU226" t="s">
        <v>91</v>
      </c>
      <c r="AV226" t="s"/>
      <c r="AW226" t="s">
        <v>95</v>
      </c>
      <c r="AX226" t="s"/>
      <c r="AY226" t="n">
        <v>426808</v>
      </c>
      <c r="AZ226" t="s">
        <v>564</v>
      </c>
      <c r="BA226" t="s"/>
      <c r="BB226" t="s"/>
      <c r="BC226" t="n">
        <v>38.9174</v>
      </c>
      <c r="BD226" t="n">
        <v>38.9174</v>
      </c>
      <c r="BE226" t="s">
        <v>580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566</v>
      </c>
      <c r="BR226" t="s">
        <v>387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558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321.4</v>
      </c>
      <c r="L227" t="s">
        <v>77</v>
      </c>
      <c r="M227" t="s"/>
      <c r="N227" t="s">
        <v>559</v>
      </c>
      <c r="O227" t="s">
        <v>79</v>
      </c>
      <c r="P227" t="s">
        <v>558</v>
      </c>
      <c r="Q227" t="s"/>
      <c r="R227" t="s">
        <v>80</v>
      </c>
      <c r="S227" t="s">
        <v>577</v>
      </c>
      <c r="T227" t="s">
        <v>82</v>
      </c>
      <c r="U227" t="s">
        <v>83</v>
      </c>
      <c r="V227" t="s">
        <v>84</v>
      </c>
      <c r="W227" t="s">
        <v>107</v>
      </c>
      <c r="X227" t="s"/>
      <c r="Y227" t="s">
        <v>86</v>
      </c>
      <c r="Z227">
        <f>HYPERLINK("https://hotelmonitor-cachepage.eclerx.com/savepage/tk_15454758770761454_sr_62.html","info")</f>
        <v/>
      </c>
      <c r="AA227" t="n">
        <v>-426808</v>
      </c>
      <c r="AB227" t="s">
        <v>112</v>
      </c>
      <c r="AC227" t="s">
        <v>88</v>
      </c>
      <c r="AD227" t="s">
        <v>89</v>
      </c>
      <c r="AE227" t="s"/>
      <c r="AF227" t="s"/>
      <c r="AG227" t="s"/>
      <c r="AH227" t="s">
        <v>578</v>
      </c>
      <c r="AI227" t="s">
        <v>579</v>
      </c>
      <c r="AJ227" t="s"/>
      <c r="AK227" t="s">
        <v>91</v>
      </c>
      <c r="AL227" t="s"/>
      <c r="AM227" t="s">
        <v>114</v>
      </c>
      <c r="AN227" t="s">
        <v>91</v>
      </c>
      <c r="AO227" t="s"/>
      <c r="AP227" t="n">
        <v>55</v>
      </c>
      <c r="AQ227" t="s">
        <v>92</v>
      </c>
      <c r="AR227" t="s"/>
      <c r="AS227" t="s">
        <v>115</v>
      </c>
      <c r="AT227" t="s">
        <v>94</v>
      </c>
      <c r="AU227" t="s">
        <v>91</v>
      </c>
      <c r="AV227" t="s"/>
      <c r="AW227" t="s">
        <v>95</v>
      </c>
      <c r="AX227" t="s"/>
      <c r="AY227" t="n">
        <v>426808</v>
      </c>
      <c r="AZ227" t="s">
        <v>564</v>
      </c>
      <c r="BA227" t="s"/>
      <c r="BB227" t="s"/>
      <c r="BC227" t="n">
        <v>38.9174</v>
      </c>
      <c r="BD227" t="n">
        <v>38.9174</v>
      </c>
      <c r="BE227" t="s">
        <v>580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566</v>
      </c>
      <c r="BR227" t="s">
        <v>387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581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87.92</v>
      </c>
      <c r="L228" t="s">
        <v>77</v>
      </c>
      <c r="M228" t="s"/>
      <c r="N228" t="s">
        <v>440</v>
      </c>
      <c r="O228" t="s">
        <v>79</v>
      </c>
      <c r="P228" t="s">
        <v>581</v>
      </c>
      <c r="Q228" t="s"/>
      <c r="R228" t="s">
        <v>277</v>
      </c>
      <c r="S228" t="s">
        <v>582</v>
      </c>
      <c r="T228" t="s">
        <v>82</v>
      </c>
      <c r="U228" t="s">
        <v>83</v>
      </c>
      <c r="V228" t="s">
        <v>84</v>
      </c>
      <c r="W228" t="s">
        <v>103</v>
      </c>
      <c r="X228" t="s"/>
      <c r="Y228" t="s">
        <v>86</v>
      </c>
      <c r="Z228">
        <f>HYPERLINK("https://hotelmonitor-cachepage.eclerx.com/savepage/tk_15454758769277341_sr_62.html","info")</f>
        <v/>
      </c>
      <c r="AA228" t="n">
        <v>-418045</v>
      </c>
      <c r="AB228" t="s">
        <v>583</v>
      </c>
      <c r="AC228" t="s">
        <v>88</v>
      </c>
      <c r="AD228" t="s">
        <v>89</v>
      </c>
      <c r="AE228" t="s"/>
      <c r="AF228" t="s"/>
      <c r="AG228" t="s"/>
      <c r="AH228" t="s">
        <v>584</v>
      </c>
      <c r="AI228" t="s">
        <v>582</v>
      </c>
      <c r="AJ228" t="s"/>
      <c r="AK228" t="s">
        <v>91</v>
      </c>
      <c r="AL228" t="s"/>
      <c r="AM228" t="s"/>
      <c r="AN228" t="s">
        <v>99</v>
      </c>
      <c r="AO228" t="s">
        <v>185</v>
      </c>
      <c r="AP228" t="n">
        <v>37</v>
      </c>
      <c r="AQ228" t="s">
        <v>92</v>
      </c>
      <c r="AR228" t="s"/>
      <c r="AS228" t="s">
        <v>93</v>
      </c>
      <c r="AT228" t="s">
        <v>94</v>
      </c>
      <c r="AU228" t="s">
        <v>91</v>
      </c>
      <c r="AV228" t="s"/>
      <c r="AW228" t="s">
        <v>95</v>
      </c>
      <c r="AX228" t="s"/>
      <c r="AY228" t="n">
        <v>418045</v>
      </c>
      <c r="AZ228" t="s">
        <v>585</v>
      </c>
      <c r="BA228" t="s"/>
      <c r="BB228" t="s"/>
      <c r="BC228" t="n">
        <v>38.98</v>
      </c>
      <c r="BD228" t="n">
        <v>38.98</v>
      </c>
      <c r="BE228" t="s">
        <v>586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>
        <v>284</v>
      </c>
      <c r="BO228" t="s">
        <v>82</v>
      </c>
      <c r="BP228" t="s">
        <v>99</v>
      </c>
      <c r="BQ228" t="s">
        <v>448</v>
      </c>
      <c r="BR228" t="s">
        <v>557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581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87.92</v>
      </c>
      <c r="L229" t="s">
        <v>77</v>
      </c>
      <c r="M229" t="s"/>
      <c r="N229" t="s">
        <v>440</v>
      </c>
      <c r="O229" t="s">
        <v>79</v>
      </c>
      <c r="P229" t="s">
        <v>581</v>
      </c>
      <c r="Q229" t="s"/>
      <c r="R229" t="s">
        <v>277</v>
      </c>
      <c r="S229" t="s">
        <v>582</v>
      </c>
      <c r="T229" t="s">
        <v>82</v>
      </c>
      <c r="U229" t="s">
        <v>83</v>
      </c>
      <c r="V229" t="s">
        <v>84</v>
      </c>
      <c r="W229" t="s">
        <v>103</v>
      </c>
      <c r="X229" t="s"/>
      <c r="Y229" t="s">
        <v>86</v>
      </c>
      <c r="Z229">
        <f>HYPERLINK("https://hotelmonitor-cachepage.eclerx.com/savepage/tk_15454758769277341_sr_62.html","info")</f>
        <v/>
      </c>
      <c r="AA229" t="n">
        <v>-418045</v>
      </c>
      <c r="AB229" t="s">
        <v>583</v>
      </c>
      <c r="AC229" t="s">
        <v>88</v>
      </c>
      <c r="AD229" t="s">
        <v>89</v>
      </c>
      <c r="AE229" t="s"/>
      <c r="AF229" t="s"/>
      <c r="AG229" t="s"/>
      <c r="AH229" t="s">
        <v>584</v>
      </c>
      <c r="AI229" t="s">
        <v>582</v>
      </c>
      <c r="AJ229" t="s"/>
      <c r="AK229" t="s">
        <v>91</v>
      </c>
      <c r="AL229" t="s"/>
      <c r="AM229" t="s"/>
      <c r="AN229" t="s">
        <v>99</v>
      </c>
      <c r="AO229" t="s">
        <v>185</v>
      </c>
      <c r="AP229" t="n">
        <v>37</v>
      </c>
      <c r="AQ229" t="s">
        <v>92</v>
      </c>
      <c r="AR229" t="s"/>
      <c r="AS229" t="s">
        <v>93</v>
      </c>
      <c r="AT229" t="s">
        <v>94</v>
      </c>
      <c r="AU229" t="s">
        <v>91</v>
      </c>
      <c r="AV229" t="s"/>
      <c r="AW229" t="s">
        <v>95</v>
      </c>
      <c r="AX229" t="s"/>
      <c r="AY229" t="n">
        <v>418045</v>
      </c>
      <c r="AZ229" t="s">
        <v>585</v>
      </c>
      <c r="BA229" t="s"/>
      <c r="BB229" t="s"/>
      <c r="BC229" t="n">
        <v>38.98</v>
      </c>
      <c r="BD229" t="n">
        <v>38.98</v>
      </c>
      <c r="BE229" t="s">
        <v>586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>
        <v>284</v>
      </c>
      <c r="BO229" t="s">
        <v>82</v>
      </c>
      <c r="BP229" t="s">
        <v>99</v>
      </c>
      <c r="BQ229" t="s">
        <v>448</v>
      </c>
      <c r="BR229" t="s">
        <v>557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581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94.75</v>
      </c>
      <c r="L230" t="s">
        <v>77</v>
      </c>
      <c r="M230" t="s"/>
      <c r="N230" t="s">
        <v>440</v>
      </c>
      <c r="O230" t="s">
        <v>79</v>
      </c>
      <c r="P230" t="s">
        <v>581</v>
      </c>
      <c r="Q230" t="s"/>
      <c r="R230" t="s">
        <v>277</v>
      </c>
      <c r="S230" t="s">
        <v>587</v>
      </c>
      <c r="T230" t="s">
        <v>82</v>
      </c>
      <c r="U230" t="s">
        <v>83</v>
      </c>
      <c r="V230" t="s">
        <v>84</v>
      </c>
      <c r="W230" t="s">
        <v>107</v>
      </c>
      <c r="X230" t="s"/>
      <c r="Y230" t="s">
        <v>86</v>
      </c>
      <c r="Z230">
        <f>HYPERLINK("https://hotelmonitor-cachepage.eclerx.com/savepage/tk_15454758769277341_sr_62.html","info")</f>
        <v/>
      </c>
      <c r="AA230" t="n">
        <v>-418045</v>
      </c>
      <c r="AB230" t="s">
        <v>583</v>
      </c>
      <c r="AC230" t="s">
        <v>88</v>
      </c>
      <c r="AD230" t="s">
        <v>89</v>
      </c>
      <c r="AE230" t="s"/>
      <c r="AF230" t="s"/>
      <c r="AG230" t="s"/>
      <c r="AH230" t="s">
        <v>588</v>
      </c>
      <c r="AI230" t="s">
        <v>587</v>
      </c>
      <c r="AJ230" t="s"/>
      <c r="AK230" t="s">
        <v>91</v>
      </c>
      <c r="AL230" t="s"/>
      <c r="AM230" t="s"/>
      <c r="AN230" t="s">
        <v>99</v>
      </c>
      <c r="AO230" t="s">
        <v>185</v>
      </c>
      <c r="AP230" t="n">
        <v>37</v>
      </c>
      <c r="AQ230" t="s">
        <v>92</v>
      </c>
      <c r="AR230" t="s"/>
      <c r="AS230" t="s">
        <v>93</v>
      </c>
      <c r="AT230" t="s">
        <v>94</v>
      </c>
      <c r="AU230" t="s">
        <v>91</v>
      </c>
      <c r="AV230" t="s"/>
      <c r="AW230" t="s">
        <v>95</v>
      </c>
      <c r="AX230" t="s"/>
      <c r="AY230" t="n">
        <v>418045</v>
      </c>
      <c r="AZ230" t="s">
        <v>585</v>
      </c>
      <c r="BA230" t="s"/>
      <c r="BB230" t="s"/>
      <c r="BC230" t="n">
        <v>38.98</v>
      </c>
      <c r="BD230" t="n">
        <v>38.98</v>
      </c>
      <c r="BE230" t="s">
        <v>589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>
        <v>284</v>
      </c>
      <c r="BO230" t="s">
        <v>82</v>
      </c>
      <c r="BP230" t="s">
        <v>99</v>
      </c>
      <c r="BQ230" t="s">
        <v>448</v>
      </c>
      <c r="BR230" t="s">
        <v>557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581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94.75</v>
      </c>
      <c r="L231" t="s">
        <v>77</v>
      </c>
      <c r="M231" t="s"/>
      <c r="N231" t="s">
        <v>440</v>
      </c>
      <c r="O231" t="s">
        <v>79</v>
      </c>
      <c r="P231" t="s">
        <v>581</v>
      </c>
      <c r="Q231" t="s"/>
      <c r="R231" t="s">
        <v>277</v>
      </c>
      <c r="S231" t="s">
        <v>587</v>
      </c>
      <c r="T231" t="s">
        <v>82</v>
      </c>
      <c r="U231" t="s">
        <v>83</v>
      </c>
      <c r="V231" t="s">
        <v>84</v>
      </c>
      <c r="W231" t="s">
        <v>107</v>
      </c>
      <c r="X231" t="s"/>
      <c r="Y231" t="s">
        <v>86</v>
      </c>
      <c r="Z231">
        <f>HYPERLINK("https://hotelmonitor-cachepage.eclerx.com/savepage/tk_15454758769277341_sr_62.html","info")</f>
        <v/>
      </c>
      <c r="AA231" t="n">
        <v>-418045</v>
      </c>
      <c r="AB231" t="s">
        <v>583</v>
      </c>
      <c r="AC231" t="s">
        <v>88</v>
      </c>
      <c r="AD231" t="s">
        <v>89</v>
      </c>
      <c r="AE231" t="s"/>
      <c r="AF231" t="s"/>
      <c r="AG231" t="s"/>
      <c r="AH231" t="s">
        <v>588</v>
      </c>
      <c r="AI231" t="s">
        <v>587</v>
      </c>
      <c r="AJ231" t="s"/>
      <c r="AK231" t="s">
        <v>91</v>
      </c>
      <c r="AL231" t="s"/>
      <c r="AM231" t="s"/>
      <c r="AN231" t="s">
        <v>99</v>
      </c>
      <c r="AO231" t="s">
        <v>185</v>
      </c>
      <c r="AP231" t="n">
        <v>37</v>
      </c>
      <c r="AQ231" t="s">
        <v>92</v>
      </c>
      <c r="AR231" t="s"/>
      <c r="AS231" t="s">
        <v>93</v>
      </c>
      <c r="AT231" t="s">
        <v>94</v>
      </c>
      <c r="AU231" t="s">
        <v>91</v>
      </c>
      <c r="AV231" t="s"/>
      <c r="AW231" t="s">
        <v>95</v>
      </c>
      <c r="AX231" t="s"/>
      <c r="AY231" t="n">
        <v>418045</v>
      </c>
      <c r="AZ231" t="s">
        <v>585</v>
      </c>
      <c r="BA231" t="s"/>
      <c r="BB231" t="s"/>
      <c r="BC231" t="n">
        <v>38.98</v>
      </c>
      <c r="BD231" t="n">
        <v>38.98</v>
      </c>
      <c r="BE231" t="s">
        <v>589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>
        <v>284</v>
      </c>
      <c r="BO231" t="s">
        <v>82</v>
      </c>
      <c r="BP231" t="s">
        <v>99</v>
      </c>
      <c r="BQ231" t="s">
        <v>448</v>
      </c>
      <c r="BR231" t="s">
        <v>557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581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99.05</v>
      </c>
      <c r="L232" t="s">
        <v>77</v>
      </c>
      <c r="M232" t="s"/>
      <c r="N232" t="s">
        <v>440</v>
      </c>
      <c r="O232" t="s">
        <v>79</v>
      </c>
      <c r="P232" t="s">
        <v>581</v>
      </c>
      <c r="Q232" t="s"/>
      <c r="R232" t="s">
        <v>277</v>
      </c>
      <c r="S232" t="s">
        <v>590</v>
      </c>
      <c r="T232" t="s">
        <v>82</v>
      </c>
      <c r="U232" t="s">
        <v>83</v>
      </c>
      <c r="V232" t="s">
        <v>84</v>
      </c>
      <c r="W232" t="s">
        <v>103</v>
      </c>
      <c r="X232" t="s"/>
      <c r="Y232" t="s">
        <v>86</v>
      </c>
      <c r="Z232">
        <f>HYPERLINK("https://hotelmonitor-cachepage.eclerx.com/savepage/tk_15454758769277341_sr_62.html","info")</f>
        <v/>
      </c>
      <c r="AA232" t="n">
        <v>-418045</v>
      </c>
      <c r="AB232" t="s">
        <v>112</v>
      </c>
      <c r="AC232" t="s">
        <v>88</v>
      </c>
      <c r="AD232" t="s">
        <v>89</v>
      </c>
      <c r="AE232" t="s"/>
      <c r="AF232" t="s"/>
      <c r="AG232" t="s"/>
      <c r="AH232" t="s">
        <v>591</v>
      </c>
      <c r="AI232" t="s">
        <v>590</v>
      </c>
      <c r="AJ232" t="s"/>
      <c r="AK232" t="s">
        <v>91</v>
      </c>
      <c r="AL232" t="s"/>
      <c r="AM232" t="s">
        <v>114</v>
      </c>
      <c r="AN232" t="s">
        <v>91</v>
      </c>
      <c r="AO232" t="s"/>
      <c r="AP232" t="n">
        <v>37</v>
      </c>
      <c r="AQ232" t="s">
        <v>92</v>
      </c>
      <c r="AR232" t="s"/>
      <c r="AS232" t="s">
        <v>115</v>
      </c>
      <c r="AT232" t="s">
        <v>94</v>
      </c>
      <c r="AU232" t="s">
        <v>91</v>
      </c>
      <c r="AV232" t="s"/>
      <c r="AW232" t="s">
        <v>95</v>
      </c>
      <c r="AX232" t="s"/>
      <c r="AY232" t="n">
        <v>418045</v>
      </c>
      <c r="AZ232" t="s">
        <v>585</v>
      </c>
      <c r="BA232" t="s"/>
      <c r="BB232" t="s"/>
      <c r="BC232" t="n">
        <v>38.98</v>
      </c>
      <c r="BD232" t="n">
        <v>38.98</v>
      </c>
      <c r="BE232" t="s">
        <v>592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448</v>
      </c>
      <c r="BR232" t="s">
        <v>557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581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99.05</v>
      </c>
      <c r="L233" t="s">
        <v>77</v>
      </c>
      <c r="M233" t="s"/>
      <c r="N233" t="s">
        <v>440</v>
      </c>
      <c r="O233" t="s">
        <v>79</v>
      </c>
      <c r="P233" t="s">
        <v>581</v>
      </c>
      <c r="Q233" t="s"/>
      <c r="R233" t="s">
        <v>277</v>
      </c>
      <c r="S233" t="s">
        <v>590</v>
      </c>
      <c r="T233" t="s">
        <v>82</v>
      </c>
      <c r="U233" t="s">
        <v>83</v>
      </c>
      <c r="V233" t="s">
        <v>84</v>
      </c>
      <c r="W233" t="s">
        <v>103</v>
      </c>
      <c r="X233" t="s"/>
      <c r="Y233" t="s">
        <v>86</v>
      </c>
      <c r="Z233">
        <f>HYPERLINK("https://hotelmonitor-cachepage.eclerx.com/savepage/tk_15454758769277341_sr_62.html","info")</f>
        <v/>
      </c>
      <c r="AA233" t="n">
        <v>-418045</v>
      </c>
      <c r="AB233" t="s">
        <v>112</v>
      </c>
      <c r="AC233" t="s">
        <v>88</v>
      </c>
      <c r="AD233" t="s">
        <v>89</v>
      </c>
      <c r="AE233" t="s"/>
      <c r="AF233" t="s"/>
      <c r="AG233" t="s"/>
      <c r="AH233" t="s">
        <v>591</v>
      </c>
      <c r="AI233" t="s">
        <v>590</v>
      </c>
      <c r="AJ233" t="s"/>
      <c r="AK233" t="s">
        <v>91</v>
      </c>
      <c r="AL233" t="s"/>
      <c r="AM233" t="s">
        <v>114</v>
      </c>
      <c r="AN233" t="s">
        <v>91</v>
      </c>
      <c r="AO233" t="s"/>
      <c r="AP233" t="n">
        <v>37</v>
      </c>
      <c r="AQ233" t="s">
        <v>92</v>
      </c>
      <c r="AR233" t="s"/>
      <c r="AS233" t="s">
        <v>115</v>
      </c>
      <c r="AT233" t="s">
        <v>94</v>
      </c>
      <c r="AU233" t="s">
        <v>91</v>
      </c>
      <c r="AV233" t="s"/>
      <c r="AW233" t="s">
        <v>95</v>
      </c>
      <c r="AX233" t="s"/>
      <c r="AY233" t="n">
        <v>418045</v>
      </c>
      <c r="AZ233" t="s">
        <v>585</v>
      </c>
      <c r="BA233" t="s"/>
      <c r="BB233" t="s"/>
      <c r="BC233" t="n">
        <v>38.98</v>
      </c>
      <c r="BD233" t="n">
        <v>38.98</v>
      </c>
      <c r="BE233" t="s">
        <v>592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448</v>
      </c>
      <c r="BR233" t="s">
        <v>557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581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106.39</v>
      </c>
      <c r="L234" t="s">
        <v>77</v>
      </c>
      <c r="M234" t="s"/>
      <c r="N234" t="s">
        <v>440</v>
      </c>
      <c r="O234" t="s">
        <v>79</v>
      </c>
      <c r="P234" t="s">
        <v>581</v>
      </c>
      <c r="Q234" t="s"/>
      <c r="R234" t="s">
        <v>277</v>
      </c>
      <c r="S234" t="s">
        <v>593</v>
      </c>
      <c r="T234" t="s">
        <v>82</v>
      </c>
      <c r="U234" t="s">
        <v>83</v>
      </c>
      <c r="V234" t="s">
        <v>84</v>
      </c>
      <c r="W234" t="s">
        <v>107</v>
      </c>
      <c r="X234" t="s"/>
      <c r="Y234" t="s">
        <v>86</v>
      </c>
      <c r="Z234">
        <f>HYPERLINK("https://hotelmonitor-cachepage.eclerx.com/savepage/tk_15454758769277341_sr_62.html","info")</f>
        <v/>
      </c>
      <c r="AA234" t="n">
        <v>-418045</v>
      </c>
      <c r="AB234" t="s">
        <v>112</v>
      </c>
      <c r="AC234" t="s">
        <v>88</v>
      </c>
      <c r="AD234" t="s">
        <v>89</v>
      </c>
      <c r="AE234" t="s"/>
      <c r="AF234" t="s"/>
      <c r="AG234" t="s"/>
      <c r="AH234" t="s">
        <v>594</v>
      </c>
      <c r="AI234" t="s">
        <v>593</v>
      </c>
      <c r="AJ234" t="s"/>
      <c r="AK234" t="s">
        <v>91</v>
      </c>
      <c r="AL234" t="s"/>
      <c r="AM234" t="s">
        <v>114</v>
      </c>
      <c r="AN234" t="s">
        <v>91</v>
      </c>
      <c r="AO234" t="s"/>
      <c r="AP234" t="n">
        <v>37</v>
      </c>
      <c r="AQ234" t="s">
        <v>92</v>
      </c>
      <c r="AR234" t="s"/>
      <c r="AS234" t="s">
        <v>115</v>
      </c>
      <c r="AT234" t="s">
        <v>94</v>
      </c>
      <c r="AU234" t="s">
        <v>91</v>
      </c>
      <c r="AV234" t="s"/>
      <c r="AW234" t="s">
        <v>95</v>
      </c>
      <c r="AX234" t="s"/>
      <c r="AY234" t="n">
        <v>418045</v>
      </c>
      <c r="AZ234" t="s">
        <v>585</v>
      </c>
      <c r="BA234" t="s"/>
      <c r="BB234" t="s"/>
      <c r="BC234" t="n">
        <v>38.98</v>
      </c>
      <c r="BD234" t="n">
        <v>38.98</v>
      </c>
      <c r="BE234" t="s">
        <v>595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448</v>
      </c>
      <c r="BR234" t="s">
        <v>557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581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106.39</v>
      </c>
      <c r="L235" t="s">
        <v>77</v>
      </c>
      <c r="M235" t="s"/>
      <c r="N235" t="s">
        <v>440</v>
      </c>
      <c r="O235" t="s">
        <v>79</v>
      </c>
      <c r="P235" t="s">
        <v>581</v>
      </c>
      <c r="Q235" t="s"/>
      <c r="R235" t="s">
        <v>277</v>
      </c>
      <c r="S235" t="s">
        <v>593</v>
      </c>
      <c r="T235" t="s">
        <v>82</v>
      </c>
      <c r="U235" t="s">
        <v>83</v>
      </c>
      <c r="V235" t="s">
        <v>84</v>
      </c>
      <c r="W235" t="s">
        <v>107</v>
      </c>
      <c r="X235" t="s"/>
      <c r="Y235" t="s">
        <v>86</v>
      </c>
      <c r="Z235">
        <f>HYPERLINK("https://hotelmonitor-cachepage.eclerx.com/savepage/tk_15454758769277341_sr_62.html","info")</f>
        <v/>
      </c>
      <c r="AA235" t="n">
        <v>-418045</v>
      </c>
      <c r="AB235" t="s">
        <v>112</v>
      </c>
      <c r="AC235" t="s">
        <v>88</v>
      </c>
      <c r="AD235" t="s">
        <v>89</v>
      </c>
      <c r="AE235" t="s"/>
      <c r="AF235" t="s"/>
      <c r="AG235" t="s"/>
      <c r="AH235" t="s">
        <v>594</v>
      </c>
      <c r="AI235" t="s">
        <v>593</v>
      </c>
      <c r="AJ235" t="s"/>
      <c r="AK235" t="s">
        <v>91</v>
      </c>
      <c r="AL235" t="s"/>
      <c r="AM235" t="s">
        <v>114</v>
      </c>
      <c r="AN235" t="s">
        <v>91</v>
      </c>
      <c r="AO235" t="s"/>
      <c r="AP235" t="n">
        <v>37</v>
      </c>
      <c r="AQ235" t="s">
        <v>92</v>
      </c>
      <c r="AR235" t="s"/>
      <c r="AS235" t="s">
        <v>115</v>
      </c>
      <c r="AT235" t="s">
        <v>94</v>
      </c>
      <c r="AU235" t="s">
        <v>91</v>
      </c>
      <c r="AV235" t="s"/>
      <c r="AW235" t="s">
        <v>95</v>
      </c>
      <c r="AX235" t="s"/>
      <c r="AY235" t="n">
        <v>418045</v>
      </c>
      <c r="AZ235" t="s">
        <v>585</v>
      </c>
      <c r="BA235" t="s"/>
      <c r="BB235" t="s"/>
      <c r="BC235" t="n">
        <v>38.98</v>
      </c>
      <c r="BD235" t="n">
        <v>38.98</v>
      </c>
      <c r="BE235" t="s">
        <v>595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448</v>
      </c>
      <c r="BR235" t="s">
        <v>557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596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72.84999999999999</v>
      </c>
      <c r="L236" t="s">
        <v>77</v>
      </c>
      <c r="M236" t="s"/>
      <c r="N236" t="s">
        <v>597</v>
      </c>
      <c r="O236" t="s">
        <v>79</v>
      </c>
      <c r="P236" t="s">
        <v>596</v>
      </c>
      <c r="Q236" t="s"/>
      <c r="R236" t="s">
        <v>267</v>
      </c>
      <c r="S236" t="s">
        <v>598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HYPERLINK("https://hotelmonitor-cachepage.eclerx.com/savepage/tk_15454758770302815_sr_62.html","info")</f>
        <v/>
      </c>
      <c r="AA236" t="n">
        <v>-426812</v>
      </c>
      <c r="AB236" t="s">
        <v>87</v>
      </c>
      <c r="AC236" t="s">
        <v>88</v>
      </c>
      <c r="AD236" t="s">
        <v>89</v>
      </c>
      <c r="AE236" t="s"/>
      <c r="AF236" t="s"/>
      <c r="AG236" t="s"/>
      <c r="AH236" t="s">
        <v>599</v>
      </c>
      <c r="AI236" t="s">
        <v>598</v>
      </c>
      <c r="AJ236" t="s"/>
      <c r="AK236" t="s">
        <v>91</v>
      </c>
      <c r="AL236" t="s"/>
      <c r="AM236" t="s"/>
      <c r="AN236" t="s">
        <v>99</v>
      </c>
      <c r="AO236" t="s">
        <v>185</v>
      </c>
      <c r="AP236" t="n">
        <v>50</v>
      </c>
      <c r="AQ236" t="s">
        <v>92</v>
      </c>
      <c r="AR236" t="s"/>
      <c r="AS236" t="s">
        <v>512</v>
      </c>
      <c r="AT236" t="s">
        <v>94</v>
      </c>
      <c r="AU236" t="s">
        <v>91</v>
      </c>
      <c r="AV236" t="s"/>
      <c r="AW236" t="s">
        <v>95</v>
      </c>
      <c r="AX236" t="s"/>
      <c r="AY236" t="n">
        <v>426812</v>
      </c>
      <c r="AZ236" t="s">
        <v>600</v>
      </c>
      <c r="BA236" t="s"/>
      <c r="BB236" t="s"/>
      <c r="BC236" t="n">
        <v>38.9806</v>
      </c>
      <c r="BD236" t="n">
        <v>38.9806</v>
      </c>
      <c r="BE236" t="s">
        <v>601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>
        <v>284</v>
      </c>
      <c r="BO236" t="s">
        <v>82</v>
      </c>
      <c r="BP236" t="s">
        <v>99</v>
      </c>
      <c r="BQ236" t="s">
        <v>602</v>
      </c>
      <c r="BR236" t="s">
        <v>557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596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72.84999999999999</v>
      </c>
      <c r="L237" t="s">
        <v>77</v>
      </c>
      <c r="M237" t="s"/>
      <c r="N237" t="s">
        <v>597</v>
      </c>
      <c r="O237" t="s">
        <v>79</v>
      </c>
      <c r="P237" t="s">
        <v>596</v>
      </c>
      <c r="Q237" t="s"/>
      <c r="R237" t="s">
        <v>267</v>
      </c>
      <c r="S237" t="s">
        <v>598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HYPERLINK("https://hotelmonitor-cachepage.eclerx.com/savepage/tk_15454758770302815_sr_62.html","info")</f>
        <v/>
      </c>
      <c r="AA237" t="n">
        <v>-426812</v>
      </c>
      <c r="AB237" t="s">
        <v>87</v>
      </c>
      <c r="AC237" t="s">
        <v>88</v>
      </c>
      <c r="AD237" t="s">
        <v>89</v>
      </c>
      <c r="AE237" t="s"/>
      <c r="AF237" t="s"/>
      <c r="AG237" t="s"/>
      <c r="AH237" t="s">
        <v>599</v>
      </c>
      <c r="AI237" t="s">
        <v>598</v>
      </c>
      <c r="AJ237" t="s"/>
      <c r="AK237" t="s">
        <v>91</v>
      </c>
      <c r="AL237" t="s"/>
      <c r="AM237" t="s"/>
      <c r="AN237" t="s">
        <v>99</v>
      </c>
      <c r="AO237" t="s">
        <v>185</v>
      </c>
      <c r="AP237" t="n">
        <v>50</v>
      </c>
      <c r="AQ237" t="s">
        <v>92</v>
      </c>
      <c r="AR237" t="s"/>
      <c r="AS237" t="s">
        <v>512</v>
      </c>
      <c r="AT237" t="s">
        <v>94</v>
      </c>
      <c r="AU237" t="s">
        <v>91</v>
      </c>
      <c r="AV237" t="s"/>
      <c r="AW237" t="s">
        <v>95</v>
      </c>
      <c r="AX237" t="s"/>
      <c r="AY237" t="n">
        <v>426812</v>
      </c>
      <c r="AZ237" t="s">
        <v>600</v>
      </c>
      <c r="BA237" t="s"/>
      <c r="BB237" t="s"/>
      <c r="BC237" t="n">
        <v>38.9806</v>
      </c>
      <c r="BD237" t="n">
        <v>38.9806</v>
      </c>
      <c r="BE237" t="s">
        <v>601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>
        <v>284</v>
      </c>
      <c r="BO237" t="s">
        <v>82</v>
      </c>
      <c r="BP237" t="s">
        <v>99</v>
      </c>
      <c r="BQ237" t="s">
        <v>602</v>
      </c>
      <c r="BR237" t="s">
        <v>557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596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93.08</v>
      </c>
      <c r="L238" t="s">
        <v>77</v>
      </c>
      <c r="M238" t="s"/>
      <c r="N238" t="s">
        <v>603</v>
      </c>
      <c r="O238" t="s">
        <v>79</v>
      </c>
      <c r="P238" t="s">
        <v>596</v>
      </c>
      <c r="Q238" t="s"/>
      <c r="R238" t="s">
        <v>267</v>
      </c>
      <c r="S238" t="s">
        <v>604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HYPERLINK("https://hotelmonitor-cachepage.eclerx.com/savepage/tk_15454758770302815_sr_62.html","info")</f>
        <v/>
      </c>
      <c r="AA238" t="n">
        <v>-426812</v>
      </c>
      <c r="AB238" t="s">
        <v>87</v>
      </c>
      <c r="AC238" t="s">
        <v>88</v>
      </c>
      <c r="AD238" t="s">
        <v>89</v>
      </c>
      <c r="AE238" t="s"/>
      <c r="AF238" t="s"/>
      <c r="AG238" t="s"/>
      <c r="AH238" t="s">
        <v>605</v>
      </c>
      <c r="AI238" t="s">
        <v>604</v>
      </c>
      <c r="AJ238" t="s"/>
      <c r="AK238" t="s">
        <v>91</v>
      </c>
      <c r="AL238" t="s"/>
      <c r="AM238" t="s"/>
      <c r="AN238" t="s">
        <v>99</v>
      </c>
      <c r="AO238" t="s">
        <v>185</v>
      </c>
      <c r="AP238" t="n">
        <v>50</v>
      </c>
      <c r="AQ238" t="s">
        <v>92</v>
      </c>
      <c r="AR238" t="s"/>
      <c r="AS238" t="s">
        <v>512</v>
      </c>
      <c r="AT238" t="s">
        <v>94</v>
      </c>
      <c r="AU238" t="s">
        <v>91</v>
      </c>
      <c r="AV238" t="s"/>
      <c r="AW238" t="s">
        <v>95</v>
      </c>
      <c r="AX238" t="s"/>
      <c r="AY238" t="n">
        <v>426812</v>
      </c>
      <c r="AZ238" t="s">
        <v>600</v>
      </c>
      <c r="BA238" t="s"/>
      <c r="BB238" t="s"/>
      <c r="BC238" t="n">
        <v>38.9806</v>
      </c>
      <c r="BD238" t="n">
        <v>38.9806</v>
      </c>
      <c r="BE238" t="s">
        <v>606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>
        <v>284</v>
      </c>
      <c r="BO238" t="s">
        <v>82</v>
      </c>
      <c r="BP238" t="s">
        <v>99</v>
      </c>
      <c r="BQ238" t="s">
        <v>607</v>
      </c>
      <c r="BR238" t="s">
        <v>557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596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93.08</v>
      </c>
      <c r="L239" t="s">
        <v>77</v>
      </c>
      <c r="M239" t="s"/>
      <c r="N239" t="s">
        <v>603</v>
      </c>
      <c r="O239" t="s">
        <v>79</v>
      </c>
      <c r="P239" t="s">
        <v>596</v>
      </c>
      <c r="Q239" t="s"/>
      <c r="R239" t="s">
        <v>267</v>
      </c>
      <c r="S239" t="s">
        <v>604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HYPERLINK("https://hotelmonitor-cachepage.eclerx.com/savepage/tk_15454758770302815_sr_62.html","info")</f>
        <v/>
      </c>
      <c r="AA239" t="n">
        <v>-426812</v>
      </c>
      <c r="AB239" t="s">
        <v>87</v>
      </c>
      <c r="AC239" t="s">
        <v>88</v>
      </c>
      <c r="AD239" t="s">
        <v>89</v>
      </c>
      <c r="AE239" t="s"/>
      <c r="AF239" t="s"/>
      <c r="AG239" t="s"/>
      <c r="AH239" t="s">
        <v>605</v>
      </c>
      <c r="AI239" t="s">
        <v>604</v>
      </c>
      <c r="AJ239" t="s"/>
      <c r="AK239" t="s">
        <v>91</v>
      </c>
      <c r="AL239" t="s"/>
      <c r="AM239" t="s"/>
      <c r="AN239" t="s">
        <v>99</v>
      </c>
      <c r="AO239" t="s">
        <v>185</v>
      </c>
      <c r="AP239" t="n">
        <v>50</v>
      </c>
      <c r="AQ239" t="s">
        <v>92</v>
      </c>
      <c r="AR239" t="s"/>
      <c r="AS239" t="s">
        <v>512</v>
      </c>
      <c r="AT239" t="s">
        <v>94</v>
      </c>
      <c r="AU239" t="s">
        <v>91</v>
      </c>
      <c r="AV239" t="s"/>
      <c r="AW239" t="s">
        <v>95</v>
      </c>
      <c r="AX239" t="s"/>
      <c r="AY239" t="n">
        <v>426812</v>
      </c>
      <c r="AZ239" t="s">
        <v>600</v>
      </c>
      <c r="BA239" t="s"/>
      <c r="BB239" t="s"/>
      <c r="BC239" t="n">
        <v>38.9806</v>
      </c>
      <c r="BD239" t="n">
        <v>38.9806</v>
      </c>
      <c r="BE239" t="s">
        <v>606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>
        <v>284</v>
      </c>
      <c r="BO239" t="s">
        <v>82</v>
      </c>
      <c r="BP239" t="s">
        <v>99</v>
      </c>
      <c r="BQ239" t="s">
        <v>607</v>
      </c>
      <c r="BR239" t="s">
        <v>557</v>
      </c>
    </row>
    <row r="240" spans="1:70">
      <c r="A240" t="s">
        <v>70</v>
      </c>
      <c r="B240" t="s">
        <v>71</v>
      </c>
      <c r="C240" t="s">
        <v>438</v>
      </c>
      <c r="D240" t="n">
        <v>3</v>
      </c>
      <c r="E240" t="s">
        <v>558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101.93</v>
      </c>
      <c r="L240" t="s">
        <v>77</v>
      </c>
      <c r="M240" t="s"/>
      <c r="N240" t="s">
        <v>559</v>
      </c>
      <c r="O240" t="s">
        <v>79</v>
      </c>
      <c r="P240" t="s">
        <v>558</v>
      </c>
      <c r="Q240" t="s"/>
      <c r="R240" t="s">
        <v>80</v>
      </c>
      <c r="S240" t="s">
        <v>608</v>
      </c>
      <c r="T240" t="s">
        <v>82</v>
      </c>
      <c r="U240" t="s">
        <v>83</v>
      </c>
      <c r="V240" t="s">
        <v>84</v>
      </c>
      <c r="W240" t="s">
        <v>103</v>
      </c>
      <c r="X240" t="s"/>
      <c r="Y240" t="s">
        <v>86</v>
      </c>
      <c r="Z240">
        <f>HYPERLINK("https://hotelmonitor-cachepage.eclerx.com/savepage/tk_15454758706278667_sr_61.html","info")</f>
        <v/>
      </c>
      <c r="AA240" t="n">
        <v>-426808</v>
      </c>
      <c r="AB240" t="s">
        <v>561</v>
      </c>
      <c r="AC240" t="s">
        <v>196</v>
      </c>
      <c r="AD240" t="s">
        <v>89</v>
      </c>
      <c r="AE240" t="s"/>
      <c r="AF240" t="s"/>
      <c r="AG240" t="s"/>
      <c r="AH240" t="s">
        <v>609</v>
      </c>
      <c r="AI240" t="s">
        <v>608</v>
      </c>
      <c r="AJ240" t="s"/>
      <c r="AK240" t="s">
        <v>91</v>
      </c>
      <c r="AL240" t="s"/>
      <c r="AM240" t="s"/>
      <c r="AN240" t="s">
        <v>91</v>
      </c>
      <c r="AO240" t="s"/>
      <c r="AP240" t="n">
        <v>13</v>
      </c>
      <c r="AQ240" t="s">
        <v>92</v>
      </c>
      <c r="AR240" t="s"/>
      <c r="AS240" t="s">
        <v>610</v>
      </c>
      <c r="AT240" t="s">
        <v>94</v>
      </c>
      <c r="AU240" t="s">
        <v>91</v>
      </c>
      <c r="AV240" t="s"/>
      <c r="AW240" t="s">
        <v>95</v>
      </c>
      <c r="AX240" t="s"/>
      <c r="AY240" t="n">
        <v>426808</v>
      </c>
      <c r="AZ240" t="s">
        <v>564</v>
      </c>
      <c r="BA240" t="s"/>
      <c r="BB240" t="s"/>
      <c r="BC240" t="n">
        <v>38.9174</v>
      </c>
      <c r="BD240" t="n">
        <v>38.9174</v>
      </c>
      <c r="BE240" t="s">
        <v>611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>
        <v>98</v>
      </c>
      <c r="BO240" t="s">
        <v>82</v>
      </c>
      <c r="BP240" t="s">
        <v>99</v>
      </c>
      <c r="BQ240" t="s">
        <v>566</v>
      </c>
      <c r="BR240" t="s">
        <v>387</v>
      </c>
    </row>
    <row r="241" spans="1:70">
      <c r="A241" t="s">
        <v>70</v>
      </c>
      <c r="B241" t="s">
        <v>71</v>
      </c>
      <c r="C241" t="s">
        <v>438</v>
      </c>
      <c r="D241" t="n">
        <v>3</v>
      </c>
      <c r="E241" t="s">
        <v>558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101.93</v>
      </c>
      <c r="L241" t="s">
        <v>77</v>
      </c>
      <c r="M241" t="s"/>
      <c r="N241" t="s">
        <v>559</v>
      </c>
      <c r="O241" t="s">
        <v>79</v>
      </c>
      <c r="P241" t="s">
        <v>558</v>
      </c>
      <c r="Q241" t="s"/>
      <c r="R241" t="s">
        <v>80</v>
      </c>
      <c r="S241" t="s">
        <v>608</v>
      </c>
      <c r="T241" t="s">
        <v>82</v>
      </c>
      <c r="U241" t="s">
        <v>83</v>
      </c>
      <c r="V241" t="s">
        <v>84</v>
      </c>
      <c r="W241" t="s">
        <v>103</v>
      </c>
      <c r="X241" t="s"/>
      <c r="Y241" t="s">
        <v>86</v>
      </c>
      <c r="Z241">
        <f>HYPERLINK("https://hotelmonitor-cachepage.eclerx.com/savepage/tk_15454758706278667_sr_61.html","info")</f>
        <v/>
      </c>
      <c r="AA241" t="n">
        <v>-426808</v>
      </c>
      <c r="AB241" t="s">
        <v>561</v>
      </c>
      <c r="AC241" t="s">
        <v>196</v>
      </c>
      <c r="AD241" t="s">
        <v>89</v>
      </c>
      <c r="AE241" t="s"/>
      <c r="AF241" t="s"/>
      <c r="AG241" t="s"/>
      <c r="AH241" t="s">
        <v>609</v>
      </c>
      <c r="AI241" t="s">
        <v>608</v>
      </c>
      <c r="AJ241" t="s"/>
      <c r="AK241" t="s">
        <v>91</v>
      </c>
      <c r="AL241" t="s"/>
      <c r="AM241" t="s"/>
      <c r="AN241" t="s">
        <v>91</v>
      </c>
      <c r="AO241" t="s"/>
      <c r="AP241" t="n">
        <v>13</v>
      </c>
      <c r="AQ241" t="s">
        <v>92</v>
      </c>
      <c r="AR241" t="s"/>
      <c r="AS241" t="s">
        <v>610</v>
      </c>
      <c r="AT241" t="s">
        <v>94</v>
      </c>
      <c r="AU241" t="s">
        <v>91</v>
      </c>
      <c r="AV241" t="s"/>
      <c r="AW241" t="s">
        <v>95</v>
      </c>
      <c r="AX241" t="s"/>
      <c r="AY241" t="n">
        <v>426808</v>
      </c>
      <c r="AZ241" t="s">
        <v>564</v>
      </c>
      <c r="BA241" t="s"/>
      <c r="BB241" t="s"/>
      <c r="BC241" t="n">
        <v>38.9174</v>
      </c>
      <c r="BD241" t="n">
        <v>38.9174</v>
      </c>
      <c r="BE241" t="s">
        <v>611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>
        <v>98</v>
      </c>
      <c r="BO241" t="s">
        <v>82</v>
      </c>
      <c r="BP241" t="s">
        <v>99</v>
      </c>
      <c r="BQ241" t="s">
        <v>566</v>
      </c>
      <c r="BR241" t="s">
        <v>387</v>
      </c>
    </row>
    <row r="242" spans="1:70">
      <c r="A242" t="s">
        <v>70</v>
      </c>
      <c r="B242" t="s">
        <v>71</v>
      </c>
      <c r="C242" t="s">
        <v>438</v>
      </c>
      <c r="D242" t="n">
        <v>3</v>
      </c>
      <c r="E242" t="s">
        <v>558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103.51</v>
      </c>
      <c r="L242" t="s">
        <v>77</v>
      </c>
      <c r="M242" t="s"/>
      <c r="N242" t="s">
        <v>559</v>
      </c>
      <c r="O242" t="s">
        <v>79</v>
      </c>
      <c r="P242" t="s">
        <v>558</v>
      </c>
      <c r="Q242" t="s"/>
      <c r="R242" t="s">
        <v>80</v>
      </c>
      <c r="S242" t="s">
        <v>612</v>
      </c>
      <c r="T242" t="s">
        <v>82</v>
      </c>
      <c r="U242" t="s">
        <v>83</v>
      </c>
      <c r="V242" t="s">
        <v>84</v>
      </c>
      <c r="W242" t="s">
        <v>103</v>
      </c>
      <c r="X242" t="s"/>
      <c r="Y242" t="s">
        <v>86</v>
      </c>
      <c r="Z242">
        <f>HYPERLINK("https://hotelmonitor-cachepage.eclerx.com/savepage/tk_15454758706278667_sr_61.html","info")</f>
        <v/>
      </c>
      <c r="AA242" t="n">
        <v>-426808</v>
      </c>
      <c r="AB242" t="s">
        <v>112</v>
      </c>
      <c r="AC242" t="s">
        <v>88</v>
      </c>
      <c r="AD242" t="s">
        <v>89</v>
      </c>
      <c r="AE242" t="s"/>
      <c r="AF242" t="s"/>
      <c r="AG242" t="s"/>
      <c r="AH242" t="s">
        <v>613</v>
      </c>
      <c r="AI242" t="s">
        <v>612</v>
      </c>
      <c r="AJ242" t="s"/>
      <c r="AK242" t="s">
        <v>91</v>
      </c>
      <c r="AL242" t="s"/>
      <c r="AM242" t="s">
        <v>114</v>
      </c>
      <c r="AN242" t="s">
        <v>91</v>
      </c>
      <c r="AO242" t="s"/>
      <c r="AP242" t="n">
        <v>13</v>
      </c>
      <c r="AQ242" t="s">
        <v>92</v>
      </c>
      <c r="AR242" t="s"/>
      <c r="AS242" t="s">
        <v>115</v>
      </c>
      <c r="AT242" t="s">
        <v>94</v>
      </c>
      <c r="AU242" t="s">
        <v>91</v>
      </c>
      <c r="AV242" t="s"/>
      <c r="AW242" t="s">
        <v>95</v>
      </c>
      <c r="AX242" t="s"/>
      <c r="AY242" t="n">
        <v>426808</v>
      </c>
      <c r="AZ242" t="s">
        <v>564</v>
      </c>
      <c r="BA242" t="s"/>
      <c r="BB242" t="s"/>
      <c r="BC242" t="n">
        <v>38.9174</v>
      </c>
      <c r="BD242" t="n">
        <v>38.9174</v>
      </c>
      <c r="BE242" t="s">
        <v>614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566</v>
      </c>
      <c r="BR242" t="s">
        <v>387</v>
      </c>
    </row>
    <row r="243" spans="1:70">
      <c r="A243" t="s">
        <v>70</v>
      </c>
      <c r="B243" t="s">
        <v>71</v>
      </c>
      <c r="C243" t="s">
        <v>438</v>
      </c>
      <c r="D243" t="n">
        <v>3</v>
      </c>
      <c r="E243" t="s">
        <v>558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103.51</v>
      </c>
      <c r="L243" t="s">
        <v>77</v>
      </c>
      <c r="M243" t="s"/>
      <c r="N243" t="s">
        <v>559</v>
      </c>
      <c r="O243" t="s">
        <v>79</v>
      </c>
      <c r="P243" t="s">
        <v>558</v>
      </c>
      <c r="Q243" t="s"/>
      <c r="R243" t="s">
        <v>80</v>
      </c>
      <c r="S243" t="s">
        <v>612</v>
      </c>
      <c r="T243" t="s">
        <v>82</v>
      </c>
      <c r="U243" t="s">
        <v>83</v>
      </c>
      <c r="V243" t="s">
        <v>84</v>
      </c>
      <c r="W243" t="s">
        <v>103</v>
      </c>
      <c r="X243" t="s"/>
      <c r="Y243" t="s">
        <v>86</v>
      </c>
      <c r="Z243">
        <f>HYPERLINK("https://hotelmonitor-cachepage.eclerx.com/savepage/tk_15454758706278667_sr_61.html","info")</f>
        <v/>
      </c>
      <c r="AA243" t="n">
        <v>-426808</v>
      </c>
      <c r="AB243" t="s">
        <v>112</v>
      </c>
      <c r="AC243" t="s">
        <v>88</v>
      </c>
      <c r="AD243" t="s">
        <v>89</v>
      </c>
      <c r="AE243" t="s"/>
      <c r="AF243" t="s"/>
      <c r="AG243" t="s"/>
      <c r="AH243" t="s">
        <v>613</v>
      </c>
      <c r="AI243" t="s">
        <v>612</v>
      </c>
      <c r="AJ243" t="s"/>
      <c r="AK243" t="s">
        <v>91</v>
      </c>
      <c r="AL243" t="s"/>
      <c r="AM243" t="s">
        <v>114</v>
      </c>
      <c r="AN243" t="s">
        <v>91</v>
      </c>
      <c r="AO243" t="s"/>
      <c r="AP243" t="n">
        <v>13</v>
      </c>
      <c r="AQ243" t="s">
        <v>92</v>
      </c>
      <c r="AR243" t="s"/>
      <c r="AS243" t="s">
        <v>115</v>
      </c>
      <c r="AT243" t="s">
        <v>94</v>
      </c>
      <c r="AU243" t="s">
        <v>91</v>
      </c>
      <c r="AV243" t="s"/>
      <c r="AW243" t="s">
        <v>95</v>
      </c>
      <c r="AX243" t="s"/>
      <c r="AY243" t="n">
        <v>426808</v>
      </c>
      <c r="AZ243" t="s">
        <v>564</v>
      </c>
      <c r="BA243" t="s"/>
      <c r="BB243" t="s"/>
      <c r="BC243" t="n">
        <v>38.9174</v>
      </c>
      <c r="BD243" t="n">
        <v>38.9174</v>
      </c>
      <c r="BE243" t="s">
        <v>614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566</v>
      </c>
      <c r="BR243" t="s">
        <v>387</v>
      </c>
    </row>
    <row r="244" spans="1:70">
      <c r="A244" t="s">
        <v>70</v>
      </c>
      <c r="B244" t="s">
        <v>71</v>
      </c>
      <c r="C244" t="s">
        <v>438</v>
      </c>
      <c r="D244" t="n">
        <v>3</v>
      </c>
      <c r="E244" t="s">
        <v>558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108.81</v>
      </c>
      <c r="L244" t="s">
        <v>77</v>
      </c>
      <c r="M244" t="s"/>
      <c r="N244" t="s">
        <v>559</v>
      </c>
      <c r="O244" t="s">
        <v>79</v>
      </c>
      <c r="P244" t="s">
        <v>558</v>
      </c>
      <c r="Q244" t="s"/>
      <c r="R244" t="s">
        <v>80</v>
      </c>
      <c r="S244" t="s">
        <v>615</v>
      </c>
      <c r="T244" t="s">
        <v>82</v>
      </c>
      <c r="U244" t="s">
        <v>83</v>
      </c>
      <c r="V244" t="s">
        <v>84</v>
      </c>
      <c r="W244" t="s">
        <v>103</v>
      </c>
      <c r="X244" t="s"/>
      <c r="Y244" t="s">
        <v>86</v>
      </c>
      <c r="Z244">
        <f>HYPERLINK("https://hotelmonitor-cachepage.eclerx.com/savepage/tk_15454758706278667_sr_61.html","info")</f>
        <v/>
      </c>
      <c r="AA244" t="n">
        <v>-426808</v>
      </c>
      <c r="AB244" t="s">
        <v>323</v>
      </c>
      <c r="AC244" t="s">
        <v>88</v>
      </c>
      <c r="AD244" t="s">
        <v>89</v>
      </c>
      <c r="AE244" t="s"/>
      <c r="AF244" t="s"/>
      <c r="AG244" t="s"/>
      <c r="AH244" t="s">
        <v>616</v>
      </c>
      <c r="AI244" t="s">
        <v>615</v>
      </c>
      <c r="AJ244" t="s"/>
      <c r="AK244" t="s">
        <v>91</v>
      </c>
      <c r="AL244" t="s"/>
      <c r="AM244" t="s"/>
      <c r="AN244" t="s">
        <v>99</v>
      </c>
      <c r="AO244" t="s">
        <v>289</v>
      </c>
      <c r="AP244" t="n">
        <v>13</v>
      </c>
      <c r="AQ244" t="s">
        <v>92</v>
      </c>
      <c r="AR244" t="s"/>
      <c r="AS244" t="s">
        <v>610</v>
      </c>
      <c r="AT244" t="s">
        <v>94</v>
      </c>
      <c r="AU244" t="s">
        <v>99</v>
      </c>
      <c r="AV244" t="s"/>
      <c r="AW244" t="s">
        <v>95</v>
      </c>
      <c r="AX244" t="s"/>
      <c r="AY244" t="n">
        <v>426808</v>
      </c>
      <c r="AZ244" t="s">
        <v>564</v>
      </c>
      <c r="BA244" t="s"/>
      <c r="BB244" t="s"/>
      <c r="BC244" t="n">
        <v>38.9174</v>
      </c>
      <c r="BD244" t="n">
        <v>38.9174</v>
      </c>
      <c r="BE244" t="s">
        <v>617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>
        <v>98</v>
      </c>
      <c r="BO244" t="s">
        <v>82</v>
      </c>
      <c r="BP244" t="s">
        <v>99</v>
      </c>
      <c r="BQ244" t="s">
        <v>566</v>
      </c>
      <c r="BR244" t="s">
        <v>387</v>
      </c>
    </row>
    <row r="245" spans="1:70">
      <c r="A245" t="s">
        <v>70</v>
      </c>
      <c r="B245" t="s">
        <v>71</v>
      </c>
      <c r="C245" t="s">
        <v>438</v>
      </c>
      <c r="D245" t="n">
        <v>3</v>
      </c>
      <c r="E245" t="s">
        <v>558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108.81</v>
      </c>
      <c r="L245" t="s">
        <v>77</v>
      </c>
      <c r="M245" t="s"/>
      <c r="N245" t="s">
        <v>559</v>
      </c>
      <c r="O245" t="s">
        <v>79</v>
      </c>
      <c r="P245" t="s">
        <v>558</v>
      </c>
      <c r="Q245" t="s"/>
      <c r="R245" t="s">
        <v>80</v>
      </c>
      <c r="S245" t="s">
        <v>615</v>
      </c>
      <c r="T245" t="s">
        <v>82</v>
      </c>
      <c r="U245" t="s">
        <v>83</v>
      </c>
      <c r="V245" t="s">
        <v>84</v>
      </c>
      <c r="W245" t="s">
        <v>103</v>
      </c>
      <c r="X245" t="s"/>
      <c r="Y245" t="s">
        <v>86</v>
      </c>
      <c r="Z245">
        <f>HYPERLINK("https://hotelmonitor-cachepage.eclerx.com/savepage/tk_15454758706278667_sr_61.html","info")</f>
        <v/>
      </c>
      <c r="AA245" t="n">
        <v>-426808</v>
      </c>
      <c r="AB245" t="s">
        <v>323</v>
      </c>
      <c r="AC245" t="s">
        <v>88</v>
      </c>
      <c r="AD245" t="s">
        <v>89</v>
      </c>
      <c r="AE245" t="s"/>
      <c r="AF245" t="s"/>
      <c r="AG245" t="s"/>
      <c r="AH245" t="s">
        <v>616</v>
      </c>
      <c r="AI245" t="s">
        <v>615</v>
      </c>
      <c r="AJ245" t="s"/>
      <c r="AK245" t="s">
        <v>91</v>
      </c>
      <c r="AL245" t="s"/>
      <c r="AM245" t="s"/>
      <c r="AN245" t="s">
        <v>99</v>
      </c>
      <c r="AO245" t="s">
        <v>289</v>
      </c>
      <c r="AP245" t="n">
        <v>13</v>
      </c>
      <c r="AQ245" t="s">
        <v>92</v>
      </c>
      <c r="AR245" t="s"/>
      <c r="AS245" t="s">
        <v>610</v>
      </c>
      <c r="AT245" t="s">
        <v>94</v>
      </c>
      <c r="AU245" t="s">
        <v>99</v>
      </c>
      <c r="AV245" t="s"/>
      <c r="AW245" t="s">
        <v>95</v>
      </c>
      <c r="AX245" t="s"/>
      <c r="AY245" t="n">
        <v>426808</v>
      </c>
      <c r="AZ245" t="s">
        <v>564</v>
      </c>
      <c r="BA245" t="s"/>
      <c r="BB245" t="s"/>
      <c r="BC245" t="n">
        <v>38.9174</v>
      </c>
      <c r="BD245" t="n">
        <v>38.9174</v>
      </c>
      <c r="BE245" t="s">
        <v>617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>
        <v>98</v>
      </c>
      <c r="BO245" t="s">
        <v>82</v>
      </c>
      <c r="BP245" t="s">
        <v>99</v>
      </c>
      <c r="BQ245" t="s">
        <v>566</v>
      </c>
      <c r="BR245" t="s">
        <v>387</v>
      </c>
    </row>
    <row r="246" spans="1:70">
      <c r="A246" t="s">
        <v>70</v>
      </c>
      <c r="B246" t="s">
        <v>71</v>
      </c>
      <c r="C246" t="s">
        <v>438</v>
      </c>
      <c r="D246" t="n">
        <v>3</v>
      </c>
      <c r="E246" t="s">
        <v>558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117</v>
      </c>
      <c r="L246" t="s">
        <v>77</v>
      </c>
      <c r="M246" t="s"/>
      <c r="N246" t="s">
        <v>559</v>
      </c>
      <c r="O246" t="s">
        <v>79</v>
      </c>
      <c r="P246" t="s">
        <v>558</v>
      </c>
      <c r="Q246" t="s"/>
      <c r="R246" t="s">
        <v>80</v>
      </c>
      <c r="S246" t="s">
        <v>491</v>
      </c>
      <c r="T246" t="s">
        <v>82</v>
      </c>
      <c r="U246" t="s">
        <v>83</v>
      </c>
      <c r="V246" t="s">
        <v>84</v>
      </c>
      <c r="W246" t="s">
        <v>103</v>
      </c>
      <c r="X246" t="s"/>
      <c r="Y246" t="s">
        <v>86</v>
      </c>
      <c r="Z246">
        <f>HYPERLINK("https://hotelmonitor-cachepage.eclerx.com/savepage/tk_15454758706278667_sr_61.html","info")</f>
        <v/>
      </c>
      <c r="AA246" t="n">
        <v>-426808</v>
      </c>
      <c r="AB246" t="s">
        <v>323</v>
      </c>
      <c r="AC246" t="s">
        <v>88</v>
      </c>
      <c r="AD246" t="s">
        <v>89</v>
      </c>
      <c r="AE246" t="s"/>
      <c r="AF246" t="s"/>
      <c r="AG246" t="s"/>
      <c r="AH246" t="s">
        <v>492</v>
      </c>
      <c r="AI246" t="s">
        <v>493</v>
      </c>
      <c r="AJ246" t="s"/>
      <c r="AK246" t="s">
        <v>91</v>
      </c>
      <c r="AL246" t="s"/>
      <c r="AM246" t="s"/>
      <c r="AN246" t="s">
        <v>91</v>
      </c>
      <c r="AO246" t="s"/>
      <c r="AP246" t="n">
        <v>13</v>
      </c>
      <c r="AQ246" t="s">
        <v>92</v>
      </c>
      <c r="AR246" t="s"/>
      <c r="AS246" t="s">
        <v>610</v>
      </c>
      <c r="AT246" t="s">
        <v>94</v>
      </c>
      <c r="AU246" t="s">
        <v>91</v>
      </c>
      <c r="AV246" t="s"/>
      <c r="AW246" t="s">
        <v>95</v>
      </c>
      <c r="AX246" t="s"/>
      <c r="AY246" t="n">
        <v>426808</v>
      </c>
      <c r="AZ246" t="s">
        <v>564</v>
      </c>
      <c r="BA246" t="s"/>
      <c r="BB246" t="s"/>
      <c r="BC246" t="n">
        <v>38.9174</v>
      </c>
      <c r="BD246" t="n">
        <v>38.9174</v>
      </c>
      <c r="BE246" t="s">
        <v>618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>
        <v>98</v>
      </c>
      <c r="BO246" t="s">
        <v>82</v>
      </c>
      <c r="BP246" t="s">
        <v>99</v>
      </c>
      <c r="BQ246" t="s">
        <v>566</v>
      </c>
      <c r="BR246" t="s">
        <v>387</v>
      </c>
    </row>
    <row r="247" spans="1:70">
      <c r="A247" t="s">
        <v>70</v>
      </c>
      <c r="B247" t="s">
        <v>71</v>
      </c>
      <c r="C247" t="s">
        <v>438</v>
      </c>
      <c r="D247" t="n">
        <v>3</v>
      </c>
      <c r="E247" t="s">
        <v>558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117</v>
      </c>
      <c r="L247" t="s">
        <v>77</v>
      </c>
      <c r="M247" t="s"/>
      <c r="N247" t="s">
        <v>559</v>
      </c>
      <c r="O247" t="s">
        <v>79</v>
      </c>
      <c r="P247" t="s">
        <v>558</v>
      </c>
      <c r="Q247" t="s"/>
      <c r="R247" t="s">
        <v>80</v>
      </c>
      <c r="S247" t="s">
        <v>491</v>
      </c>
      <c r="T247" t="s">
        <v>82</v>
      </c>
      <c r="U247" t="s">
        <v>83</v>
      </c>
      <c r="V247" t="s">
        <v>84</v>
      </c>
      <c r="W247" t="s">
        <v>103</v>
      </c>
      <c r="X247" t="s"/>
      <c r="Y247" t="s">
        <v>86</v>
      </c>
      <c r="Z247">
        <f>HYPERLINK("https://hotelmonitor-cachepage.eclerx.com/savepage/tk_15454758706278667_sr_61.html","info")</f>
        <v/>
      </c>
      <c r="AA247" t="n">
        <v>-426808</v>
      </c>
      <c r="AB247" t="s">
        <v>323</v>
      </c>
      <c r="AC247" t="s">
        <v>88</v>
      </c>
      <c r="AD247" t="s">
        <v>89</v>
      </c>
      <c r="AE247" t="s"/>
      <c r="AF247" t="s"/>
      <c r="AG247" t="s"/>
      <c r="AH247" t="s">
        <v>492</v>
      </c>
      <c r="AI247" t="s">
        <v>493</v>
      </c>
      <c r="AJ247" t="s"/>
      <c r="AK247" t="s">
        <v>91</v>
      </c>
      <c r="AL247" t="s"/>
      <c r="AM247" t="s"/>
      <c r="AN247" t="s">
        <v>91</v>
      </c>
      <c r="AO247" t="s"/>
      <c r="AP247" t="n">
        <v>13</v>
      </c>
      <c r="AQ247" t="s">
        <v>92</v>
      </c>
      <c r="AR247" t="s"/>
      <c r="AS247" t="s">
        <v>610</v>
      </c>
      <c r="AT247" t="s">
        <v>94</v>
      </c>
      <c r="AU247" t="s">
        <v>91</v>
      </c>
      <c r="AV247" t="s"/>
      <c r="AW247" t="s">
        <v>95</v>
      </c>
      <c r="AX247" t="s"/>
      <c r="AY247" t="n">
        <v>426808</v>
      </c>
      <c r="AZ247" t="s">
        <v>564</v>
      </c>
      <c r="BA247" t="s"/>
      <c r="BB247" t="s"/>
      <c r="BC247" t="n">
        <v>38.9174</v>
      </c>
      <c r="BD247" t="n">
        <v>38.9174</v>
      </c>
      <c r="BE247" t="s">
        <v>618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>
        <v>98</v>
      </c>
      <c r="BO247" t="s">
        <v>82</v>
      </c>
      <c r="BP247" t="s">
        <v>99</v>
      </c>
      <c r="BQ247" t="s">
        <v>566</v>
      </c>
      <c r="BR247" t="s">
        <v>387</v>
      </c>
    </row>
    <row r="248" spans="1:70">
      <c r="A248" t="s">
        <v>70</v>
      </c>
      <c r="B248" t="s">
        <v>71</v>
      </c>
      <c r="C248" t="s">
        <v>438</v>
      </c>
      <c r="D248" t="n">
        <v>3</v>
      </c>
      <c r="E248" t="s">
        <v>558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125.64</v>
      </c>
      <c r="L248" t="s">
        <v>77</v>
      </c>
      <c r="M248" t="s"/>
      <c r="N248" t="s">
        <v>559</v>
      </c>
      <c r="O248" t="s">
        <v>79</v>
      </c>
      <c r="P248" t="s">
        <v>558</v>
      </c>
      <c r="Q248" t="s"/>
      <c r="R248" t="s">
        <v>80</v>
      </c>
      <c r="S248" t="s">
        <v>619</v>
      </c>
      <c r="T248" t="s">
        <v>82</v>
      </c>
      <c r="U248" t="s">
        <v>83</v>
      </c>
      <c r="V248" t="s">
        <v>84</v>
      </c>
      <c r="W248" t="s">
        <v>107</v>
      </c>
      <c r="X248" t="s"/>
      <c r="Y248" t="s">
        <v>86</v>
      </c>
      <c r="Z248">
        <f>HYPERLINK("https://hotelmonitor-cachepage.eclerx.com/savepage/tk_15454758706278667_sr_61.html","info")</f>
        <v/>
      </c>
      <c r="AA248" t="n">
        <v>-426808</v>
      </c>
      <c r="AB248" t="s">
        <v>112</v>
      </c>
      <c r="AC248" t="s">
        <v>88</v>
      </c>
      <c r="AD248" t="s">
        <v>89</v>
      </c>
      <c r="AE248" t="s"/>
      <c r="AF248" t="s"/>
      <c r="AG248" t="s"/>
      <c r="AH248" t="s">
        <v>620</v>
      </c>
      <c r="AI248" t="s">
        <v>619</v>
      </c>
      <c r="AJ248" t="s"/>
      <c r="AK248" t="s">
        <v>91</v>
      </c>
      <c r="AL248" t="s"/>
      <c r="AM248" t="s">
        <v>114</v>
      </c>
      <c r="AN248" t="s">
        <v>91</v>
      </c>
      <c r="AO248" t="s"/>
      <c r="AP248" t="n">
        <v>13</v>
      </c>
      <c r="AQ248" t="s">
        <v>92</v>
      </c>
      <c r="AR248" t="s"/>
      <c r="AS248" t="s">
        <v>115</v>
      </c>
      <c r="AT248" t="s">
        <v>94</v>
      </c>
      <c r="AU248" t="s">
        <v>91</v>
      </c>
      <c r="AV248" t="s"/>
      <c r="AW248" t="s">
        <v>95</v>
      </c>
      <c r="AX248" t="s"/>
      <c r="AY248" t="n">
        <v>426808</v>
      </c>
      <c r="AZ248" t="s">
        <v>564</v>
      </c>
      <c r="BA248" t="s"/>
      <c r="BB248" t="s"/>
      <c r="BC248" t="n">
        <v>38.9174</v>
      </c>
      <c r="BD248" t="n">
        <v>38.9174</v>
      </c>
      <c r="BE248" t="s">
        <v>621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566</v>
      </c>
      <c r="BR248" t="s">
        <v>387</v>
      </c>
    </row>
    <row r="249" spans="1:70">
      <c r="A249" t="s">
        <v>70</v>
      </c>
      <c r="B249" t="s">
        <v>71</v>
      </c>
      <c r="C249" t="s">
        <v>438</v>
      </c>
      <c r="D249" t="n">
        <v>3</v>
      </c>
      <c r="E249" t="s">
        <v>558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125.64</v>
      </c>
      <c r="L249" t="s">
        <v>77</v>
      </c>
      <c r="M249" t="s"/>
      <c r="N249" t="s">
        <v>559</v>
      </c>
      <c r="O249" t="s">
        <v>79</v>
      </c>
      <c r="P249" t="s">
        <v>558</v>
      </c>
      <c r="Q249" t="s"/>
      <c r="R249" t="s">
        <v>80</v>
      </c>
      <c r="S249" t="s">
        <v>619</v>
      </c>
      <c r="T249" t="s">
        <v>82</v>
      </c>
      <c r="U249" t="s">
        <v>83</v>
      </c>
      <c r="V249" t="s">
        <v>84</v>
      </c>
      <c r="W249" t="s">
        <v>107</v>
      </c>
      <c r="X249" t="s"/>
      <c r="Y249" t="s">
        <v>86</v>
      </c>
      <c r="Z249">
        <f>HYPERLINK("https://hotelmonitor-cachepage.eclerx.com/savepage/tk_15454758706278667_sr_61.html","info")</f>
        <v/>
      </c>
      <c r="AA249" t="n">
        <v>-426808</v>
      </c>
      <c r="AB249" t="s">
        <v>112</v>
      </c>
      <c r="AC249" t="s">
        <v>88</v>
      </c>
      <c r="AD249" t="s">
        <v>89</v>
      </c>
      <c r="AE249" t="s"/>
      <c r="AF249" t="s"/>
      <c r="AG249" t="s"/>
      <c r="AH249" t="s">
        <v>620</v>
      </c>
      <c r="AI249" t="s">
        <v>619</v>
      </c>
      <c r="AJ249" t="s"/>
      <c r="AK249" t="s">
        <v>91</v>
      </c>
      <c r="AL249" t="s"/>
      <c r="AM249" t="s">
        <v>114</v>
      </c>
      <c r="AN249" t="s">
        <v>91</v>
      </c>
      <c r="AO249" t="s"/>
      <c r="AP249" t="n">
        <v>13</v>
      </c>
      <c r="AQ249" t="s">
        <v>92</v>
      </c>
      <c r="AR249" t="s"/>
      <c r="AS249" t="s">
        <v>115</v>
      </c>
      <c r="AT249" t="s">
        <v>94</v>
      </c>
      <c r="AU249" t="s">
        <v>91</v>
      </c>
      <c r="AV249" t="s"/>
      <c r="AW249" t="s">
        <v>95</v>
      </c>
      <c r="AX249" t="s"/>
      <c r="AY249" t="n">
        <v>426808</v>
      </c>
      <c r="AZ249" t="s">
        <v>564</v>
      </c>
      <c r="BA249" t="s"/>
      <c r="BB249" t="s"/>
      <c r="BC249" t="n">
        <v>38.9174</v>
      </c>
      <c r="BD249" t="n">
        <v>38.9174</v>
      </c>
      <c r="BE249" t="s">
        <v>621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566</v>
      </c>
      <c r="BR249" t="s">
        <v>387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622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59.6</v>
      </c>
      <c r="L250" t="s">
        <v>77</v>
      </c>
      <c r="M250" t="s"/>
      <c r="N250" t="s">
        <v>440</v>
      </c>
      <c r="O250" t="s">
        <v>79</v>
      </c>
      <c r="P250" t="s">
        <v>622</v>
      </c>
      <c r="Q250" t="s"/>
      <c r="R250" t="s">
        <v>267</v>
      </c>
      <c r="S250" t="s">
        <v>623</v>
      </c>
      <c r="T250" t="s">
        <v>82</v>
      </c>
      <c r="U250" t="s">
        <v>83</v>
      </c>
      <c r="V250" t="s">
        <v>84</v>
      </c>
      <c r="W250" t="s">
        <v>103</v>
      </c>
      <c r="X250" t="s"/>
      <c r="Y250" t="s">
        <v>86</v>
      </c>
      <c r="Z250">
        <f>HYPERLINK("https://hotelmonitor-cachepage.eclerx.com/savepage/tk_15454758769387634_sr_62.html","info")</f>
        <v/>
      </c>
      <c r="AA250" t="n">
        <v>-418076</v>
      </c>
      <c r="AB250" t="s">
        <v>624</v>
      </c>
      <c r="AC250" t="s">
        <v>88</v>
      </c>
      <c r="AD250" t="s">
        <v>89</v>
      </c>
      <c r="AE250" t="s"/>
      <c r="AF250" t="s"/>
      <c r="AG250" t="s"/>
      <c r="AH250" t="s">
        <v>625</v>
      </c>
      <c r="AI250" t="s">
        <v>623</v>
      </c>
      <c r="AJ250" t="s"/>
      <c r="AK250" t="s">
        <v>91</v>
      </c>
      <c r="AL250" t="s"/>
      <c r="AM250" t="s"/>
      <c r="AN250" t="s">
        <v>99</v>
      </c>
      <c r="AO250" t="s">
        <v>185</v>
      </c>
      <c r="AP250" t="n">
        <v>39</v>
      </c>
      <c r="AQ250" t="s">
        <v>92</v>
      </c>
      <c r="AR250" t="s"/>
      <c r="AS250" t="s">
        <v>445</v>
      </c>
      <c r="AT250" t="s">
        <v>94</v>
      </c>
      <c r="AU250" t="s">
        <v>91</v>
      </c>
      <c r="AV250" t="s"/>
      <c r="AW250" t="s">
        <v>95</v>
      </c>
      <c r="AX250" t="s"/>
      <c r="AY250" t="n">
        <v>418076</v>
      </c>
      <c r="AZ250" t="s">
        <v>626</v>
      </c>
      <c r="BA250" t="s"/>
      <c r="BB250" t="s"/>
      <c r="BC250" t="n">
        <v>38.9679</v>
      </c>
      <c r="BD250" t="n">
        <v>38.9679</v>
      </c>
      <c r="BE250" t="s">
        <v>627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>
        <v>284</v>
      </c>
      <c r="BO250" t="s">
        <v>82</v>
      </c>
      <c r="BP250" t="s">
        <v>99</v>
      </c>
      <c r="BQ250" t="s">
        <v>448</v>
      </c>
      <c r="BR250" t="s">
        <v>205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622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59.6</v>
      </c>
      <c r="L251" t="s">
        <v>77</v>
      </c>
      <c r="M251" t="s"/>
      <c r="N251" t="s">
        <v>440</v>
      </c>
      <c r="O251" t="s">
        <v>79</v>
      </c>
      <c r="P251" t="s">
        <v>622</v>
      </c>
      <c r="Q251" t="s"/>
      <c r="R251" t="s">
        <v>267</v>
      </c>
      <c r="S251" t="s">
        <v>623</v>
      </c>
      <c r="T251" t="s">
        <v>82</v>
      </c>
      <c r="U251" t="s">
        <v>83</v>
      </c>
      <c r="V251" t="s">
        <v>84</v>
      </c>
      <c r="W251" t="s">
        <v>103</v>
      </c>
      <c r="X251" t="s"/>
      <c r="Y251" t="s">
        <v>86</v>
      </c>
      <c r="Z251">
        <f>HYPERLINK("https://hotelmonitor-cachepage.eclerx.com/savepage/tk_15454758769387634_sr_62.html","info")</f>
        <v/>
      </c>
      <c r="AA251" t="n">
        <v>-418076</v>
      </c>
      <c r="AB251" t="s">
        <v>624</v>
      </c>
      <c r="AC251" t="s">
        <v>88</v>
      </c>
      <c r="AD251" t="s">
        <v>89</v>
      </c>
      <c r="AE251" t="s"/>
      <c r="AF251" t="s"/>
      <c r="AG251" t="s"/>
      <c r="AH251" t="s">
        <v>625</v>
      </c>
      <c r="AI251" t="s">
        <v>623</v>
      </c>
      <c r="AJ251" t="s"/>
      <c r="AK251" t="s">
        <v>91</v>
      </c>
      <c r="AL251" t="s"/>
      <c r="AM251" t="s"/>
      <c r="AN251" t="s">
        <v>99</v>
      </c>
      <c r="AO251" t="s">
        <v>185</v>
      </c>
      <c r="AP251" t="n">
        <v>39</v>
      </c>
      <c r="AQ251" t="s">
        <v>92</v>
      </c>
      <c r="AR251" t="s"/>
      <c r="AS251" t="s">
        <v>445</v>
      </c>
      <c r="AT251" t="s">
        <v>94</v>
      </c>
      <c r="AU251" t="s">
        <v>91</v>
      </c>
      <c r="AV251" t="s"/>
      <c r="AW251" t="s">
        <v>95</v>
      </c>
      <c r="AX251" t="s"/>
      <c r="AY251" t="n">
        <v>418076</v>
      </c>
      <c r="AZ251" t="s">
        <v>626</v>
      </c>
      <c r="BA251" t="s"/>
      <c r="BB251" t="s"/>
      <c r="BC251" t="n">
        <v>38.9679</v>
      </c>
      <c r="BD251" t="n">
        <v>38.9679</v>
      </c>
      <c r="BE251" t="s">
        <v>627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>
        <v>284</v>
      </c>
      <c r="BO251" t="s">
        <v>82</v>
      </c>
      <c r="BP251" t="s">
        <v>99</v>
      </c>
      <c r="BQ251" t="s">
        <v>448</v>
      </c>
      <c r="BR251" t="s">
        <v>205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622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68.72</v>
      </c>
      <c r="L252" t="s">
        <v>77</v>
      </c>
      <c r="M252" t="s"/>
      <c r="N252" t="s">
        <v>440</v>
      </c>
      <c r="O252" t="s">
        <v>79</v>
      </c>
      <c r="P252" t="s">
        <v>622</v>
      </c>
      <c r="Q252" t="s"/>
      <c r="R252" t="s">
        <v>267</v>
      </c>
      <c r="S252" t="s">
        <v>628</v>
      </c>
      <c r="T252" t="s">
        <v>82</v>
      </c>
      <c r="U252" t="s">
        <v>83</v>
      </c>
      <c r="V252" t="s">
        <v>84</v>
      </c>
      <c r="W252" t="s">
        <v>107</v>
      </c>
      <c r="X252" t="s"/>
      <c r="Y252" t="s">
        <v>86</v>
      </c>
      <c r="Z252">
        <f>HYPERLINK("https://hotelmonitor-cachepage.eclerx.com/savepage/tk_15454758769387634_sr_62.html","info")</f>
        <v/>
      </c>
      <c r="AA252" t="n">
        <v>-418076</v>
      </c>
      <c r="AB252" t="s">
        <v>629</v>
      </c>
      <c r="AC252" t="s">
        <v>88</v>
      </c>
      <c r="AD252" t="s">
        <v>89</v>
      </c>
      <c r="AE252" t="s"/>
      <c r="AF252" t="s"/>
      <c r="AG252" t="s"/>
      <c r="AH252" t="s">
        <v>630</v>
      </c>
      <c r="AI252" t="s">
        <v>628</v>
      </c>
      <c r="AJ252" t="s"/>
      <c r="AK252" t="s">
        <v>91</v>
      </c>
      <c r="AL252" t="s"/>
      <c r="AM252" t="s"/>
      <c r="AN252" t="s">
        <v>99</v>
      </c>
      <c r="AO252" t="s">
        <v>185</v>
      </c>
      <c r="AP252" t="n">
        <v>39</v>
      </c>
      <c r="AQ252" t="s">
        <v>92</v>
      </c>
      <c r="AR252" t="s"/>
      <c r="AS252" t="s">
        <v>445</v>
      </c>
      <c r="AT252" t="s">
        <v>94</v>
      </c>
      <c r="AU252" t="s">
        <v>91</v>
      </c>
      <c r="AV252" t="s"/>
      <c r="AW252" t="s">
        <v>95</v>
      </c>
      <c r="AX252" t="s"/>
      <c r="AY252" t="n">
        <v>418076</v>
      </c>
      <c r="AZ252" t="s">
        <v>626</v>
      </c>
      <c r="BA252" t="s"/>
      <c r="BB252" t="s"/>
      <c r="BC252" t="n">
        <v>38.9679</v>
      </c>
      <c r="BD252" t="n">
        <v>38.9679</v>
      </c>
      <c r="BE252" t="s">
        <v>631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>
        <v>284</v>
      </c>
      <c r="BO252" t="s">
        <v>82</v>
      </c>
      <c r="BP252" t="s">
        <v>99</v>
      </c>
      <c r="BQ252" t="s">
        <v>448</v>
      </c>
      <c r="BR252" t="s">
        <v>205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622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68.72</v>
      </c>
      <c r="L253" t="s">
        <v>77</v>
      </c>
      <c r="M253" t="s"/>
      <c r="N253" t="s">
        <v>440</v>
      </c>
      <c r="O253" t="s">
        <v>79</v>
      </c>
      <c r="P253" t="s">
        <v>622</v>
      </c>
      <c r="Q253" t="s"/>
      <c r="R253" t="s">
        <v>267</v>
      </c>
      <c r="S253" t="s">
        <v>628</v>
      </c>
      <c r="T253" t="s">
        <v>82</v>
      </c>
      <c r="U253" t="s">
        <v>83</v>
      </c>
      <c r="V253" t="s">
        <v>84</v>
      </c>
      <c r="W253" t="s">
        <v>107</v>
      </c>
      <c r="X253" t="s"/>
      <c r="Y253" t="s">
        <v>86</v>
      </c>
      <c r="Z253">
        <f>HYPERLINK("https://hotelmonitor-cachepage.eclerx.com/savepage/tk_15454758769387634_sr_62.html","info")</f>
        <v/>
      </c>
      <c r="AA253" t="n">
        <v>-418076</v>
      </c>
      <c r="AB253" t="s">
        <v>629</v>
      </c>
      <c r="AC253" t="s">
        <v>88</v>
      </c>
      <c r="AD253" t="s">
        <v>89</v>
      </c>
      <c r="AE253" t="s"/>
      <c r="AF253" t="s"/>
      <c r="AG253" t="s"/>
      <c r="AH253" t="s">
        <v>630</v>
      </c>
      <c r="AI253" t="s">
        <v>628</v>
      </c>
      <c r="AJ253" t="s"/>
      <c r="AK253" t="s">
        <v>91</v>
      </c>
      <c r="AL253" t="s"/>
      <c r="AM253" t="s"/>
      <c r="AN253" t="s">
        <v>99</v>
      </c>
      <c r="AO253" t="s">
        <v>185</v>
      </c>
      <c r="AP253" t="n">
        <v>39</v>
      </c>
      <c r="AQ253" t="s">
        <v>92</v>
      </c>
      <c r="AR253" t="s"/>
      <c r="AS253" t="s">
        <v>445</v>
      </c>
      <c r="AT253" t="s">
        <v>94</v>
      </c>
      <c r="AU253" t="s">
        <v>91</v>
      </c>
      <c r="AV253" t="s"/>
      <c r="AW253" t="s">
        <v>95</v>
      </c>
      <c r="AX253" t="s"/>
      <c r="AY253" t="n">
        <v>418076</v>
      </c>
      <c r="AZ253" t="s">
        <v>626</v>
      </c>
      <c r="BA253" t="s"/>
      <c r="BB253" t="s"/>
      <c r="BC253" t="n">
        <v>38.9679</v>
      </c>
      <c r="BD253" t="n">
        <v>38.9679</v>
      </c>
      <c r="BE253" t="s">
        <v>631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>
        <v>284</v>
      </c>
      <c r="BO253" t="s">
        <v>82</v>
      </c>
      <c r="BP253" t="s">
        <v>99</v>
      </c>
      <c r="BQ253" t="s">
        <v>448</v>
      </c>
      <c r="BR253" t="s">
        <v>205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632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116.62</v>
      </c>
      <c r="L254" t="s">
        <v>77</v>
      </c>
      <c r="M254" t="s"/>
      <c r="N254" t="s">
        <v>440</v>
      </c>
      <c r="O254" t="s">
        <v>79</v>
      </c>
      <c r="P254" t="s">
        <v>632</v>
      </c>
      <c r="Q254" t="s"/>
      <c r="R254" t="s">
        <v>80</v>
      </c>
      <c r="S254" t="s">
        <v>633</v>
      </c>
      <c r="T254" t="s">
        <v>82</v>
      </c>
      <c r="U254" t="s">
        <v>83</v>
      </c>
      <c r="V254" t="s">
        <v>84</v>
      </c>
      <c r="W254" t="s">
        <v>103</v>
      </c>
      <c r="X254" t="s"/>
      <c r="Y254" t="s">
        <v>86</v>
      </c>
      <c r="Z254">
        <f>HYPERLINK("https://hotelmonitor-cachepage.eclerx.com/savepage/tk_15454758769764378_sr_62.html","info")</f>
        <v/>
      </c>
      <c r="AA254" t="n">
        <v>-418059</v>
      </c>
      <c r="AB254" t="s">
        <v>634</v>
      </c>
      <c r="AC254" t="s">
        <v>88</v>
      </c>
      <c r="AD254" t="s">
        <v>89</v>
      </c>
      <c r="AE254" t="s"/>
      <c r="AF254" t="s"/>
      <c r="AG254" t="s"/>
      <c r="AH254" t="s">
        <v>635</v>
      </c>
      <c r="AI254" t="s">
        <v>633</v>
      </c>
      <c r="AJ254" t="s"/>
      <c r="AK254" t="s">
        <v>91</v>
      </c>
      <c r="AL254" t="s"/>
      <c r="AM254" t="s"/>
      <c r="AN254" t="s">
        <v>99</v>
      </c>
      <c r="AO254" t="s">
        <v>185</v>
      </c>
      <c r="AP254" t="n">
        <v>43</v>
      </c>
      <c r="AQ254" t="s">
        <v>92</v>
      </c>
      <c r="AR254" t="s"/>
      <c r="AS254" t="s">
        <v>160</v>
      </c>
      <c r="AT254" t="s">
        <v>94</v>
      </c>
      <c r="AU254" t="s">
        <v>91</v>
      </c>
      <c r="AV254" t="s"/>
      <c r="AW254" t="s">
        <v>95</v>
      </c>
      <c r="AX254" t="s"/>
      <c r="AY254" t="n">
        <v>418059</v>
      </c>
      <c r="AZ254" t="s">
        <v>636</v>
      </c>
      <c r="BA254" t="s"/>
      <c r="BB254" t="s"/>
      <c r="BC254" t="n">
        <v>38.9702</v>
      </c>
      <c r="BD254" t="n">
        <v>38.9702</v>
      </c>
      <c r="BE254" t="s">
        <v>637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>
        <v>98</v>
      </c>
      <c r="BO254" t="s">
        <v>82</v>
      </c>
      <c r="BP254" t="s">
        <v>99</v>
      </c>
      <c r="BQ254" t="s">
        <v>448</v>
      </c>
      <c r="BR254" t="s">
        <v>205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632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116.62</v>
      </c>
      <c r="L255" t="s">
        <v>77</v>
      </c>
      <c r="M255" t="s"/>
      <c r="N255" t="s">
        <v>440</v>
      </c>
      <c r="O255" t="s">
        <v>79</v>
      </c>
      <c r="P255" t="s">
        <v>632</v>
      </c>
      <c r="Q255" t="s"/>
      <c r="R255" t="s">
        <v>80</v>
      </c>
      <c r="S255" t="s">
        <v>633</v>
      </c>
      <c r="T255" t="s">
        <v>82</v>
      </c>
      <c r="U255" t="s">
        <v>83</v>
      </c>
      <c r="V255" t="s">
        <v>84</v>
      </c>
      <c r="W255" t="s">
        <v>103</v>
      </c>
      <c r="X255" t="s"/>
      <c r="Y255" t="s">
        <v>86</v>
      </c>
      <c r="Z255">
        <f>HYPERLINK("https://hotelmonitor-cachepage.eclerx.com/savepage/tk_15454758769764378_sr_62.html","info")</f>
        <v/>
      </c>
      <c r="AA255" t="n">
        <v>-418059</v>
      </c>
      <c r="AB255" t="s">
        <v>634</v>
      </c>
      <c r="AC255" t="s">
        <v>88</v>
      </c>
      <c r="AD255" t="s">
        <v>89</v>
      </c>
      <c r="AE255" t="s"/>
      <c r="AF255" t="s"/>
      <c r="AG255" t="s"/>
      <c r="AH255" t="s">
        <v>635</v>
      </c>
      <c r="AI255" t="s">
        <v>633</v>
      </c>
      <c r="AJ255" t="s"/>
      <c r="AK255" t="s">
        <v>91</v>
      </c>
      <c r="AL255" t="s"/>
      <c r="AM255" t="s"/>
      <c r="AN255" t="s">
        <v>99</v>
      </c>
      <c r="AO255" t="s">
        <v>185</v>
      </c>
      <c r="AP255" t="n">
        <v>43</v>
      </c>
      <c r="AQ255" t="s">
        <v>92</v>
      </c>
      <c r="AR255" t="s"/>
      <c r="AS255" t="s">
        <v>160</v>
      </c>
      <c r="AT255" t="s">
        <v>94</v>
      </c>
      <c r="AU255" t="s">
        <v>91</v>
      </c>
      <c r="AV255" t="s"/>
      <c r="AW255" t="s">
        <v>95</v>
      </c>
      <c r="AX255" t="s"/>
      <c r="AY255" t="n">
        <v>418059</v>
      </c>
      <c r="AZ255" t="s">
        <v>636</v>
      </c>
      <c r="BA255" t="s"/>
      <c r="BB255" t="s"/>
      <c r="BC255" t="n">
        <v>38.9702</v>
      </c>
      <c r="BD255" t="n">
        <v>38.9702</v>
      </c>
      <c r="BE255" t="s">
        <v>637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>
        <v>98</v>
      </c>
      <c r="BO255" t="s">
        <v>82</v>
      </c>
      <c r="BP255" t="s">
        <v>99</v>
      </c>
      <c r="BQ255" t="s">
        <v>448</v>
      </c>
      <c r="BR255" t="s">
        <v>205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632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128.46</v>
      </c>
      <c r="L256" t="s">
        <v>77</v>
      </c>
      <c r="M256" t="s"/>
      <c r="N256" t="s">
        <v>440</v>
      </c>
      <c r="O256" t="s">
        <v>79</v>
      </c>
      <c r="P256" t="s">
        <v>632</v>
      </c>
      <c r="Q256" t="s"/>
      <c r="R256" t="s">
        <v>80</v>
      </c>
      <c r="S256" t="s">
        <v>638</v>
      </c>
      <c r="T256" t="s">
        <v>82</v>
      </c>
      <c r="U256" t="s">
        <v>83</v>
      </c>
      <c r="V256" t="s">
        <v>84</v>
      </c>
      <c r="W256" t="s">
        <v>107</v>
      </c>
      <c r="X256" t="s"/>
      <c r="Y256" t="s">
        <v>86</v>
      </c>
      <c r="Z256">
        <f>HYPERLINK("https://hotelmonitor-cachepage.eclerx.com/savepage/tk_15454758769764378_sr_62.html","info")</f>
        <v/>
      </c>
      <c r="AA256" t="n">
        <v>-418059</v>
      </c>
      <c r="AB256" t="s">
        <v>634</v>
      </c>
      <c r="AC256" t="s">
        <v>88</v>
      </c>
      <c r="AD256" t="s">
        <v>89</v>
      </c>
      <c r="AE256" t="s"/>
      <c r="AF256" t="s"/>
      <c r="AG256" t="s"/>
      <c r="AH256" t="s">
        <v>639</v>
      </c>
      <c r="AI256" t="s">
        <v>638</v>
      </c>
      <c r="AJ256" t="s"/>
      <c r="AK256" t="s">
        <v>91</v>
      </c>
      <c r="AL256" t="s"/>
      <c r="AM256" t="s"/>
      <c r="AN256" t="s">
        <v>99</v>
      </c>
      <c r="AO256" t="s">
        <v>185</v>
      </c>
      <c r="AP256" t="n">
        <v>43</v>
      </c>
      <c r="AQ256" t="s">
        <v>92</v>
      </c>
      <c r="AR256" t="s"/>
      <c r="AS256" t="s">
        <v>160</v>
      </c>
      <c r="AT256" t="s">
        <v>94</v>
      </c>
      <c r="AU256" t="s">
        <v>91</v>
      </c>
      <c r="AV256" t="s"/>
      <c r="AW256" t="s">
        <v>95</v>
      </c>
      <c r="AX256" t="s"/>
      <c r="AY256" t="n">
        <v>418059</v>
      </c>
      <c r="AZ256" t="s">
        <v>636</v>
      </c>
      <c r="BA256" t="s"/>
      <c r="BB256" t="s"/>
      <c r="BC256" t="n">
        <v>38.9702</v>
      </c>
      <c r="BD256" t="n">
        <v>38.9702</v>
      </c>
      <c r="BE256" t="s">
        <v>640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>
        <v>98</v>
      </c>
      <c r="BO256" t="s">
        <v>82</v>
      </c>
      <c r="BP256" t="s">
        <v>99</v>
      </c>
      <c r="BQ256" t="s">
        <v>448</v>
      </c>
      <c r="BR256" t="s">
        <v>205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632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128.46</v>
      </c>
      <c r="L257" t="s">
        <v>77</v>
      </c>
      <c r="M257" t="s"/>
      <c r="N257" t="s">
        <v>440</v>
      </c>
      <c r="O257" t="s">
        <v>79</v>
      </c>
      <c r="P257" t="s">
        <v>632</v>
      </c>
      <c r="Q257" t="s"/>
      <c r="R257" t="s">
        <v>80</v>
      </c>
      <c r="S257" t="s">
        <v>638</v>
      </c>
      <c r="T257" t="s">
        <v>82</v>
      </c>
      <c r="U257" t="s">
        <v>83</v>
      </c>
      <c r="V257" t="s">
        <v>84</v>
      </c>
      <c r="W257" t="s">
        <v>107</v>
      </c>
      <c r="X257" t="s"/>
      <c r="Y257" t="s">
        <v>86</v>
      </c>
      <c r="Z257">
        <f>HYPERLINK("https://hotelmonitor-cachepage.eclerx.com/savepage/tk_15454758769764378_sr_62.html","info")</f>
        <v/>
      </c>
      <c r="AA257" t="n">
        <v>-418059</v>
      </c>
      <c r="AB257" t="s">
        <v>634</v>
      </c>
      <c r="AC257" t="s">
        <v>88</v>
      </c>
      <c r="AD257" t="s">
        <v>89</v>
      </c>
      <c r="AE257" t="s"/>
      <c r="AF257" t="s"/>
      <c r="AG257" t="s"/>
      <c r="AH257" t="s">
        <v>639</v>
      </c>
      <c r="AI257" t="s">
        <v>638</v>
      </c>
      <c r="AJ257" t="s"/>
      <c r="AK257" t="s">
        <v>91</v>
      </c>
      <c r="AL257" t="s"/>
      <c r="AM257" t="s"/>
      <c r="AN257" t="s">
        <v>99</v>
      </c>
      <c r="AO257" t="s">
        <v>185</v>
      </c>
      <c r="AP257" t="n">
        <v>43</v>
      </c>
      <c r="AQ257" t="s">
        <v>92</v>
      </c>
      <c r="AR257" t="s"/>
      <c r="AS257" t="s">
        <v>160</v>
      </c>
      <c r="AT257" t="s">
        <v>94</v>
      </c>
      <c r="AU257" t="s">
        <v>91</v>
      </c>
      <c r="AV257" t="s"/>
      <c r="AW257" t="s">
        <v>95</v>
      </c>
      <c r="AX257" t="s"/>
      <c r="AY257" t="n">
        <v>418059</v>
      </c>
      <c r="AZ257" t="s">
        <v>636</v>
      </c>
      <c r="BA257" t="s"/>
      <c r="BB257" t="s"/>
      <c r="BC257" t="n">
        <v>38.9702</v>
      </c>
      <c r="BD257" t="n">
        <v>38.9702</v>
      </c>
      <c r="BE257" t="s">
        <v>640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>
        <v>98</v>
      </c>
      <c r="BO257" t="s">
        <v>82</v>
      </c>
      <c r="BP257" t="s">
        <v>99</v>
      </c>
      <c r="BQ257" t="s">
        <v>448</v>
      </c>
      <c r="BR257" t="s">
        <v>205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632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123.91</v>
      </c>
      <c r="L258" t="s">
        <v>77</v>
      </c>
      <c r="M258" t="s"/>
      <c r="N258" t="s">
        <v>276</v>
      </c>
      <c r="O258" t="s">
        <v>79</v>
      </c>
      <c r="P258" t="s">
        <v>632</v>
      </c>
      <c r="Q258" t="s"/>
      <c r="R258" t="s">
        <v>80</v>
      </c>
      <c r="S258" t="s">
        <v>641</v>
      </c>
      <c r="T258" t="s">
        <v>82</v>
      </c>
      <c r="U258" t="s">
        <v>83</v>
      </c>
      <c r="V258" t="s">
        <v>84</v>
      </c>
      <c r="W258" t="s">
        <v>103</v>
      </c>
      <c r="X258" t="s"/>
      <c r="Y258" t="s">
        <v>86</v>
      </c>
      <c r="Z258">
        <f>HYPERLINK("https://hotelmonitor-cachepage.eclerx.com/savepage/tk_15454758769764378_sr_62.html","info")</f>
        <v/>
      </c>
      <c r="AA258" t="n">
        <v>-418059</v>
      </c>
      <c r="AB258" t="s">
        <v>634</v>
      </c>
      <c r="AC258" t="s">
        <v>88</v>
      </c>
      <c r="AD258" t="s">
        <v>89</v>
      </c>
      <c r="AE258" t="s"/>
      <c r="AF258" t="s"/>
      <c r="AG258" t="s"/>
      <c r="AH258" t="s">
        <v>642</v>
      </c>
      <c r="AI258" t="s">
        <v>641</v>
      </c>
      <c r="AJ258" t="s"/>
      <c r="AK258" t="s">
        <v>91</v>
      </c>
      <c r="AL258" t="s"/>
      <c r="AM258" t="s"/>
      <c r="AN258" t="s">
        <v>99</v>
      </c>
      <c r="AO258" t="s">
        <v>185</v>
      </c>
      <c r="AP258" t="n">
        <v>43</v>
      </c>
      <c r="AQ258" t="s">
        <v>92</v>
      </c>
      <c r="AR258" t="s"/>
      <c r="AS258" t="s">
        <v>643</v>
      </c>
      <c r="AT258" t="s">
        <v>94</v>
      </c>
      <c r="AU258" t="s">
        <v>91</v>
      </c>
      <c r="AV258" t="s"/>
      <c r="AW258" t="s">
        <v>95</v>
      </c>
      <c r="AX258" t="s"/>
      <c r="AY258" t="n">
        <v>418059</v>
      </c>
      <c r="AZ258" t="s">
        <v>636</v>
      </c>
      <c r="BA258" t="s"/>
      <c r="BB258" t="s"/>
      <c r="BC258" t="n">
        <v>38.9702</v>
      </c>
      <c r="BD258" t="n">
        <v>38.9702</v>
      </c>
      <c r="BE258" t="s">
        <v>644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>
        <v>98</v>
      </c>
      <c r="BO258" t="s">
        <v>82</v>
      </c>
      <c r="BP258" t="s">
        <v>99</v>
      </c>
      <c r="BQ258" t="s">
        <v>285</v>
      </c>
      <c r="BR258" t="s">
        <v>205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632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123.91</v>
      </c>
      <c r="L259" t="s">
        <v>77</v>
      </c>
      <c r="M259" t="s"/>
      <c r="N259" t="s">
        <v>276</v>
      </c>
      <c r="O259" t="s">
        <v>79</v>
      </c>
      <c r="P259" t="s">
        <v>632</v>
      </c>
      <c r="Q259" t="s"/>
      <c r="R259" t="s">
        <v>80</v>
      </c>
      <c r="S259" t="s">
        <v>641</v>
      </c>
      <c r="T259" t="s">
        <v>82</v>
      </c>
      <c r="U259" t="s">
        <v>83</v>
      </c>
      <c r="V259" t="s">
        <v>84</v>
      </c>
      <c r="W259" t="s">
        <v>103</v>
      </c>
      <c r="X259" t="s"/>
      <c r="Y259" t="s">
        <v>86</v>
      </c>
      <c r="Z259">
        <f>HYPERLINK("https://hotelmonitor-cachepage.eclerx.com/savepage/tk_15454758769764378_sr_62.html","info")</f>
        <v/>
      </c>
      <c r="AA259" t="n">
        <v>-418059</v>
      </c>
      <c r="AB259" t="s">
        <v>634</v>
      </c>
      <c r="AC259" t="s">
        <v>88</v>
      </c>
      <c r="AD259" t="s">
        <v>89</v>
      </c>
      <c r="AE259" t="s"/>
      <c r="AF259" t="s"/>
      <c r="AG259" t="s"/>
      <c r="AH259" t="s">
        <v>642</v>
      </c>
      <c r="AI259" t="s">
        <v>641</v>
      </c>
      <c r="AJ259" t="s"/>
      <c r="AK259" t="s">
        <v>91</v>
      </c>
      <c r="AL259" t="s"/>
      <c r="AM259" t="s"/>
      <c r="AN259" t="s">
        <v>99</v>
      </c>
      <c r="AO259" t="s">
        <v>185</v>
      </c>
      <c r="AP259" t="n">
        <v>43</v>
      </c>
      <c r="AQ259" t="s">
        <v>92</v>
      </c>
      <c r="AR259" t="s"/>
      <c r="AS259" t="s">
        <v>643</v>
      </c>
      <c r="AT259" t="s">
        <v>94</v>
      </c>
      <c r="AU259" t="s">
        <v>91</v>
      </c>
      <c r="AV259" t="s"/>
      <c r="AW259" t="s">
        <v>95</v>
      </c>
      <c r="AX259" t="s"/>
      <c r="AY259" t="n">
        <v>418059</v>
      </c>
      <c r="AZ259" t="s">
        <v>636</v>
      </c>
      <c r="BA259" t="s"/>
      <c r="BB259" t="s"/>
      <c r="BC259" t="n">
        <v>38.9702</v>
      </c>
      <c r="BD259" t="n">
        <v>38.9702</v>
      </c>
      <c r="BE259" t="s">
        <v>644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>
        <v>98</v>
      </c>
      <c r="BO259" t="s">
        <v>82</v>
      </c>
      <c r="BP259" t="s">
        <v>99</v>
      </c>
      <c r="BQ259" t="s">
        <v>285</v>
      </c>
      <c r="BR259" t="s">
        <v>205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632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135.75</v>
      </c>
      <c r="L260" t="s">
        <v>77</v>
      </c>
      <c r="M260" t="s"/>
      <c r="N260" t="s">
        <v>276</v>
      </c>
      <c r="O260" t="s">
        <v>79</v>
      </c>
      <c r="P260" t="s">
        <v>632</v>
      </c>
      <c r="Q260" t="s"/>
      <c r="R260" t="s">
        <v>80</v>
      </c>
      <c r="S260" t="s">
        <v>645</v>
      </c>
      <c r="T260" t="s">
        <v>82</v>
      </c>
      <c r="U260" t="s">
        <v>83</v>
      </c>
      <c r="V260" t="s">
        <v>84</v>
      </c>
      <c r="W260" t="s">
        <v>107</v>
      </c>
      <c r="X260" t="s"/>
      <c r="Y260" t="s">
        <v>86</v>
      </c>
      <c r="Z260">
        <f>HYPERLINK("https://hotelmonitor-cachepage.eclerx.com/savepage/tk_15454758769764378_sr_62.html","info")</f>
        <v/>
      </c>
      <c r="AA260" t="n">
        <v>-418059</v>
      </c>
      <c r="AB260" t="s">
        <v>634</v>
      </c>
      <c r="AC260" t="s">
        <v>88</v>
      </c>
      <c r="AD260" t="s">
        <v>89</v>
      </c>
      <c r="AE260" t="s"/>
      <c r="AF260" t="s"/>
      <c r="AG260" t="s"/>
      <c r="AH260" t="s">
        <v>646</v>
      </c>
      <c r="AI260" t="s">
        <v>645</v>
      </c>
      <c r="AJ260" t="s"/>
      <c r="AK260" t="s">
        <v>91</v>
      </c>
      <c r="AL260" t="s"/>
      <c r="AM260" t="s"/>
      <c r="AN260" t="s">
        <v>99</v>
      </c>
      <c r="AO260" t="s">
        <v>185</v>
      </c>
      <c r="AP260" t="n">
        <v>43</v>
      </c>
      <c r="AQ260" t="s">
        <v>92</v>
      </c>
      <c r="AR260" t="s"/>
      <c r="AS260" t="s">
        <v>643</v>
      </c>
      <c r="AT260" t="s">
        <v>94</v>
      </c>
      <c r="AU260" t="s">
        <v>91</v>
      </c>
      <c r="AV260" t="s"/>
      <c r="AW260" t="s">
        <v>95</v>
      </c>
      <c r="AX260" t="s"/>
      <c r="AY260" t="n">
        <v>418059</v>
      </c>
      <c r="AZ260" t="s">
        <v>636</v>
      </c>
      <c r="BA260" t="s"/>
      <c r="BB260" t="s"/>
      <c r="BC260" t="n">
        <v>38.9702</v>
      </c>
      <c r="BD260" t="n">
        <v>38.9702</v>
      </c>
      <c r="BE260" t="s">
        <v>647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>
        <v>98</v>
      </c>
      <c r="BO260" t="s">
        <v>82</v>
      </c>
      <c r="BP260" t="s">
        <v>99</v>
      </c>
      <c r="BQ260" t="s">
        <v>285</v>
      </c>
      <c r="BR260" t="s">
        <v>205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632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135.75</v>
      </c>
      <c r="L261" t="s">
        <v>77</v>
      </c>
      <c r="M261" t="s"/>
      <c r="N261" t="s">
        <v>276</v>
      </c>
      <c r="O261" t="s">
        <v>79</v>
      </c>
      <c r="P261" t="s">
        <v>632</v>
      </c>
      <c r="Q261" t="s"/>
      <c r="R261" t="s">
        <v>80</v>
      </c>
      <c r="S261" t="s">
        <v>645</v>
      </c>
      <c r="T261" t="s">
        <v>82</v>
      </c>
      <c r="U261" t="s">
        <v>83</v>
      </c>
      <c r="V261" t="s">
        <v>84</v>
      </c>
      <c r="W261" t="s">
        <v>107</v>
      </c>
      <c r="X261" t="s"/>
      <c r="Y261" t="s">
        <v>86</v>
      </c>
      <c r="Z261">
        <f>HYPERLINK("https://hotelmonitor-cachepage.eclerx.com/savepage/tk_15454758769764378_sr_62.html","info")</f>
        <v/>
      </c>
      <c r="AA261" t="n">
        <v>-418059</v>
      </c>
      <c r="AB261" t="s">
        <v>634</v>
      </c>
      <c r="AC261" t="s">
        <v>88</v>
      </c>
      <c r="AD261" t="s">
        <v>89</v>
      </c>
      <c r="AE261" t="s"/>
      <c r="AF261" t="s"/>
      <c r="AG261" t="s"/>
      <c r="AH261" t="s">
        <v>646</v>
      </c>
      <c r="AI261" t="s">
        <v>645</v>
      </c>
      <c r="AJ261" t="s"/>
      <c r="AK261" t="s">
        <v>91</v>
      </c>
      <c r="AL261" t="s"/>
      <c r="AM261" t="s"/>
      <c r="AN261" t="s">
        <v>99</v>
      </c>
      <c r="AO261" t="s">
        <v>185</v>
      </c>
      <c r="AP261" t="n">
        <v>43</v>
      </c>
      <c r="AQ261" t="s">
        <v>92</v>
      </c>
      <c r="AR261" t="s"/>
      <c r="AS261" t="s">
        <v>643</v>
      </c>
      <c r="AT261" t="s">
        <v>94</v>
      </c>
      <c r="AU261" t="s">
        <v>91</v>
      </c>
      <c r="AV261" t="s"/>
      <c r="AW261" t="s">
        <v>95</v>
      </c>
      <c r="AX261" t="s"/>
      <c r="AY261" t="n">
        <v>418059</v>
      </c>
      <c r="AZ261" t="s">
        <v>636</v>
      </c>
      <c r="BA261" t="s"/>
      <c r="BB261" t="s"/>
      <c r="BC261" t="n">
        <v>38.9702</v>
      </c>
      <c r="BD261" t="n">
        <v>38.9702</v>
      </c>
      <c r="BE261" t="s">
        <v>647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>
        <v>98</v>
      </c>
      <c r="BO261" t="s">
        <v>82</v>
      </c>
      <c r="BP261" t="s">
        <v>99</v>
      </c>
      <c r="BQ261" t="s">
        <v>285</v>
      </c>
      <c r="BR261" t="s">
        <v>205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648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198.84</v>
      </c>
      <c r="L262" t="s">
        <v>77</v>
      </c>
      <c r="M262" t="s"/>
      <c r="N262" t="s">
        <v>649</v>
      </c>
      <c r="O262" t="s">
        <v>79</v>
      </c>
      <c r="P262" t="s">
        <v>648</v>
      </c>
      <c r="Q262" t="s"/>
      <c r="R262" t="s">
        <v>80</v>
      </c>
      <c r="S262" t="s">
        <v>650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>
        <f>HYPERLINK("https://hotelmonitor-cachepage.eclerx.com/savepage/tk_15454758770005677_sr_62.html","info")</f>
        <v/>
      </c>
      <c r="AA262" t="n">
        <v>-418057</v>
      </c>
      <c r="AB262" t="s">
        <v>651</v>
      </c>
      <c r="AC262" t="s">
        <v>88</v>
      </c>
      <c r="AD262" t="s">
        <v>89</v>
      </c>
      <c r="AE262" t="s"/>
      <c r="AF262" t="s"/>
      <c r="AG262" t="s"/>
      <c r="AH262" t="s">
        <v>652</v>
      </c>
      <c r="AI262" t="s">
        <v>650</v>
      </c>
      <c r="AJ262" t="s"/>
      <c r="AK262" t="s">
        <v>91</v>
      </c>
      <c r="AL262" t="s"/>
      <c r="AM262" t="s"/>
      <c r="AN262" t="s">
        <v>91</v>
      </c>
      <c r="AO262" t="s"/>
      <c r="AP262" t="n">
        <v>46</v>
      </c>
      <c r="AQ262" t="s">
        <v>92</v>
      </c>
      <c r="AR262" t="s"/>
      <c r="AS262" t="s">
        <v>653</v>
      </c>
      <c r="AT262" t="s">
        <v>94</v>
      </c>
      <c r="AU262" t="s">
        <v>91</v>
      </c>
      <c r="AV262" t="s"/>
      <c r="AW262" t="s">
        <v>95</v>
      </c>
      <c r="AX262" t="s"/>
      <c r="AY262" t="n">
        <v>418057</v>
      </c>
      <c r="AZ262" t="s">
        <v>654</v>
      </c>
      <c r="BA262" t="s"/>
      <c r="BB262" t="s"/>
      <c r="BC262" t="n">
        <v>38.9681</v>
      </c>
      <c r="BD262" t="n">
        <v>38.9681</v>
      </c>
      <c r="BE262" t="s">
        <v>655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>
        <v>98</v>
      </c>
      <c r="BO262" t="s">
        <v>82</v>
      </c>
      <c r="BP262" t="s">
        <v>99</v>
      </c>
      <c r="BQ262" t="s">
        <v>656</v>
      </c>
      <c r="BR262" t="s">
        <v>205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648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198.84</v>
      </c>
      <c r="L263" t="s">
        <v>77</v>
      </c>
      <c r="M263" t="s"/>
      <c r="N263" t="s">
        <v>649</v>
      </c>
      <c r="O263" t="s">
        <v>79</v>
      </c>
      <c r="P263" t="s">
        <v>648</v>
      </c>
      <c r="Q263" t="s"/>
      <c r="R263" t="s">
        <v>80</v>
      </c>
      <c r="S263" t="s">
        <v>650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>
        <f>HYPERLINK("https://hotelmonitor-cachepage.eclerx.com/savepage/tk_15454758770005677_sr_62.html","info")</f>
        <v/>
      </c>
      <c r="AA263" t="n">
        <v>-418057</v>
      </c>
      <c r="AB263" t="s">
        <v>651</v>
      </c>
      <c r="AC263" t="s">
        <v>88</v>
      </c>
      <c r="AD263" t="s">
        <v>89</v>
      </c>
      <c r="AE263" t="s"/>
      <c r="AF263" t="s"/>
      <c r="AG263" t="s"/>
      <c r="AH263" t="s">
        <v>652</v>
      </c>
      <c r="AI263" t="s">
        <v>650</v>
      </c>
      <c r="AJ263" t="s"/>
      <c r="AK263" t="s">
        <v>91</v>
      </c>
      <c r="AL263" t="s"/>
      <c r="AM263" t="s"/>
      <c r="AN263" t="s">
        <v>91</v>
      </c>
      <c r="AO263" t="s"/>
      <c r="AP263" t="n">
        <v>46</v>
      </c>
      <c r="AQ263" t="s">
        <v>92</v>
      </c>
      <c r="AR263" t="s"/>
      <c r="AS263" t="s">
        <v>653</v>
      </c>
      <c r="AT263" t="s">
        <v>94</v>
      </c>
      <c r="AU263" t="s">
        <v>91</v>
      </c>
      <c r="AV263" t="s"/>
      <c r="AW263" t="s">
        <v>95</v>
      </c>
      <c r="AX263" t="s"/>
      <c r="AY263" t="n">
        <v>418057</v>
      </c>
      <c r="AZ263" t="s">
        <v>654</v>
      </c>
      <c r="BA263" t="s"/>
      <c r="BB263" t="s"/>
      <c r="BC263" t="n">
        <v>38.9681</v>
      </c>
      <c r="BD263" t="n">
        <v>38.9681</v>
      </c>
      <c r="BE263" t="s">
        <v>655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>
        <v>98</v>
      </c>
      <c r="BO263" t="s">
        <v>82</v>
      </c>
      <c r="BP263" t="s">
        <v>99</v>
      </c>
      <c r="BQ263" t="s">
        <v>656</v>
      </c>
      <c r="BR263" t="s">
        <v>205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648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209.5</v>
      </c>
      <c r="L264" t="s">
        <v>77</v>
      </c>
      <c r="M264" t="s"/>
      <c r="N264" t="s">
        <v>649</v>
      </c>
      <c r="O264" t="s">
        <v>79</v>
      </c>
      <c r="P264" t="s">
        <v>648</v>
      </c>
      <c r="Q264" t="s"/>
      <c r="R264" t="s">
        <v>80</v>
      </c>
      <c r="S264" t="s">
        <v>657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>
        <f>HYPERLINK("https://hotelmonitor-cachepage.eclerx.com/savepage/tk_15454758770005677_sr_62.html","info")</f>
        <v/>
      </c>
      <c r="AA264" t="n">
        <v>-418057</v>
      </c>
      <c r="AB264" t="s">
        <v>651</v>
      </c>
      <c r="AC264" t="s">
        <v>88</v>
      </c>
      <c r="AD264" t="s">
        <v>89</v>
      </c>
      <c r="AE264" t="s"/>
      <c r="AF264" t="s"/>
      <c r="AG264" t="s"/>
      <c r="AH264" t="s">
        <v>658</v>
      </c>
      <c r="AI264" t="s">
        <v>659</v>
      </c>
      <c r="AJ264" t="s"/>
      <c r="AK264" t="s">
        <v>99</v>
      </c>
      <c r="AL264" t="s"/>
      <c r="AM264" t="s"/>
      <c r="AN264" t="s">
        <v>91</v>
      </c>
      <c r="AO264" t="s"/>
      <c r="AP264" t="n">
        <v>46</v>
      </c>
      <c r="AQ264" t="s">
        <v>92</v>
      </c>
      <c r="AR264" t="s"/>
      <c r="AS264" t="s">
        <v>653</v>
      </c>
      <c r="AT264" t="s">
        <v>94</v>
      </c>
      <c r="AU264" t="s">
        <v>91</v>
      </c>
      <c r="AV264" t="s"/>
      <c r="AW264" t="s">
        <v>95</v>
      </c>
      <c r="AX264" t="s"/>
      <c r="AY264" t="n">
        <v>418057</v>
      </c>
      <c r="AZ264" t="s">
        <v>654</v>
      </c>
      <c r="BA264" t="s"/>
      <c r="BB264" t="s"/>
      <c r="BC264" t="n">
        <v>38.9681</v>
      </c>
      <c r="BD264" t="n">
        <v>38.9681</v>
      </c>
      <c r="BE264" t="s">
        <v>660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>
        <v>98</v>
      </c>
      <c r="BO264" t="s">
        <v>82</v>
      </c>
      <c r="BP264" t="s">
        <v>99</v>
      </c>
      <c r="BQ264" t="s">
        <v>656</v>
      </c>
      <c r="BR264" t="s">
        <v>205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648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209.5</v>
      </c>
      <c r="L265" t="s">
        <v>77</v>
      </c>
      <c r="M265" t="s"/>
      <c r="N265" t="s">
        <v>649</v>
      </c>
      <c r="O265" t="s">
        <v>79</v>
      </c>
      <c r="P265" t="s">
        <v>648</v>
      </c>
      <c r="Q265" t="s"/>
      <c r="R265" t="s">
        <v>80</v>
      </c>
      <c r="S265" t="s">
        <v>657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HYPERLINK("https://hotelmonitor-cachepage.eclerx.com/savepage/tk_15454758770005677_sr_62.html","info")</f>
        <v/>
      </c>
      <c r="AA265" t="n">
        <v>-418057</v>
      </c>
      <c r="AB265" t="s">
        <v>651</v>
      </c>
      <c r="AC265" t="s">
        <v>88</v>
      </c>
      <c r="AD265" t="s">
        <v>89</v>
      </c>
      <c r="AE265" t="s"/>
      <c r="AF265" t="s"/>
      <c r="AG265" t="s"/>
      <c r="AH265" t="s">
        <v>658</v>
      </c>
      <c r="AI265" t="s">
        <v>659</v>
      </c>
      <c r="AJ265" t="s"/>
      <c r="AK265" t="s">
        <v>99</v>
      </c>
      <c r="AL265" t="s"/>
      <c r="AM265" t="s"/>
      <c r="AN265" t="s">
        <v>91</v>
      </c>
      <c r="AO265" t="s"/>
      <c r="AP265" t="n">
        <v>46</v>
      </c>
      <c r="AQ265" t="s">
        <v>92</v>
      </c>
      <c r="AR265" t="s"/>
      <c r="AS265" t="s">
        <v>653</v>
      </c>
      <c r="AT265" t="s">
        <v>94</v>
      </c>
      <c r="AU265" t="s">
        <v>91</v>
      </c>
      <c r="AV265" t="s"/>
      <c r="AW265" t="s">
        <v>95</v>
      </c>
      <c r="AX265" t="s"/>
      <c r="AY265" t="n">
        <v>418057</v>
      </c>
      <c r="AZ265" t="s">
        <v>654</v>
      </c>
      <c r="BA265" t="s"/>
      <c r="BB265" t="s"/>
      <c r="BC265" t="n">
        <v>38.9681</v>
      </c>
      <c r="BD265" t="n">
        <v>38.9681</v>
      </c>
      <c r="BE265" t="s">
        <v>660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>
        <v>98</v>
      </c>
      <c r="BO265" t="s">
        <v>82</v>
      </c>
      <c r="BP265" t="s">
        <v>99</v>
      </c>
      <c r="BQ265" t="s">
        <v>656</v>
      </c>
      <c r="BR265" t="s">
        <v>205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648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218.13</v>
      </c>
      <c r="L266" t="s">
        <v>77</v>
      </c>
      <c r="M266" t="s"/>
      <c r="N266" t="s">
        <v>649</v>
      </c>
      <c r="O266" t="s">
        <v>79</v>
      </c>
      <c r="P266" t="s">
        <v>648</v>
      </c>
      <c r="Q266" t="s"/>
      <c r="R266" t="s">
        <v>80</v>
      </c>
      <c r="S266" t="s">
        <v>661</v>
      </c>
      <c r="T266" t="s">
        <v>82</v>
      </c>
      <c r="U266" t="s">
        <v>83</v>
      </c>
      <c r="V266" t="s">
        <v>84</v>
      </c>
      <c r="W266" t="s">
        <v>103</v>
      </c>
      <c r="X266" t="s"/>
      <c r="Y266" t="s">
        <v>86</v>
      </c>
      <c r="Z266">
        <f>HYPERLINK("https://hotelmonitor-cachepage.eclerx.com/savepage/tk_15454758770005677_sr_62.html","info")</f>
        <v/>
      </c>
      <c r="AA266" t="n">
        <v>-418057</v>
      </c>
      <c r="AB266" t="s">
        <v>662</v>
      </c>
      <c r="AC266" t="s">
        <v>88</v>
      </c>
      <c r="AD266" t="s">
        <v>89</v>
      </c>
      <c r="AE266" t="s"/>
      <c r="AF266" t="s"/>
      <c r="AG266" t="s"/>
      <c r="AH266" t="s">
        <v>663</v>
      </c>
      <c r="AI266" t="s">
        <v>664</v>
      </c>
      <c r="AJ266" t="s"/>
      <c r="AK266" t="s">
        <v>91</v>
      </c>
      <c r="AL266" t="s"/>
      <c r="AM266" t="s"/>
      <c r="AN266" t="s">
        <v>91</v>
      </c>
      <c r="AO266" t="s"/>
      <c r="AP266" t="n">
        <v>46</v>
      </c>
      <c r="AQ266" t="s">
        <v>92</v>
      </c>
      <c r="AR266" t="s"/>
      <c r="AS266" t="s">
        <v>653</v>
      </c>
      <c r="AT266" t="s">
        <v>94</v>
      </c>
      <c r="AU266" t="s">
        <v>91</v>
      </c>
      <c r="AV266" t="s"/>
      <c r="AW266" t="s">
        <v>95</v>
      </c>
      <c r="AX266" t="s"/>
      <c r="AY266" t="n">
        <v>418057</v>
      </c>
      <c r="AZ266" t="s">
        <v>654</v>
      </c>
      <c r="BA266" t="s"/>
      <c r="BB266" t="s"/>
      <c r="BC266" t="n">
        <v>38.9681</v>
      </c>
      <c r="BD266" t="n">
        <v>38.9681</v>
      </c>
      <c r="BE266" t="s">
        <v>665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98</v>
      </c>
      <c r="BO266" t="s">
        <v>82</v>
      </c>
      <c r="BP266" t="s">
        <v>99</v>
      </c>
      <c r="BQ266" t="s">
        <v>656</v>
      </c>
      <c r="BR266" t="s">
        <v>205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648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218.13</v>
      </c>
      <c r="L267" t="s">
        <v>77</v>
      </c>
      <c r="M267" t="s"/>
      <c r="N267" t="s">
        <v>649</v>
      </c>
      <c r="O267" t="s">
        <v>79</v>
      </c>
      <c r="P267" t="s">
        <v>648</v>
      </c>
      <c r="Q267" t="s"/>
      <c r="R267" t="s">
        <v>80</v>
      </c>
      <c r="S267" t="s">
        <v>661</v>
      </c>
      <c r="T267" t="s">
        <v>82</v>
      </c>
      <c r="U267" t="s">
        <v>83</v>
      </c>
      <c r="V267" t="s">
        <v>84</v>
      </c>
      <c r="W267" t="s">
        <v>103</v>
      </c>
      <c r="X267" t="s"/>
      <c r="Y267" t="s">
        <v>86</v>
      </c>
      <c r="Z267">
        <f>HYPERLINK("https://hotelmonitor-cachepage.eclerx.com/savepage/tk_15454758770005677_sr_62.html","info")</f>
        <v/>
      </c>
      <c r="AA267" t="n">
        <v>-418057</v>
      </c>
      <c r="AB267" t="s">
        <v>662</v>
      </c>
      <c r="AC267" t="s">
        <v>88</v>
      </c>
      <c r="AD267" t="s">
        <v>89</v>
      </c>
      <c r="AE267" t="s"/>
      <c r="AF267" t="s"/>
      <c r="AG267" t="s"/>
      <c r="AH267" t="s">
        <v>663</v>
      </c>
      <c r="AI267" t="s">
        <v>664</v>
      </c>
      <c r="AJ267" t="s"/>
      <c r="AK267" t="s">
        <v>91</v>
      </c>
      <c r="AL267" t="s"/>
      <c r="AM267" t="s"/>
      <c r="AN267" t="s">
        <v>91</v>
      </c>
      <c r="AO267" t="s"/>
      <c r="AP267" t="n">
        <v>46</v>
      </c>
      <c r="AQ267" t="s">
        <v>92</v>
      </c>
      <c r="AR267" t="s"/>
      <c r="AS267" t="s">
        <v>653</v>
      </c>
      <c r="AT267" t="s">
        <v>94</v>
      </c>
      <c r="AU267" t="s">
        <v>91</v>
      </c>
      <c r="AV267" t="s"/>
      <c r="AW267" t="s">
        <v>95</v>
      </c>
      <c r="AX267" t="s"/>
      <c r="AY267" t="n">
        <v>418057</v>
      </c>
      <c r="AZ267" t="s">
        <v>654</v>
      </c>
      <c r="BA267" t="s"/>
      <c r="BB267" t="s"/>
      <c r="BC267" t="n">
        <v>38.9681</v>
      </c>
      <c r="BD267" t="n">
        <v>38.9681</v>
      </c>
      <c r="BE267" t="s">
        <v>665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>
        <v>98</v>
      </c>
      <c r="BO267" t="s">
        <v>82</v>
      </c>
      <c r="BP267" t="s">
        <v>99</v>
      </c>
      <c r="BQ267" t="s">
        <v>656</v>
      </c>
      <c r="BR267" t="s">
        <v>205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648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229.83</v>
      </c>
      <c r="L268" t="s">
        <v>77</v>
      </c>
      <c r="M268" t="s"/>
      <c r="N268" t="s">
        <v>649</v>
      </c>
      <c r="O268" t="s">
        <v>79</v>
      </c>
      <c r="P268" t="s">
        <v>648</v>
      </c>
      <c r="Q268" t="s"/>
      <c r="R268" t="s">
        <v>80</v>
      </c>
      <c r="S268" t="s">
        <v>666</v>
      </c>
      <c r="T268" t="s">
        <v>82</v>
      </c>
      <c r="U268" t="s">
        <v>83</v>
      </c>
      <c r="V268" t="s">
        <v>84</v>
      </c>
      <c r="W268" t="s">
        <v>103</v>
      </c>
      <c r="X268" t="s"/>
      <c r="Y268" t="s">
        <v>86</v>
      </c>
      <c r="Z268">
        <f>HYPERLINK("https://hotelmonitor-cachepage.eclerx.com/savepage/tk_15454758770005677_sr_62.html","info")</f>
        <v/>
      </c>
      <c r="AA268" t="n">
        <v>-418057</v>
      </c>
      <c r="AB268" t="s">
        <v>662</v>
      </c>
      <c r="AC268" t="s">
        <v>88</v>
      </c>
      <c r="AD268" t="s">
        <v>89</v>
      </c>
      <c r="AE268" t="s"/>
      <c r="AF268" t="s"/>
      <c r="AG268" t="s"/>
      <c r="AH268" t="s">
        <v>667</v>
      </c>
      <c r="AI268" t="s">
        <v>668</v>
      </c>
      <c r="AJ268" t="s"/>
      <c r="AK268" t="s">
        <v>99</v>
      </c>
      <c r="AL268" t="s"/>
      <c r="AM268" t="s"/>
      <c r="AN268" t="s">
        <v>91</v>
      </c>
      <c r="AO268" t="s"/>
      <c r="AP268" t="n">
        <v>46</v>
      </c>
      <c r="AQ268" t="s">
        <v>92</v>
      </c>
      <c r="AR268" t="s"/>
      <c r="AS268" t="s">
        <v>653</v>
      </c>
      <c r="AT268" t="s">
        <v>94</v>
      </c>
      <c r="AU268" t="s">
        <v>91</v>
      </c>
      <c r="AV268" t="s"/>
      <c r="AW268" t="s">
        <v>95</v>
      </c>
      <c r="AX268" t="s"/>
      <c r="AY268" t="n">
        <v>418057</v>
      </c>
      <c r="AZ268" t="s">
        <v>654</v>
      </c>
      <c r="BA268" t="s"/>
      <c r="BB268" t="s"/>
      <c r="BC268" t="n">
        <v>38.9681</v>
      </c>
      <c r="BD268" t="n">
        <v>38.9681</v>
      </c>
      <c r="BE268" t="s">
        <v>669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98</v>
      </c>
      <c r="BO268" t="s">
        <v>82</v>
      </c>
      <c r="BP268" t="s">
        <v>99</v>
      </c>
      <c r="BQ268" t="s">
        <v>656</v>
      </c>
      <c r="BR268" t="s">
        <v>205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648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229.83</v>
      </c>
      <c r="L269" t="s">
        <v>77</v>
      </c>
      <c r="M269" t="s"/>
      <c r="N269" t="s">
        <v>649</v>
      </c>
      <c r="O269" t="s">
        <v>79</v>
      </c>
      <c r="P269" t="s">
        <v>648</v>
      </c>
      <c r="Q269" t="s"/>
      <c r="R269" t="s">
        <v>80</v>
      </c>
      <c r="S269" t="s">
        <v>666</v>
      </c>
      <c r="T269" t="s">
        <v>82</v>
      </c>
      <c r="U269" t="s">
        <v>83</v>
      </c>
      <c r="V269" t="s">
        <v>84</v>
      </c>
      <c r="W269" t="s">
        <v>103</v>
      </c>
      <c r="X269" t="s"/>
      <c r="Y269" t="s">
        <v>86</v>
      </c>
      <c r="Z269">
        <f>HYPERLINK("https://hotelmonitor-cachepage.eclerx.com/savepage/tk_15454758770005677_sr_62.html","info")</f>
        <v/>
      </c>
      <c r="AA269" t="n">
        <v>-418057</v>
      </c>
      <c r="AB269" t="s">
        <v>662</v>
      </c>
      <c r="AC269" t="s">
        <v>88</v>
      </c>
      <c r="AD269" t="s">
        <v>89</v>
      </c>
      <c r="AE269" t="s"/>
      <c r="AF269" t="s"/>
      <c r="AG269" t="s"/>
      <c r="AH269" t="s">
        <v>667</v>
      </c>
      <c r="AI269" t="s">
        <v>668</v>
      </c>
      <c r="AJ269" t="s"/>
      <c r="AK269" t="s">
        <v>99</v>
      </c>
      <c r="AL269" t="s"/>
      <c r="AM269" t="s"/>
      <c r="AN269" t="s">
        <v>91</v>
      </c>
      <c r="AO269" t="s"/>
      <c r="AP269" t="n">
        <v>46</v>
      </c>
      <c r="AQ269" t="s">
        <v>92</v>
      </c>
      <c r="AR269" t="s"/>
      <c r="AS269" t="s">
        <v>653</v>
      </c>
      <c r="AT269" t="s">
        <v>94</v>
      </c>
      <c r="AU269" t="s">
        <v>91</v>
      </c>
      <c r="AV269" t="s"/>
      <c r="AW269" t="s">
        <v>95</v>
      </c>
      <c r="AX269" t="s"/>
      <c r="AY269" t="n">
        <v>418057</v>
      </c>
      <c r="AZ269" t="s">
        <v>654</v>
      </c>
      <c r="BA269" t="s"/>
      <c r="BB269" t="s"/>
      <c r="BC269" t="n">
        <v>38.9681</v>
      </c>
      <c r="BD269" t="n">
        <v>38.9681</v>
      </c>
      <c r="BE269" t="s">
        <v>669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>
        <v>98</v>
      </c>
      <c r="BO269" t="s">
        <v>82</v>
      </c>
      <c r="BP269" t="s">
        <v>99</v>
      </c>
      <c r="BQ269" t="s">
        <v>656</v>
      </c>
      <c r="BR269" t="s">
        <v>205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648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254.19</v>
      </c>
      <c r="L270" t="s">
        <v>77</v>
      </c>
      <c r="M270" t="s"/>
      <c r="N270" t="s">
        <v>649</v>
      </c>
      <c r="O270" t="s">
        <v>79</v>
      </c>
      <c r="P270" t="s">
        <v>648</v>
      </c>
      <c r="Q270" t="s"/>
      <c r="R270" t="s">
        <v>80</v>
      </c>
      <c r="S270" t="s">
        <v>670</v>
      </c>
      <c r="T270" t="s">
        <v>82</v>
      </c>
      <c r="U270" t="s">
        <v>83</v>
      </c>
      <c r="V270" t="s">
        <v>84</v>
      </c>
      <c r="W270" t="s">
        <v>107</v>
      </c>
      <c r="X270" t="s"/>
      <c r="Y270" t="s">
        <v>86</v>
      </c>
      <c r="Z270">
        <f>HYPERLINK("https://hotelmonitor-cachepage.eclerx.com/savepage/tk_15454758770005677_sr_62.html","info")</f>
        <v/>
      </c>
      <c r="AA270" t="n">
        <v>-418057</v>
      </c>
      <c r="AB270" t="s">
        <v>671</v>
      </c>
      <c r="AC270" t="s">
        <v>88</v>
      </c>
      <c r="AD270" t="s">
        <v>89</v>
      </c>
      <c r="AE270" t="s"/>
      <c r="AF270" t="s"/>
      <c r="AG270" t="s"/>
      <c r="AH270" t="s">
        <v>672</v>
      </c>
      <c r="AI270" t="s">
        <v>670</v>
      </c>
      <c r="AJ270" t="s"/>
      <c r="AK270" t="s">
        <v>91</v>
      </c>
      <c r="AL270" t="s"/>
      <c r="AM270" t="s"/>
      <c r="AN270" t="s">
        <v>91</v>
      </c>
      <c r="AO270" t="s"/>
      <c r="AP270" t="n">
        <v>46</v>
      </c>
      <c r="AQ270" t="s">
        <v>92</v>
      </c>
      <c r="AR270" t="s"/>
      <c r="AS270" t="s">
        <v>653</v>
      </c>
      <c r="AT270" t="s">
        <v>94</v>
      </c>
      <c r="AU270" t="s">
        <v>91</v>
      </c>
      <c r="AV270" t="s"/>
      <c r="AW270" t="s">
        <v>95</v>
      </c>
      <c r="AX270" t="s"/>
      <c r="AY270" t="n">
        <v>418057</v>
      </c>
      <c r="AZ270" t="s">
        <v>654</v>
      </c>
      <c r="BA270" t="s"/>
      <c r="BB270" t="s"/>
      <c r="BC270" t="n">
        <v>38.9681</v>
      </c>
      <c r="BD270" t="n">
        <v>38.9681</v>
      </c>
      <c r="BE270" t="s">
        <v>673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98</v>
      </c>
      <c r="BO270" t="s">
        <v>82</v>
      </c>
      <c r="BP270" t="s">
        <v>99</v>
      </c>
      <c r="BQ270" t="s">
        <v>656</v>
      </c>
      <c r="BR270" t="s">
        <v>205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648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254.19</v>
      </c>
      <c r="L271" t="s">
        <v>77</v>
      </c>
      <c r="M271" t="s"/>
      <c r="N271" t="s">
        <v>649</v>
      </c>
      <c r="O271" t="s">
        <v>79</v>
      </c>
      <c r="P271" t="s">
        <v>648</v>
      </c>
      <c r="Q271" t="s"/>
      <c r="R271" t="s">
        <v>80</v>
      </c>
      <c r="S271" t="s">
        <v>670</v>
      </c>
      <c r="T271" t="s">
        <v>82</v>
      </c>
      <c r="U271" t="s">
        <v>83</v>
      </c>
      <c r="V271" t="s">
        <v>84</v>
      </c>
      <c r="W271" t="s">
        <v>107</v>
      </c>
      <c r="X271" t="s"/>
      <c r="Y271" t="s">
        <v>86</v>
      </c>
      <c r="Z271">
        <f>HYPERLINK("https://hotelmonitor-cachepage.eclerx.com/savepage/tk_15454758770005677_sr_62.html","info")</f>
        <v/>
      </c>
      <c r="AA271" t="n">
        <v>-418057</v>
      </c>
      <c r="AB271" t="s">
        <v>671</v>
      </c>
      <c r="AC271" t="s">
        <v>88</v>
      </c>
      <c r="AD271" t="s">
        <v>89</v>
      </c>
      <c r="AE271" t="s"/>
      <c r="AF271" t="s"/>
      <c r="AG271" t="s"/>
      <c r="AH271" t="s">
        <v>672</v>
      </c>
      <c r="AI271" t="s">
        <v>670</v>
      </c>
      <c r="AJ271" t="s"/>
      <c r="AK271" t="s">
        <v>91</v>
      </c>
      <c r="AL271" t="s"/>
      <c r="AM271" t="s"/>
      <c r="AN271" t="s">
        <v>91</v>
      </c>
      <c r="AO271" t="s"/>
      <c r="AP271" t="n">
        <v>46</v>
      </c>
      <c r="AQ271" t="s">
        <v>92</v>
      </c>
      <c r="AR271" t="s"/>
      <c r="AS271" t="s">
        <v>653</v>
      </c>
      <c r="AT271" t="s">
        <v>94</v>
      </c>
      <c r="AU271" t="s">
        <v>91</v>
      </c>
      <c r="AV271" t="s"/>
      <c r="AW271" t="s">
        <v>95</v>
      </c>
      <c r="AX271" t="s"/>
      <c r="AY271" t="n">
        <v>418057</v>
      </c>
      <c r="AZ271" t="s">
        <v>654</v>
      </c>
      <c r="BA271" t="s"/>
      <c r="BB271" t="s"/>
      <c r="BC271" t="n">
        <v>38.9681</v>
      </c>
      <c r="BD271" t="n">
        <v>38.9681</v>
      </c>
      <c r="BE271" t="s">
        <v>673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>
        <v>98</v>
      </c>
      <c r="BO271" t="s">
        <v>82</v>
      </c>
      <c r="BP271" t="s">
        <v>99</v>
      </c>
      <c r="BQ271" t="s">
        <v>656</v>
      </c>
      <c r="BR271" t="s">
        <v>205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648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267.83</v>
      </c>
      <c r="L272" t="s">
        <v>77</v>
      </c>
      <c r="M272" t="s"/>
      <c r="N272" t="s">
        <v>649</v>
      </c>
      <c r="O272" t="s">
        <v>79</v>
      </c>
      <c r="P272" t="s">
        <v>648</v>
      </c>
      <c r="Q272" t="s"/>
      <c r="R272" t="s">
        <v>80</v>
      </c>
      <c r="S272" t="s">
        <v>674</v>
      </c>
      <c r="T272" t="s">
        <v>82</v>
      </c>
      <c r="U272" t="s">
        <v>83</v>
      </c>
      <c r="V272" t="s">
        <v>84</v>
      </c>
      <c r="W272" t="s">
        <v>107</v>
      </c>
      <c r="X272" t="s"/>
      <c r="Y272" t="s">
        <v>86</v>
      </c>
      <c r="Z272">
        <f>HYPERLINK("https://hotelmonitor-cachepage.eclerx.com/savepage/tk_15454758770005677_sr_62.html","info")</f>
        <v/>
      </c>
      <c r="AA272" t="n">
        <v>-418057</v>
      </c>
      <c r="AB272" t="s">
        <v>671</v>
      </c>
      <c r="AC272" t="s">
        <v>88</v>
      </c>
      <c r="AD272" t="s">
        <v>89</v>
      </c>
      <c r="AE272" t="s"/>
      <c r="AF272" t="s"/>
      <c r="AG272" t="s"/>
      <c r="AH272" t="s">
        <v>675</v>
      </c>
      <c r="AI272" t="s">
        <v>676</v>
      </c>
      <c r="AJ272" t="s"/>
      <c r="AK272" t="s">
        <v>99</v>
      </c>
      <c r="AL272" t="s"/>
      <c r="AM272" t="s"/>
      <c r="AN272" t="s">
        <v>91</v>
      </c>
      <c r="AO272" t="s"/>
      <c r="AP272" t="n">
        <v>46</v>
      </c>
      <c r="AQ272" t="s">
        <v>92</v>
      </c>
      <c r="AR272" t="s"/>
      <c r="AS272" t="s">
        <v>653</v>
      </c>
      <c r="AT272" t="s">
        <v>94</v>
      </c>
      <c r="AU272" t="s">
        <v>91</v>
      </c>
      <c r="AV272" t="s"/>
      <c r="AW272" t="s">
        <v>95</v>
      </c>
      <c r="AX272" t="s"/>
      <c r="AY272" t="n">
        <v>418057</v>
      </c>
      <c r="AZ272" t="s">
        <v>654</v>
      </c>
      <c r="BA272" t="s"/>
      <c r="BB272" t="s"/>
      <c r="BC272" t="n">
        <v>38.9681</v>
      </c>
      <c r="BD272" t="n">
        <v>38.9681</v>
      </c>
      <c r="BE272" t="s">
        <v>677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98</v>
      </c>
      <c r="BO272" t="s">
        <v>82</v>
      </c>
      <c r="BP272" t="s">
        <v>99</v>
      </c>
      <c r="BQ272" t="s">
        <v>656</v>
      </c>
      <c r="BR272" t="s">
        <v>205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648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267.83</v>
      </c>
      <c r="L273" t="s">
        <v>77</v>
      </c>
      <c r="M273" t="s"/>
      <c r="N273" t="s">
        <v>649</v>
      </c>
      <c r="O273" t="s">
        <v>79</v>
      </c>
      <c r="P273" t="s">
        <v>648</v>
      </c>
      <c r="Q273" t="s"/>
      <c r="R273" t="s">
        <v>80</v>
      </c>
      <c r="S273" t="s">
        <v>674</v>
      </c>
      <c r="T273" t="s">
        <v>82</v>
      </c>
      <c r="U273" t="s">
        <v>83</v>
      </c>
      <c r="V273" t="s">
        <v>84</v>
      </c>
      <c r="W273" t="s">
        <v>107</v>
      </c>
      <c r="X273" t="s"/>
      <c r="Y273" t="s">
        <v>86</v>
      </c>
      <c r="Z273">
        <f>HYPERLINK("https://hotelmonitor-cachepage.eclerx.com/savepage/tk_15454758770005677_sr_62.html","info")</f>
        <v/>
      </c>
      <c r="AA273" t="n">
        <v>-418057</v>
      </c>
      <c r="AB273" t="s">
        <v>671</v>
      </c>
      <c r="AC273" t="s">
        <v>88</v>
      </c>
      <c r="AD273" t="s">
        <v>89</v>
      </c>
      <c r="AE273" t="s"/>
      <c r="AF273" t="s"/>
      <c r="AG273" t="s"/>
      <c r="AH273" t="s">
        <v>675</v>
      </c>
      <c r="AI273" t="s">
        <v>676</v>
      </c>
      <c r="AJ273" t="s"/>
      <c r="AK273" t="s">
        <v>99</v>
      </c>
      <c r="AL273" t="s"/>
      <c r="AM273" t="s"/>
      <c r="AN273" t="s">
        <v>91</v>
      </c>
      <c r="AO273" t="s"/>
      <c r="AP273" t="n">
        <v>46</v>
      </c>
      <c r="AQ273" t="s">
        <v>92</v>
      </c>
      <c r="AR273" t="s"/>
      <c r="AS273" t="s">
        <v>653</v>
      </c>
      <c r="AT273" t="s">
        <v>94</v>
      </c>
      <c r="AU273" t="s">
        <v>91</v>
      </c>
      <c r="AV273" t="s"/>
      <c r="AW273" t="s">
        <v>95</v>
      </c>
      <c r="AX273" t="s"/>
      <c r="AY273" t="n">
        <v>418057</v>
      </c>
      <c r="AZ273" t="s">
        <v>654</v>
      </c>
      <c r="BA273" t="s"/>
      <c r="BB273" t="s"/>
      <c r="BC273" t="n">
        <v>38.9681</v>
      </c>
      <c r="BD273" t="n">
        <v>38.9681</v>
      </c>
      <c r="BE273" t="s">
        <v>677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>
        <v>98</v>
      </c>
      <c r="BO273" t="s">
        <v>82</v>
      </c>
      <c r="BP273" t="s">
        <v>99</v>
      </c>
      <c r="BQ273" t="s">
        <v>656</v>
      </c>
      <c r="BR273" t="s">
        <v>205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648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198.84</v>
      </c>
      <c r="L274" t="s">
        <v>77</v>
      </c>
      <c r="M274" t="s"/>
      <c r="N274" t="s">
        <v>327</v>
      </c>
      <c r="O274" t="s">
        <v>79</v>
      </c>
      <c r="P274" t="s">
        <v>648</v>
      </c>
      <c r="Q274" t="s"/>
      <c r="R274" t="s">
        <v>80</v>
      </c>
      <c r="S274" t="s">
        <v>650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>
        <f>HYPERLINK("https://hotelmonitor-cachepage.eclerx.com/savepage/tk_15454758770005677_sr_62.html","info")</f>
        <v/>
      </c>
      <c r="AA274" t="n">
        <v>-418057</v>
      </c>
      <c r="AB274" t="s">
        <v>651</v>
      </c>
      <c r="AC274" t="s">
        <v>88</v>
      </c>
      <c r="AD274" t="s">
        <v>89</v>
      </c>
      <c r="AE274" t="s"/>
      <c r="AF274" t="s"/>
      <c r="AG274" t="s"/>
      <c r="AH274" t="s">
        <v>652</v>
      </c>
      <c r="AI274" t="s">
        <v>650</v>
      </c>
      <c r="AJ274" t="s"/>
      <c r="AK274" t="s">
        <v>91</v>
      </c>
      <c r="AL274" t="s"/>
      <c r="AM274" t="s"/>
      <c r="AN274" t="s">
        <v>91</v>
      </c>
      <c r="AO274" t="s"/>
      <c r="AP274" t="n">
        <v>46</v>
      </c>
      <c r="AQ274" t="s">
        <v>92</v>
      </c>
      <c r="AR274" t="s"/>
      <c r="AS274" t="s">
        <v>653</v>
      </c>
      <c r="AT274" t="s">
        <v>94</v>
      </c>
      <c r="AU274" t="s">
        <v>91</v>
      </c>
      <c r="AV274" t="s"/>
      <c r="AW274" t="s">
        <v>95</v>
      </c>
      <c r="AX274" t="s"/>
      <c r="AY274" t="n">
        <v>418057</v>
      </c>
      <c r="AZ274" t="s">
        <v>654</v>
      </c>
      <c r="BA274" t="s"/>
      <c r="BB274" t="s"/>
      <c r="BC274" t="n">
        <v>38.9681</v>
      </c>
      <c r="BD274" t="n">
        <v>38.9681</v>
      </c>
      <c r="BE274" t="s">
        <v>655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98</v>
      </c>
      <c r="BO274" t="s">
        <v>82</v>
      </c>
      <c r="BP274" t="s">
        <v>99</v>
      </c>
      <c r="BQ274" t="s">
        <v>355</v>
      </c>
      <c r="BR274" t="s">
        <v>205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648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198.84</v>
      </c>
      <c r="L275" t="s">
        <v>77</v>
      </c>
      <c r="M275" t="s"/>
      <c r="N275" t="s">
        <v>327</v>
      </c>
      <c r="O275" t="s">
        <v>79</v>
      </c>
      <c r="P275" t="s">
        <v>648</v>
      </c>
      <c r="Q275" t="s"/>
      <c r="R275" t="s">
        <v>80</v>
      </c>
      <c r="S275" t="s">
        <v>650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>
        <f>HYPERLINK("https://hotelmonitor-cachepage.eclerx.com/savepage/tk_15454758770005677_sr_62.html","info")</f>
        <v/>
      </c>
      <c r="AA275" t="n">
        <v>-418057</v>
      </c>
      <c r="AB275" t="s">
        <v>651</v>
      </c>
      <c r="AC275" t="s">
        <v>88</v>
      </c>
      <c r="AD275" t="s">
        <v>89</v>
      </c>
      <c r="AE275" t="s"/>
      <c r="AF275" t="s"/>
      <c r="AG275" t="s"/>
      <c r="AH275" t="s">
        <v>652</v>
      </c>
      <c r="AI275" t="s">
        <v>650</v>
      </c>
      <c r="AJ275" t="s"/>
      <c r="AK275" t="s">
        <v>91</v>
      </c>
      <c r="AL275" t="s"/>
      <c r="AM275" t="s"/>
      <c r="AN275" t="s">
        <v>91</v>
      </c>
      <c r="AO275" t="s"/>
      <c r="AP275" t="n">
        <v>46</v>
      </c>
      <c r="AQ275" t="s">
        <v>92</v>
      </c>
      <c r="AR275" t="s"/>
      <c r="AS275" t="s">
        <v>653</v>
      </c>
      <c r="AT275" t="s">
        <v>94</v>
      </c>
      <c r="AU275" t="s">
        <v>91</v>
      </c>
      <c r="AV275" t="s"/>
      <c r="AW275" t="s">
        <v>95</v>
      </c>
      <c r="AX275" t="s"/>
      <c r="AY275" t="n">
        <v>418057</v>
      </c>
      <c r="AZ275" t="s">
        <v>654</v>
      </c>
      <c r="BA275" t="s"/>
      <c r="BB275" t="s"/>
      <c r="BC275" t="n">
        <v>38.9681</v>
      </c>
      <c r="BD275" t="n">
        <v>38.9681</v>
      </c>
      <c r="BE275" t="s">
        <v>655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>
        <v>98</v>
      </c>
      <c r="BO275" t="s">
        <v>82</v>
      </c>
      <c r="BP275" t="s">
        <v>99</v>
      </c>
      <c r="BQ275" t="s">
        <v>355</v>
      </c>
      <c r="BR275" t="s">
        <v>205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648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209.5</v>
      </c>
      <c r="L276" t="s">
        <v>77</v>
      </c>
      <c r="M276" t="s"/>
      <c r="N276" t="s">
        <v>327</v>
      </c>
      <c r="O276" t="s">
        <v>79</v>
      </c>
      <c r="P276" t="s">
        <v>648</v>
      </c>
      <c r="Q276" t="s"/>
      <c r="R276" t="s">
        <v>80</v>
      </c>
      <c r="S276" t="s">
        <v>657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HYPERLINK("https://hotelmonitor-cachepage.eclerx.com/savepage/tk_15454758770005677_sr_62.html","info")</f>
        <v/>
      </c>
      <c r="AA276" t="n">
        <v>-418057</v>
      </c>
      <c r="AB276" t="s">
        <v>651</v>
      </c>
      <c r="AC276" t="s">
        <v>88</v>
      </c>
      <c r="AD276" t="s">
        <v>89</v>
      </c>
      <c r="AE276" t="s"/>
      <c r="AF276" t="s"/>
      <c r="AG276" t="s"/>
      <c r="AH276" t="s">
        <v>658</v>
      </c>
      <c r="AI276" t="s">
        <v>659</v>
      </c>
      <c r="AJ276" t="s"/>
      <c r="AK276" t="s">
        <v>99</v>
      </c>
      <c r="AL276" t="s"/>
      <c r="AM276" t="s"/>
      <c r="AN276" t="s">
        <v>91</v>
      </c>
      <c r="AO276" t="s"/>
      <c r="AP276" t="n">
        <v>46</v>
      </c>
      <c r="AQ276" t="s">
        <v>92</v>
      </c>
      <c r="AR276" t="s"/>
      <c r="AS276" t="s">
        <v>653</v>
      </c>
      <c r="AT276" t="s">
        <v>94</v>
      </c>
      <c r="AU276" t="s">
        <v>91</v>
      </c>
      <c r="AV276" t="s"/>
      <c r="AW276" t="s">
        <v>95</v>
      </c>
      <c r="AX276" t="s"/>
      <c r="AY276" t="n">
        <v>418057</v>
      </c>
      <c r="AZ276" t="s">
        <v>654</v>
      </c>
      <c r="BA276" t="s"/>
      <c r="BB276" t="s"/>
      <c r="BC276" t="n">
        <v>38.9681</v>
      </c>
      <c r="BD276" t="n">
        <v>38.9681</v>
      </c>
      <c r="BE276" t="s">
        <v>660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98</v>
      </c>
      <c r="BO276" t="s">
        <v>82</v>
      </c>
      <c r="BP276" t="s">
        <v>99</v>
      </c>
      <c r="BQ276" t="s">
        <v>355</v>
      </c>
      <c r="BR276" t="s">
        <v>205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648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209.5</v>
      </c>
      <c r="L277" t="s">
        <v>77</v>
      </c>
      <c r="M277" t="s"/>
      <c r="N277" t="s">
        <v>327</v>
      </c>
      <c r="O277" t="s">
        <v>79</v>
      </c>
      <c r="P277" t="s">
        <v>648</v>
      </c>
      <c r="Q277" t="s"/>
      <c r="R277" t="s">
        <v>80</v>
      </c>
      <c r="S277" t="s">
        <v>657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HYPERLINK("https://hotelmonitor-cachepage.eclerx.com/savepage/tk_15454758770005677_sr_62.html","info")</f>
        <v/>
      </c>
      <c r="AA277" t="n">
        <v>-418057</v>
      </c>
      <c r="AB277" t="s">
        <v>651</v>
      </c>
      <c r="AC277" t="s">
        <v>88</v>
      </c>
      <c r="AD277" t="s">
        <v>89</v>
      </c>
      <c r="AE277" t="s"/>
      <c r="AF277" t="s"/>
      <c r="AG277" t="s"/>
      <c r="AH277" t="s">
        <v>658</v>
      </c>
      <c r="AI277" t="s">
        <v>659</v>
      </c>
      <c r="AJ277" t="s"/>
      <c r="AK277" t="s">
        <v>99</v>
      </c>
      <c r="AL277" t="s"/>
      <c r="AM277" t="s"/>
      <c r="AN277" t="s">
        <v>91</v>
      </c>
      <c r="AO277" t="s"/>
      <c r="AP277" t="n">
        <v>46</v>
      </c>
      <c r="AQ277" t="s">
        <v>92</v>
      </c>
      <c r="AR277" t="s"/>
      <c r="AS277" t="s">
        <v>653</v>
      </c>
      <c r="AT277" t="s">
        <v>94</v>
      </c>
      <c r="AU277" t="s">
        <v>91</v>
      </c>
      <c r="AV277" t="s"/>
      <c r="AW277" t="s">
        <v>95</v>
      </c>
      <c r="AX277" t="s"/>
      <c r="AY277" t="n">
        <v>418057</v>
      </c>
      <c r="AZ277" t="s">
        <v>654</v>
      </c>
      <c r="BA277" t="s"/>
      <c r="BB277" t="s"/>
      <c r="BC277" t="n">
        <v>38.9681</v>
      </c>
      <c r="BD277" t="n">
        <v>38.9681</v>
      </c>
      <c r="BE277" t="s">
        <v>660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>
        <v>98</v>
      </c>
      <c r="BO277" t="s">
        <v>82</v>
      </c>
      <c r="BP277" t="s">
        <v>99</v>
      </c>
      <c r="BQ277" t="s">
        <v>355</v>
      </c>
      <c r="BR277" t="s">
        <v>205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648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218.13</v>
      </c>
      <c r="L278" t="s">
        <v>77</v>
      </c>
      <c r="M278" t="s"/>
      <c r="N278" t="s">
        <v>327</v>
      </c>
      <c r="O278" t="s">
        <v>79</v>
      </c>
      <c r="P278" t="s">
        <v>648</v>
      </c>
      <c r="Q278" t="s"/>
      <c r="R278" t="s">
        <v>80</v>
      </c>
      <c r="S278" t="s">
        <v>661</v>
      </c>
      <c r="T278" t="s">
        <v>82</v>
      </c>
      <c r="U278" t="s">
        <v>83</v>
      </c>
      <c r="V278" t="s">
        <v>84</v>
      </c>
      <c r="W278" t="s">
        <v>103</v>
      </c>
      <c r="X278" t="s"/>
      <c r="Y278" t="s">
        <v>86</v>
      </c>
      <c r="Z278">
        <f>HYPERLINK("https://hotelmonitor-cachepage.eclerx.com/savepage/tk_15454758770005677_sr_62.html","info")</f>
        <v/>
      </c>
      <c r="AA278" t="n">
        <v>-418057</v>
      </c>
      <c r="AB278" t="s">
        <v>662</v>
      </c>
      <c r="AC278" t="s">
        <v>88</v>
      </c>
      <c r="AD278" t="s">
        <v>89</v>
      </c>
      <c r="AE278" t="s"/>
      <c r="AF278" t="s"/>
      <c r="AG278" t="s"/>
      <c r="AH278" t="s">
        <v>663</v>
      </c>
      <c r="AI278" t="s">
        <v>664</v>
      </c>
      <c r="AJ278" t="s"/>
      <c r="AK278" t="s">
        <v>91</v>
      </c>
      <c r="AL278" t="s"/>
      <c r="AM278" t="s"/>
      <c r="AN278" t="s">
        <v>91</v>
      </c>
      <c r="AO278" t="s"/>
      <c r="AP278" t="n">
        <v>46</v>
      </c>
      <c r="AQ278" t="s">
        <v>92</v>
      </c>
      <c r="AR278" t="s"/>
      <c r="AS278" t="s">
        <v>653</v>
      </c>
      <c r="AT278" t="s">
        <v>94</v>
      </c>
      <c r="AU278" t="s">
        <v>91</v>
      </c>
      <c r="AV278" t="s"/>
      <c r="AW278" t="s">
        <v>95</v>
      </c>
      <c r="AX278" t="s"/>
      <c r="AY278" t="n">
        <v>418057</v>
      </c>
      <c r="AZ278" t="s">
        <v>654</v>
      </c>
      <c r="BA278" t="s"/>
      <c r="BB278" t="s"/>
      <c r="BC278" t="n">
        <v>38.9681</v>
      </c>
      <c r="BD278" t="n">
        <v>38.9681</v>
      </c>
      <c r="BE278" t="s">
        <v>665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98</v>
      </c>
      <c r="BO278" t="s">
        <v>82</v>
      </c>
      <c r="BP278" t="s">
        <v>99</v>
      </c>
      <c r="BQ278" t="s">
        <v>355</v>
      </c>
      <c r="BR278" t="s">
        <v>205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648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218.13</v>
      </c>
      <c r="L279" t="s">
        <v>77</v>
      </c>
      <c r="M279" t="s"/>
      <c r="N279" t="s">
        <v>327</v>
      </c>
      <c r="O279" t="s">
        <v>79</v>
      </c>
      <c r="P279" t="s">
        <v>648</v>
      </c>
      <c r="Q279" t="s"/>
      <c r="R279" t="s">
        <v>80</v>
      </c>
      <c r="S279" t="s">
        <v>661</v>
      </c>
      <c r="T279" t="s">
        <v>82</v>
      </c>
      <c r="U279" t="s">
        <v>83</v>
      </c>
      <c r="V279" t="s">
        <v>84</v>
      </c>
      <c r="W279" t="s">
        <v>103</v>
      </c>
      <c r="X279" t="s"/>
      <c r="Y279" t="s">
        <v>86</v>
      </c>
      <c r="Z279">
        <f>HYPERLINK("https://hotelmonitor-cachepage.eclerx.com/savepage/tk_15454758770005677_sr_62.html","info")</f>
        <v/>
      </c>
      <c r="AA279" t="n">
        <v>-418057</v>
      </c>
      <c r="AB279" t="s">
        <v>662</v>
      </c>
      <c r="AC279" t="s">
        <v>88</v>
      </c>
      <c r="AD279" t="s">
        <v>89</v>
      </c>
      <c r="AE279" t="s"/>
      <c r="AF279" t="s"/>
      <c r="AG279" t="s"/>
      <c r="AH279" t="s">
        <v>663</v>
      </c>
      <c r="AI279" t="s">
        <v>664</v>
      </c>
      <c r="AJ279" t="s"/>
      <c r="AK279" t="s">
        <v>91</v>
      </c>
      <c r="AL279" t="s"/>
      <c r="AM279" t="s"/>
      <c r="AN279" t="s">
        <v>91</v>
      </c>
      <c r="AO279" t="s"/>
      <c r="AP279" t="n">
        <v>46</v>
      </c>
      <c r="AQ279" t="s">
        <v>92</v>
      </c>
      <c r="AR279" t="s"/>
      <c r="AS279" t="s">
        <v>653</v>
      </c>
      <c r="AT279" t="s">
        <v>94</v>
      </c>
      <c r="AU279" t="s">
        <v>91</v>
      </c>
      <c r="AV279" t="s"/>
      <c r="AW279" t="s">
        <v>95</v>
      </c>
      <c r="AX279" t="s"/>
      <c r="AY279" t="n">
        <v>418057</v>
      </c>
      <c r="AZ279" t="s">
        <v>654</v>
      </c>
      <c r="BA279" t="s"/>
      <c r="BB279" t="s"/>
      <c r="BC279" t="n">
        <v>38.9681</v>
      </c>
      <c r="BD279" t="n">
        <v>38.9681</v>
      </c>
      <c r="BE279" t="s">
        <v>665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>
        <v>98</v>
      </c>
      <c r="BO279" t="s">
        <v>82</v>
      </c>
      <c r="BP279" t="s">
        <v>99</v>
      </c>
      <c r="BQ279" t="s">
        <v>355</v>
      </c>
      <c r="BR279" t="s">
        <v>205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648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229.83</v>
      </c>
      <c r="L280" t="s">
        <v>77</v>
      </c>
      <c r="M280" t="s"/>
      <c r="N280" t="s">
        <v>327</v>
      </c>
      <c r="O280" t="s">
        <v>79</v>
      </c>
      <c r="P280" t="s">
        <v>648</v>
      </c>
      <c r="Q280" t="s"/>
      <c r="R280" t="s">
        <v>80</v>
      </c>
      <c r="S280" t="s">
        <v>666</v>
      </c>
      <c r="T280" t="s">
        <v>82</v>
      </c>
      <c r="U280" t="s">
        <v>83</v>
      </c>
      <c r="V280" t="s">
        <v>84</v>
      </c>
      <c r="W280" t="s">
        <v>103</v>
      </c>
      <c r="X280" t="s"/>
      <c r="Y280" t="s">
        <v>86</v>
      </c>
      <c r="Z280">
        <f>HYPERLINK("https://hotelmonitor-cachepage.eclerx.com/savepage/tk_15454758770005677_sr_62.html","info")</f>
        <v/>
      </c>
      <c r="AA280" t="n">
        <v>-418057</v>
      </c>
      <c r="AB280" t="s">
        <v>662</v>
      </c>
      <c r="AC280" t="s">
        <v>88</v>
      </c>
      <c r="AD280" t="s">
        <v>89</v>
      </c>
      <c r="AE280" t="s"/>
      <c r="AF280" t="s"/>
      <c r="AG280" t="s"/>
      <c r="AH280" t="s">
        <v>667</v>
      </c>
      <c r="AI280" t="s">
        <v>668</v>
      </c>
      <c r="AJ280" t="s"/>
      <c r="AK280" t="s">
        <v>99</v>
      </c>
      <c r="AL280" t="s"/>
      <c r="AM280" t="s"/>
      <c r="AN280" t="s">
        <v>91</v>
      </c>
      <c r="AO280" t="s"/>
      <c r="AP280" t="n">
        <v>46</v>
      </c>
      <c r="AQ280" t="s">
        <v>92</v>
      </c>
      <c r="AR280" t="s"/>
      <c r="AS280" t="s">
        <v>653</v>
      </c>
      <c r="AT280" t="s">
        <v>94</v>
      </c>
      <c r="AU280" t="s">
        <v>91</v>
      </c>
      <c r="AV280" t="s"/>
      <c r="AW280" t="s">
        <v>95</v>
      </c>
      <c r="AX280" t="s"/>
      <c r="AY280" t="n">
        <v>418057</v>
      </c>
      <c r="AZ280" t="s">
        <v>654</v>
      </c>
      <c r="BA280" t="s"/>
      <c r="BB280" t="s"/>
      <c r="BC280" t="n">
        <v>38.9681</v>
      </c>
      <c r="BD280" t="n">
        <v>38.9681</v>
      </c>
      <c r="BE280" t="s">
        <v>669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98</v>
      </c>
      <c r="BO280" t="s">
        <v>82</v>
      </c>
      <c r="BP280" t="s">
        <v>99</v>
      </c>
      <c r="BQ280" t="s">
        <v>355</v>
      </c>
      <c r="BR280" t="s">
        <v>205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648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229.83</v>
      </c>
      <c r="L281" t="s">
        <v>77</v>
      </c>
      <c r="M281" t="s"/>
      <c r="N281" t="s">
        <v>327</v>
      </c>
      <c r="O281" t="s">
        <v>79</v>
      </c>
      <c r="P281" t="s">
        <v>648</v>
      </c>
      <c r="Q281" t="s"/>
      <c r="R281" t="s">
        <v>80</v>
      </c>
      <c r="S281" t="s">
        <v>666</v>
      </c>
      <c r="T281" t="s">
        <v>82</v>
      </c>
      <c r="U281" t="s">
        <v>83</v>
      </c>
      <c r="V281" t="s">
        <v>84</v>
      </c>
      <c r="W281" t="s">
        <v>103</v>
      </c>
      <c r="X281" t="s"/>
      <c r="Y281" t="s">
        <v>86</v>
      </c>
      <c r="Z281">
        <f>HYPERLINK("https://hotelmonitor-cachepage.eclerx.com/savepage/tk_15454758770005677_sr_62.html","info")</f>
        <v/>
      </c>
      <c r="AA281" t="n">
        <v>-418057</v>
      </c>
      <c r="AB281" t="s">
        <v>662</v>
      </c>
      <c r="AC281" t="s">
        <v>88</v>
      </c>
      <c r="AD281" t="s">
        <v>89</v>
      </c>
      <c r="AE281" t="s"/>
      <c r="AF281" t="s"/>
      <c r="AG281" t="s"/>
      <c r="AH281" t="s">
        <v>667</v>
      </c>
      <c r="AI281" t="s">
        <v>668</v>
      </c>
      <c r="AJ281" t="s"/>
      <c r="AK281" t="s">
        <v>99</v>
      </c>
      <c r="AL281" t="s"/>
      <c r="AM281" t="s"/>
      <c r="AN281" t="s">
        <v>91</v>
      </c>
      <c r="AO281" t="s"/>
      <c r="AP281" t="n">
        <v>46</v>
      </c>
      <c r="AQ281" t="s">
        <v>92</v>
      </c>
      <c r="AR281" t="s"/>
      <c r="AS281" t="s">
        <v>653</v>
      </c>
      <c r="AT281" t="s">
        <v>94</v>
      </c>
      <c r="AU281" t="s">
        <v>91</v>
      </c>
      <c r="AV281" t="s"/>
      <c r="AW281" t="s">
        <v>95</v>
      </c>
      <c r="AX281" t="s"/>
      <c r="AY281" t="n">
        <v>418057</v>
      </c>
      <c r="AZ281" t="s">
        <v>654</v>
      </c>
      <c r="BA281" t="s"/>
      <c r="BB281" t="s"/>
      <c r="BC281" t="n">
        <v>38.9681</v>
      </c>
      <c r="BD281" t="n">
        <v>38.9681</v>
      </c>
      <c r="BE281" t="s">
        <v>669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>
        <v>98</v>
      </c>
      <c r="BO281" t="s">
        <v>82</v>
      </c>
      <c r="BP281" t="s">
        <v>99</v>
      </c>
      <c r="BQ281" t="s">
        <v>355</v>
      </c>
      <c r="BR281" t="s">
        <v>205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648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254.19</v>
      </c>
      <c r="L282" t="s">
        <v>77</v>
      </c>
      <c r="M282" t="s"/>
      <c r="N282" t="s">
        <v>327</v>
      </c>
      <c r="O282" t="s">
        <v>79</v>
      </c>
      <c r="P282" t="s">
        <v>648</v>
      </c>
      <c r="Q282" t="s"/>
      <c r="R282" t="s">
        <v>80</v>
      </c>
      <c r="S282" t="s">
        <v>670</v>
      </c>
      <c r="T282" t="s">
        <v>82</v>
      </c>
      <c r="U282" t="s">
        <v>83</v>
      </c>
      <c r="V282" t="s">
        <v>84</v>
      </c>
      <c r="W282" t="s">
        <v>107</v>
      </c>
      <c r="X282" t="s"/>
      <c r="Y282" t="s">
        <v>86</v>
      </c>
      <c r="Z282">
        <f>HYPERLINK("https://hotelmonitor-cachepage.eclerx.com/savepage/tk_15454758770005677_sr_62.html","info")</f>
        <v/>
      </c>
      <c r="AA282" t="n">
        <v>-418057</v>
      </c>
      <c r="AB282" t="s">
        <v>671</v>
      </c>
      <c r="AC282" t="s">
        <v>88</v>
      </c>
      <c r="AD282" t="s">
        <v>89</v>
      </c>
      <c r="AE282" t="s"/>
      <c r="AF282" t="s"/>
      <c r="AG282" t="s"/>
      <c r="AH282" t="s">
        <v>672</v>
      </c>
      <c r="AI282" t="s">
        <v>670</v>
      </c>
      <c r="AJ282" t="s"/>
      <c r="AK282" t="s">
        <v>91</v>
      </c>
      <c r="AL282" t="s"/>
      <c r="AM282" t="s"/>
      <c r="AN282" t="s">
        <v>91</v>
      </c>
      <c r="AO282" t="s"/>
      <c r="AP282" t="n">
        <v>46</v>
      </c>
      <c r="AQ282" t="s">
        <v>92</v>
      </c>
      <c r="AR282" t="s"/>
      <c r="AS282" t="s">
        <v>653</v>
      </c>
      <c r="AT282" t="s">
        <v>94</v>
      </c>
      <c r="AU282" t="s">
        <v>91</v>
      </c>
      <c r="AV282" t="s"/>
      <c r="AW282" t="s">
        <v>95</v>
      </c>
      <c r="AX282" t="s"/>
      <c r="AY282" t="n">
        <v>418057</v>
      </c>
      <c r="AZ282" t="s">
        <v>654</v>
      </c>
      <c r="BA282" t="s"/>
      <c r="BB282" t="s"/>
      <c r="BC282" t="n">
        <v>38.9681</v>
      </c>
      <c r="BD282" t="n">
        <v>38.9681</v>
      </c>
      <c r="BE282" t="s">
        <v>673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98</v>
      </c>
      <c r="BO282" t="s">
        <v>82</v>
      </c>
      <c r="BP282" t="s">
        <v>99</v>
      </c>
      <c r="BQ282" t="s">
        <v>355</v>
      </c>
      <c r="BR282" t="s">
        <v>205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648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254.19</v>
      </c>
      <c r="L283" t="s">
        <v>77</v>
      </c>
      <c r="M283" t="s"/>
      <c r="N283" t="s">
        <v>327</v>
      </c>
      <c r="O283" t="s">
        <v>79</v>
      </c>
      <c r="P283" t="s">
        <v>648</v>
      </c>
      <c r="Q283" t="s"/>
      <c r="R283" t="s">
        <v>80</v>
      </c>
      <c r="S283" t="s">
        <v>670</v>
      </c>
      <c r="T283" t="s">
        <v>82</v>
      </c>
      <c r="U283" t="s">
        <v>83</v>
      </c>
      <c r="V283" t="s">
        <v>84</v>
      </c>
      <c r="W283" t="s">
        <v>107</v>
      </c>
      <c r="X283" t="s"/>
      <c r="Y283" t="s">
        <v>86</v>
      </c>
      <c r="Z283">
        <f>HYPERLINK("https://hotelmonitor-cachepage.eclerx.com/savepage/tk_15454758770005677_sr_62.html","info")</f>
        <v/>
      </c>
      <c r="AA283" t="n">
        <v>-418057</v>
      </c>
      <c r="AB283" t="s">
        <v>671</v>
      </c>
      <c r="AC283" t="s">
        <v>88</v>
      </c>
      <c r="AD283" t="s">
        <v>89</v>
      </c>
      <c r="AE283" t="s"/>
      <c r="AF283" t="s"/>
      <c r="AG283" t="s"/>
      <c r="AH283" t="s">
        <v>672</v>
      </c>
      <c r="AI283" t="s">
        <v>670</v>
      </c>
      <c r="AJ283" t="s"/>
      <c r="AK283" t="s">
        <v>91</v>
      </c>
      <c r="AL283" t="s"/>
      <c r="AM283" t="s"/>
      <c r="AN283" t="s">
        <v>91</v>
      </c>
      <c r="AO283" t="s"/>
      <c r="AP283" t="n">
        <v>46</v>
      </c>
      <c r="AQ283" t="s">
        <v>92</v>
      </c>
      <c r="AR283" t="s"/>
      <c r="AS283" t="s">
        <v>653</v>
      </c>
      <c r="AT283" t="s">
        <v>94</v>
      </c>
      <c r="AU283" t="s">
        <v>91</v>
      </c>
      <c r="AV283" t="s"/>
      <c r="AW283" t="s">
        <v>95</v>
      </c>
      <c r="AX283" t="s"/>
      <c r="AY283" t="n">
        <v>418057</v>
      </c>
      <c r="AZ283" t="s">
        <v>654</v>
      </c>
      <c r="BA283" t="s"/>
      <c r="BB283" t="s"/>
      <c r="BC283" t="n">
        <v>38.9681</v>
      </c>
      <c r="BD283" t="n">
        <v>38.9681</v>
      </c>
      <c r="BE283" t="s">
        <v>673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>
        <v>98</v>
      </c>
      <c r="BO283" t="s">
        <v>82</v>
      </c>
      <c r="BP283" t="s">
        <v>99</v>
      </c>
      <c r="BQ283" t="s">
        <v>355</v>
      </c>
      <c r="BR283" t="s">
        <v>205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648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267.83</v>
      </c>
      <c r="L284" t="s">
        <v>77</v>
      </c>
      <c r="M284" t="s"/>
      <c r="N284" t="s">
        <v>327</v>
      </c>
      <c r="O284" t="s">
        <v>79</v>
      </c>
      <c r="P284" t="s">
        <v>648</v>
      </c>
      <c r="Q284" t="s"/>
      <c r="R284" t="s">
        <v>80</v>
      </c>
      <c r="S284" t="s">
        <v>674</v>
      </c>
      <c r="T284" t="s">
        <v>82</v>
      </c>
      <c r="U284" t="s">
        <v>83</v>
      </c>
      <c r="V284" t="s">
        <v>84</v>
      </c>
      <c r="W284" t="s">
        <v>107</v>
      </c>
      <c r="X284" t="s"/>
      <c r="Y284" t="s">
        <v>86</v>
      </c>
      <c r="Z284">
        <f>HYPERLINK("https://hotelmonitor-cachepage.eclerx.com/savepage/tk_15454758770005677_sr_62.html","info")</f>
        <v/>
      </c>
      <c r="AA284" t="n">
        <v>-418057</v>
      </c>
      <c r="AB284" t="s">
        <v>671</v>
      </c>
      <c r="AC284" t="s">
        <v>88</v>
      </c>
      <c r="AD284" t="s">
        <v>89</v>
      </c>
      <c r="AE284" t="s"/>
      <c r="AF284" t="s"/>
      <c r="AG284" t="s"/>
      <c r="AH284" t="s">
        <v>675</v>
      </c>
      <c r="AI284" t="s">
        <v>676</v>
      </c>
      <c r="AJ284" t="s"/>
      <c r="AK284" t="s">
        <v>99</v>
      </c>
      <c r="AL284" t="s"/>
      <c r="AM284" t="s"/>
      <c r="AN284" t="s">
        <v>91</v>
      </c>
      <c r="AO284" t="s"/>
      <c r="AP284" t="n">
        <v>46</v>
      </c>
      <c r="AQ284" t="s">
        <v>92</v>
      </c>
      <c r="AR284" t="s"/>
      <c r="AS284" t="s">
        <v>653</v>
      </c>
      <c r="AT284" t="s">
        <v>94</v>
      </c>
      <c r="AU284" t="s">
        <v>91</v>
      </c>
      <c r="AV284" t="s"/>
      <c r="AW284" t="s">
        <v>95</v>
      </c>
      <c r="AX284" t="s"/>
      <c r="AY284" t="n">
        <v>418057</v>
      </c>
      <c r="AZ284" t="s">
        <v>654</v>
      </c>
      <c r="BA284" t="s"/>
      <c r="BB284" t="s"/>
      <c r="BC284" t="n">
        <v>38.9681</v>
      </c>
      <c r="BD284" t="n">
        <v>38.9681</v>
      </c>
      <c r="BE284" t="s">
        <v>677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98</v>
      </c>
      <c r="BO284" t="s">
        <v>82</v>
      </c>
      <c r="BP284" t="s">
        <v>99</v>
      </c>
      <c r="BQ284" t="s">
        <v>355</v>
      </c>
      <c r="BR284" t="s">
        <v>205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648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267.83</v>
      </c>
      <c r="L285" t="s">
        <v>77</v>
      </c>
      <c r="M285" t="s"/>
      <c r="N285" t="s">
        <v>327</v>
      </c>
      <c r="O285" t="s">
        <v>79</v>
      </c>
      <c r="P285" t="s">
        <v>648</v>
      </c>
      <c r="Q285" t="s"/>
      <c r="R285" t="s">
        <v>80</v>
      </c>
      <c r="S285" t="s">
        <v>674</v>
      </c>
      <c r="T285" t="s">
        <v>82</v>
      </c>
      <c r="U285" t="s">
        <v>83</v>
      </c>
      <c r="V285" t="s">
        <v>84</v>
      </c>
      <c r="W285" t="s">
        <v>107</v>
      </c>
      <c r="X285" t="s"/>
      <c r="Y285" t="s">
        <v>86</v>
      </c>
      <c r="Z285">
        <f>HYPERLINK("https://hotelmonitor-cachepage.eclerx.com/savepage/tk_15454758770005677_sr_62.html","info")</f>
        <v/>
      </c>
      <c r="AA285" t="n">
        <v>-418057</v>
      </c>
      <c r="AB285" t="s">
        <v>671</v>
      </c>
      <c r="AC285" t="s">
        <v>88</v>
      </c>
      <c r="AD285" t="s">
        <v>89</v>
      </c>
      <c r="AE285" t="s"/>
      <c r="AF285" t="s"/>
      <c r="AG285" t="s"/>
      <c r="AH285" t="s">
        <v>675</v>
      </c>
      <c r="AI285" t="s">
        <v>676</v>
      </c>
      <c r="AJ285" t="s"/>
      <c r="AK285" t="s">
        <v>99</v>
      </c>
      <c r="AL285" t="s"/>
      <c r="AM285" t="s"/>
      <c r="AN285" t="s">
        <v>91</v>
      </c>
      <c r="AO285" t="s"/>
      <c r="AP285" t="n">
        <v>46</v>
      </c>
      <c r="AQ285" t="s">
        <v>92</v>
      </c>
      <c r="AR285" t="s"/>
      <c r="AS285" t="s">
        <v>653</v>
      </c>
      <c r="AT285" t="s">
        <v>94</v>
      </c>
      <c r="AU285" t="s">
        <v>91</v>
      </c>
      <c r="AV285" t="s"/>
      <c r="AW285" t="s">
        <v>95</v>
      </c>
      <c r="AX285" t="s"/>
      <c r="AY285" t="n">
        <v>418057</v>
      </c>
      <c r="AZ285" t="s">
        <v>654</v>
      </c>
      <c r="BA285" t="s"/>
      <c r="BB285" t="s"/>
      <c r="BC285" t="n">
        <v>38.9681</v>
      </c>
      <c r="BD285" t="n">
        <v>38.9681</v>
      </c>
      <c r="BE285" t="s">
        <v>677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>
        <v>98</v>
      </c>
      <c r="BO285" t="s">
        <v>82</v>
      </c>
      <c r="BP285" t="s">
        <v>99</v>
      </c>
      <c r="BQ285" t="s">
        <v>355</v>
      </c>
      <c r="BR285" t="s">
        <v>205</v>
      </c>
    </row>
    <row r="286" spans="1:70">
      <c r="A286" t="s">
        <v>70</v>
      </c>
      <c r="B286" t="s">
        <v>71</v>
      </c>
      <c r="C286" t="s">
        <v>311</v>
      </c>
      <c r="D286" t="n">
        <v>3</v>
      </c>
      <c r="E286" t="s">
        <v>678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72.13</v>
      </c>
      <c r="L286" t="s">
        <v>77</v>
      </c>
      <c r="M286" t="s"/>
      <c r="N286" t="s">
        <v>440</v>
      </c>
      <c r="O286" t="s">
        <v>79</v>
      </c>
      <c r="P286" t="s">
        <v>678</v>
      </c>
      <c r="Q286" t="s"/>
      <c r="R286" t="s">
        <v>80</v>
      </c>
      <c r="S286" t="s">
        <v>679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HYPERLINK("https://hotelmonitor-cachepage.eclerx.com/savepage/tk_15454758808624048_sr_59.html","info")</f>
        <v/>
      </c>
      <c r="AA286" t="n">
        <v>-419226</v>
      </c>
      <c r="AB286" t="s">
        <v>680</v>
      </c>
      <c r="AC286" t="s">
        <v>196</v>
      </c>
      <c r="AD286" t="s">
        <v>89</v>
      </c>
      <c r="AE286" t="s"/>
      <c r="AF286" t="s"/>
      <c r="AG286" t="s"/>
      <c r="AH286" t="s">
        <v>681</v>
      </c>
      <c r="AI286" t="s">
        <v>682</v>
      </c>
      <c r="AJ286" t="s"/>
      <c r="AK286" t="s">
        <v>91</v>
      </c>
      <c r="AL286" t="s"/>
      <c r="AM286" t="s"/>
      <c r="AN286" t="s">
        <v>99</v>
      </c>
      <c r="AO286" t="s">
        <v>200</v>
      </c>
      <c r="AP286" t="n">
        <v>6</v>
      </c>
      <c r="AQ286" t="s">
        <v>92</v>
      </c>
      <c r="AR286" t="s"/>
      <c r="AS286" t="s">
        <v>683</v>
      </c>
      <c r="AT286" t="s">
        <v>94</v>
      </c>
      <c r="AU286" t="s">
        <v>91</v>
      </c>
      <c r="AV286" t="s"/>
      <c r="AW286" t="s">
        <v>95</v>
      </c>
      <c r="AX286" t="s"/>
      <c r="AY286" t="n">
        <v>419226</v>
      </c>
      <c r="AZ286" t="s">
        <v>684</v>
      </c>
      <c r="BA286" t="s"/>
      <c r="BB286" t="s"/>
      <c r="BC286" t="n">
        <v>38.9128</v>
      </c>
      <c r="BD286" t="n">
        <v>38.9128</v>
      </c>
      <c r="BE286" t="s">
        <v>685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98</v>
      </c>
      <c r="BO286" t="s">
        <v>82</v>
      </c>
      <c r="BP286" t="s">
        <v>99</v>
      </c>
      <c r="BQ286" t="s">
        <v>448</v>
      </c>
      <c r="BR286" t="s">
        <v>387</v>
      </c>
    </row>
    <row r="287" spans="1:70">
      <c r="A287" t="s">
        <v>70</v>
      </c>
      <c r="B287" t="s">
        <v>71</v>
      </c>
      <c r="C287" t="s">
        <v>311</v>
      </c>
      <c r="D287" t="n">
        <v>3</v>
      </c>
      <c r="E287" t="s">
        <v>678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72.13</v>
      </c>
      <c r="L287" t="s">
        <v>77</v>
      </c>
      <c r="M287" t="s"/>
      <c r="N287" t="s">
        <v>440</v>
      </c>
      <c r="O287" t="s">
        <v>79</v>
      </c>
      <c r="P287" t="s">
        <v>678</v>
      </c>
      <c r="Q287" t="s"/>
      <c r="R287" t="s">
        <v>80</v>
      </c>
      <c r="S287" t="s">
        <v>679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>
        <f>HYPERLINK("https://hotelmonitor-cachepage.eclerx.com/savepage/tk_15454758808624048_sr_59.html","info")</f>
        <v/>
      </c>
      <c r="AA287" t="n">
        <v>-419226</v>
      </c>
      <c r="AB287" t="s">
        <v>680</v>
      </c>
      <c r="AC287" t="s">
        <v>196</v>
      </c>
      <c r="AD287" t="s">
        <v>89</v>
      </c>
      <c r="AE287" t="s"/>
      <c r="AF287" t="s"/>
      <c r="AG287" t="s"/>
      <c r="AH287" t="s">
        <v>681</v>
      </c>
      <c r="AI287" t="s">
        <v>682</v>
      </c>
      <c r="AJ287" t="s"/>
      <c r="AK287" t="s">
        <v>91</v>
      </c>
      <c r="AL287" t="s"/>
      <c r="AM287" t="s"/>
      <c r="AN287" t="s">
        <v>99</v>
      </c>
      <c r="AO287" t="s">
        <v>200</v>
      </c>
      <c r="AP287" t="n">
        <v>6</v>
      </c>
      <c r="AQ287" t="s">
        <v>92</v>
      </c>
      <c r="AR287" t="s"/>
      <c r="AS287" t="s">
        <v>683</v>
      </c>
      <c r="AT287" t="s">
        <v>94</v>
      </c>
      <c r="AU287" t="s">
        <v>91</v>
      </c>
      <c r="AV287" t="s"/>
      <c r="AW287" t="s">
        <v>95</v>
      </c>
      <c r="AX287" t="s"/>
      <c r="AY287" t="n">
        <v>419226</v>
      </c>
      <c r="AZ287" t="s">
        <v>684</v>
      </c>
      <c r="BA287" t="s"/>
      <c r="BB287" t="s"/>
      <c r="BC287" t="n">
        <v>38.9128</v>
      </c>
      <c r="BD287" t="n">
        <v>38.9128</v>
      </c>
      <c r="BE287" t="s">
        <v>685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>
        <v>98</v>
      </c>
      <c r="BO287" t="s">
        <v>82</v>
      </c>
      <c r="BP287" t="s">
        <v>99</v>
      </c>
      <c r="BQ287" t="s">
        <v>448</v>
      </c>
      <c r="BR287" t="s">
        <v>387</v>
      </c>
    </row>
    <row r="288" spans="1:70">
      <c r="A288" t="s">
        <v>70</v>
      </c>
      <c r="B288" t="s">
        <v>71</v>
      </c>
      <c r="C288" t="s">
        <v>311</v>
      </c>
      <c r="D288" t="n">
        <v>3</v>
      </c>
      <c r="E288" t="s">
        <v>678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79.64</v>
      </c>
      <c r="L288" t="s">
        <v>77</v>
      </c>
      <c r="M288" t="s"/>
      <c r="N288" t="s">
        <v>440</v>
      </c>
      <c r="O288" t="s">
        <v>79</v>
      </c>
      <c r="P288" t="s">
        <v>678</v>
      </c>
      <c r="Q288" t="s"/>
      <c r="R288" t="s">
        <v>80</v>
      </c>
      <c r="S288" t="s">
        <v>686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HYPERLINK("https://hotelmonitor-cachepage.eclerx.com/savepage/tk_15454758808624048_sr_59.html","info")</f>
        <v/>
      </c>
      <c r="AA288" t="n">
        <v>-419226</v>
      </c>
      <c r="AB288" t="s">
        <v>112</v>
      </c>
      <c r="AC288" t="s">
        <v>88</v>
      </c>
      <c r="AD288" t="s">
        <v>89</v>
      </c>
      <c r="AE288" t="s"/>
      <c r="AF288" t="s"/>
      <c r="AG288" t="s"/>
      <c r="AH288" t="s">
        <v>687</v>
      </c>
      <c r="AI288" t="s">
        <v>686</v>
      </c>
      <c r="AJ288" t="s"/>
      <c r="AK288" t="s">
        <v>91</v>
      </c>
      <c r="AL288" t="s"/>
      <c r="AM288" t="s">
        <v>114</v>
      </c>
      <c r="AN288" t="s">
        <v>91</v>
      </c>
      <c r="AO288" t="s"/>
      <c r="AP288" t="n">
        <v>6</v>
      </c>
      <c r="AQ288" t="s">
        <v>92</v>
      </c>
      <c r="AR288" t="s"/>
      <c r="AS288" t="s">
        <v>115</v>
      </c>
      <c r="AT288" t="s">
        <v>94</v>
      </c>
      <c r="AU288" t="s">
        <v>91</v>
      </c>
      <c r="AV288" t="s"/>
      <c r="AW288" t="s">
        <v>95</v>
      </c>
      <c r="AX288" t="s"/>
      <c r="AY288" t="n">
        <v>419226</v>
      </c>
      <c r="AZ288" t="s">
        <v>684</v>
      </c>
      <c r="BA288" t="s"/>
      <c r="BB288" t="s"/>
      <c r="BC288" t="n">
        <v>38.9128</v>
      </c>
      <c r="BD288" t="n">
        <v>38.9128</v>
      </c>
      <c r="BE288" t="s">
        <v>688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448</v>
      </c>
      <c r="BR288" t="s">
        <v>387</v>
      </c>
    </row>
    <row r="289" spans="1:70">
      <c r="A289" t="s">
        <v>70</v>
      </c>
      <c r="B289" t="s">
        <v>71</v>
      </c>
      <c r="C289" t="s">
        <v>311</v>
      </c>
      <c r="D289" t="n">
        <v>3</v>
      </c>
      <c r="E289" t="s">
        <v>678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79.64</v>
      </c>
      <c r="L289" t="s">
        <v>77</v>
      </c>
      <c r="M289" t="s"/>
      <c r="N289" t="s">
        <v>440</v>
      </c>
      <c r="O289" t="s">
        <v>79</v>
      </c>
      <c r="P289" t="s">
        <v>678</v>
      </c>
      <c r="Q289" t="s"/>
      <c r="R289" t="s">
        <v>80</v>
      </c>
      <c r="S289" t="s">
        <v>686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HYPERLINK("https://hotelmonitor-cachepage.eclerx.com/savepage/tk_15454758808624048_sr_59.html","info")</f>
        <v/>
      </c>
      <c r="AA289" t="n">
        <v>-419226</v>
      </c>
      <c r="AB289" t="s">
        <v>112</v>
      </c>
      <c r="AC289" t="s">
        <v>88</v>
      </c>
      <c r="AD289" t="s">
        <v>89</v>
      </c>
      <c r="AE289" t="s"/>
      <c r="AF289" t="s"/>
      <c r="AG289" t="s"/>
      <c r="AH289" t="s">
        <v>687</v>
      </c>
      <c r="AI289" t="s">
        <v>686</v>
      </c>
      <c r="AJ289" t="s"/>
      <c r="AK289" t="s">
        <v>91</v>
      </c>
      <c r="AL289" t="s"/>
      <c r="AM289" t="s">
        <v>114</v>
      </c>
      <c r="AN289" t="s">
        <v>91</v>
      </c>
      <c r="AO289" t="s"/>
      <c r="AP289" t="n">
        <v>6</v>
      </c>
      <c r="AQ289" t="s">
        <v>92</v>
      </c>
      <c r="AR289" t="s"/>
      <c r="AS289" t="s">
        <v>115</v>
      </c>
      <c r="AT289" t="s">
        <v>94</v>
      </c>
      <c r="AU289" t="s">
        <v>91</v>
      </c>
      <c r="AV289" t="s"/>
      <c r="AW289" t="s">
        <v>95</v>
      </c>
      <c r="AX289" t="s"/>
      <c r="AY289" t="n">
        <v>419226</v>
      </c>
      <c r="AZ289" t="s">
        <v>684</v>
      </c>
      <c r="BA289" t="s"/>
      <c r="BB289" t="s"/>
      <c r="BC289" t="n">
        <v>38.9128</v>
      </c>
      <c r="BD289" t="n">
        <v>38.9128</v>
      </c>
      <c r="BE289" t="s">
        <v>688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>
        <v>448</v>
      </c>
      <c r="BR289" t="s">
        <v>387</v>
      </c>
    </row>
    <row r="290" spans="1:70">
      <c r="A290" t="s">
        <v>70</v>
      </c>
      <c r="B290" t="s">
        <v>71</v>
      </c>
      <c r="C290" t="s">
        <v>311</v>
      </c>
      <c r="D290" t="n">
        <v>3</v>
      </c>
      <c r="E290" t="s">
        <v>678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85.51000000000001</v>
      </c>
      <c r="L290" t="s">
        <v>77</v>
      </c>
      <c r="M290" t="s"/>
      <c r="N290" t="s">
        <v>440</v>
      </c>
      <c r="O290" t="s">
        <v>79</v>
      </c>
      <c r="P290" t="s">
        <v>678</v>
      </c>
      <c r="Q290" t="s"/>
      <c r="R290" t="s">
        <v>80</v>
      </c>
      <c r="S290" t="s">
        <v>689</v>
      </c>
      <c r="T290" t="s">
        <v>82</v>
      </c>
      <c r="U290" t="s">
        <v>83</v>
      </c>
      <c r="V290" t="s">
        <v>84</v>
      </c>
      <c r="W290" t="s">
        <v>103</v>
      </c>
      <c r="X290" t="s"/>
      <c r="Y290" t="s">
        <v>86</v>
      </c>
      <c r="Z290">
        <f>HYPERLINK("https://hotelmonitor-cachepage.eclerx.com/savepage/tk_15454758808624048_sr_59.html","info")</f>
        <v/>
      </c>
      <c r="AA290" t="n">
        <v>-419226</v>
      </c>
      <c r="AB290" t="s">
        <v>690</v>
      </c>
      <c r="AC290" t="s">
        <v>196</v>
      </c>
      <c r="AD290" t="s">
        <v>89</v>
      </c>
      <c r="AE290" t="s"/>
      <c r="AF290" t="s"/>
      <c r="AG290" t="s"/>
      <c r="AH290" t="s">
        <v>691</v>
      </c>
      <c r="AI290" t="s">
        <v>689</v>
      </c>
      <c r="AJ290" t="s"/>
      <c r="AK290" t="s">
        <v>91</v>
      </c>
      <c r="AL290" t="s"/>
      <c r="AM290" t="s"/>
      <c r="AN290" t="s">
        <v>99</v>
      </c>
      <c r="AO290" t="s">
        <v>200</v>
      </c>
      <c r="AP290" t="n">
        <v>6</v>
      </c>
      <c r="AQ290" t="s">
        <v>92</v>
      </c>
      <c r="AR290" t="s"/>
      <c r="AS290" t="s">
        <v>683</v>
      </c>
      <c r="AT290" t="s">
        <v>94</v>
      </c>
      <c r="AU290" t="s">
        <v>91</v>
      </c>
      <c r="AV290" t="s"/>
      <c r="AW290" t="s">
        <v>95</v>
      </c>
      <c r="AX290" t="s"/>
      <c r="AY290" t="n">
        <v>419226</v>
      </c>
      <c r="AZ290" t="s">
        <v>684</v>
      </c>
      <c r="BA290" t="s"/>
      <c r="BB290" t="s"/>
      <c r="BC290" t="n">
        <v>38.9128</v>
      </c>
      <c r="BD290" t="n">
        <v>38.9128</v>
      </c>
      <c r="BE290" t="s">
        <v>692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98</v>
      </c>
      <c r="BO290" t="s">
        <v>82</v>
      </c>
      <c r="BP290" t="s">
        <v>99</v>
      </c>
      <c r="BQ290" t="s">
        <v>448</v>
      </c>
      <c r="BR290" t="s">
        <v>387</v>
      </c>
    </row>
    <row r="291" spans="1:70">
      <c r="A291" t="s">
        <v>70</v>
      </c>
      <c r="B291" t="s">
        <v>71</v>
      </c>
      <c r="C291" t="s">
        <v>311</v>
      </c>
      <c r="D291" t="n">
        <v>3</v>
      </c>
      <c r="E291" t="s">
        <v>678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85.51000000000001</v>
      </c>
      <c r="L291" t="s">
        <v>77</v>
      </c>
      <c r="M291" t="s"/>
      <c r="N291" t="s">
        <v>440</v>
      </c>
      <c r="O291" t="s">
        <v>79</v>
      </c>
      <c r="P291" t="s">
        <v>678</v>
      </c>
      <c r="Q291" t="s"/>
      <c r="R291" t="s">
        <v>80</v>
      </c>
      <c r="S291" t="s">
        <v>689</v>
      </c>
      <c r="T291" t="s">
        <v>82</v>
      </c>
      <c r="U291" t="s">
        <v>83</v>
      </c>
      <c r="V291" t="s">
        <v>84</v>
      </c>
      <c r="W291" t="s">
        <v>103</v>
      </c>
      <c r="X291" t="s"/>
      <c r="Y291" t="s">
        <v>86</v>
      </c>
      <c r="Z291">
        <f>HYPERLINK("https://hotelmonitor-cachepage.eclerx.com/savepage/tk_15454758808624048_sr_59.html","info")</f>
        <v/>
      </c>
      <c r="AA291" t="n">
        <v>-419226</v>
      </c>
      <c r="AB291" t="s">
        <v>690</v>
      </c>
      <c r="AC291" t="s">
        <v>196</v>
      </c>
      <c r="AD291" t="s">
        <v>89</v>
      </c>
      <c r="AE291" t="s"/>
      <c r="AF291" t="s"/>
      <c r="AG291" t="s"/>
      <c r="AH291" t="s">
        <v>691</v>
      </c>
      <c r="AI291" t="s">
        <v>689</v>
      </c>
      <c r="AJ291" t="s"/>
      <c r="AK291" t="s">
        <v>91</v>
      </c>
      <c r="AL291" t="s"/>
      <c r="AM291" t="s"/>
      <c r="AN291" t="s">
        <v>99</v>
      </c>
      <c r="AO291" t="s">
        <v>200</v>
      </c>
      <c r="AP291" t="n">
        <v>6</v>
      </c>
      <c r="AQ291" t="s">
        <v>92</v>
      </c>
      <c r="AR291" t="s"/>
      <c r="AS291" t="s">
        <v>683</v>
      </c>
      <c r="AT291" t="s">
        <v>94</v>
      </c>
      <c r="AU291" t="s">
        <v>91</v>
      </c>
      <c r="AV291" t="s"/>
      <c r="AW291" t="s">
        <v>95</v>
      </c>
      <c r="AX291" t="s"/>
      <c r="AY291" t="n">
        <v>419226</v>
      </c>
      <c r="AZ291" t="s">
        <v>684</v>
      </c>
      <c r="BA291" t="s"/>
      <c r="BB291" t="s"/>
      <c r="BC291" t="n">
        <v>38.9128</v>
      </c>
      <c r="BD291" t="n">
        <v>38.9128</v>
      </c>
      <c r="BE291" t="s">
        <v>692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>
        <v>98</v>
      </c>
      <c r="BO291" t="s">
        <v>82</v>
      </c>
      <c r="BP291" t="s">
        <v>99</v>
      </c>
      <c r="BQ291" t="s">
        <v>448</v>
      </c>
      <c r="BR291" t="s">
        <v>387</v>
      </c>
    </row>
    <row r="292" spans="1:70">
      <c r="A292" t="s">
        <v>70</v>
      </c>
      <c r="B292" t="s">
        <v>71</v>
      </c>
      <c r="C292" t="s">
        <v>311</v>
      </c>
      <c r="D292" t="n">
        <v>3</v>
      </c>
      <c r="E292" t="s">
        <v>678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89.41</v>
      </c>
      <c r="L292" t="s">
        <v>77</v>
      </c>
      <c r="M292" t="s"/>
      <c r="N292" t="s">
        <v>440</v>
      </c>
      <c r="O292" t="s">
        <v>79</v>
      </c>
      <c r="P292" t="s">
        <v>678</v>
      </c>
      <c r="Q292" t="s"/>
      <c r="R292" t="s">
        <v>80</v>
      </c>
      <c r="S292" t="s">
        <v>693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HYPERLINK("https://hotelmonitor-cachepage.eclerx.com/savepage/tk_15454758808624048_sr_59.html","info")</f>
        <v/>
      </c>
      <c r="AA292" t="n">
        <v>-419226</v>
      </c>
      <c r="AB292" t="s">
        <v>694</v>
      </c>
      <c r="AC292" t="s">
        <v>88</v>
      </c>
      <c r="AD292" t="s">
        <v>89</v>
      </c>
      <c r="AE292" t="s"/>
      <c r="AF292" t="s"/>
      <c r="AG292" t="s"/>
      <c r="AH292" t="s">
        <v>695</v>
      </c>
      <c r="AI292" t="s">
        <v>693</v>
      </c>
      <c r="AJ292" t="s"/>
      <c r="AK292" t="s">
        <v>91</v>
      </c>
      <c r="AL292" t="s"/>
      <c r="AM292" t="s"/>
      <c r="AN292" t="s">
        <v>91</v>
      </c>
      <c r="AO292" t="s"/>
      <c r="AP292" t="n">
        <v>6</v>
      </c>
      <c r="AQ292" t="s">
        <v>92</v>
      </c>
      <c r="AR292" t="s"/>
      <c r="AS292" t="s">
        <v>683</v>
      </c>
      <c r="AT292" t="s">
        <v>94</v>
      </c>
      <c r="AU292" t="s">
        <v>91</v>
      </c>
      <c r="AV292" t="s"/>
      <c r="AW292" t="s">
        <v>95</v>
      </c>
      <c r="AX292" t="s"/>
      <c r="AY292" t="n">
        <v>419226</v>
      </c>
      <c r="AZ292" t="s">
        <v>684</v>
      </c>
      <c r="BA292" t="s"/>
      <c r="BB292" t="s"/>
      <c r="BC292" t="n">
        <v>38.9128</v>
      </c>
      <c r="BD292" t="n">
        <v>38.9128</v>
      </c>
      <c r="BE292" t="s">
        <v>696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98</v>
      </c>
      <c r="BO292" t="s">
        <v>82</v>
      </c>
      <c r="BP292" t="s">
        <v>99</v>
      </c>
      <c r="BQ292" t="s">
        <v>448</v>
      </c>
      <c r="BR292" t="s">
        <v>387</v>
      </c>
    </row>
    <row r="293" spans="1:70">
      <c r="A293" t="s">
        <v>70</v>
      </c>
      <c r="B293" t="s">
        <v>71</v>
      </c>
      <c r="C293" t="s">
        <v>311</v>
      </c>
      <c r="D293" t="n">
        <v>3</v>
      </c>
      <c r="E293" t="s">
        <v>678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89.41</v>
      </c>
      <c r="L293" t="s">
        <v>77</v>
      </c>
      <c r="M293" t="s"/>
      <c r="N293" t="s">
        <v>440</v>
      </c>
      <c r="O293" t="s">
        <v>79</v>
      </c>
      <c r="P293" t="s">
        <v>678</v>
      </c>
      <c r="Q293" t="s"/>
      <c r="R293" t="s">
        <v>80</v>
      </c>
      <c r="S293" t="s">
        <v>693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HYPERLINK("https://hotelmonitor-cachepage.eclerx.com/savepage/tk_15454758808624048_sr_59.html","info")</f>
        <v/>
      </c>
      <c r="AA293" t="n">
        <v>-419226</v>
      </c>
      <c r="AB293" t="s">
        <v>694</v>
      </c>
      <c r="AC293" t="s">
        <v>88</v>
      </c>
      <c r="AD293" t="s">
        <v>89</v>
      </c>
      <c r="AE293" t="s"/>
      <c r="AF293" t="s"/>
      <c r="AG293" t="s"/>
      <c r="AH293" t="s">
        <v>695</v>
      </c>
      <c r="AI293" t="s">
        <v>693</v>
      </c>
      <c r="AJ293" t="s"/>
      <c r="AK293" t="s">
        <v>91</v>
      </c>
      <c r="AL293" t="s"/>
      <c r="AM293" t="s"/>
      <c r="AN293" t="s">
        <v>91</v>
      </c>
      <c r="AO293" t="s"/>
      <c r="AP293" t="n">
        <v>6</v>
      </c>
      <c r="AQ293" t="s">
        <v>92</v>
      </c>
      <c r="AR293" t="s"/>
      <c r="AS293" t="s">
        <v>683</v>
      </c>
      <c r="AT293" t="s">
        <v>94</v>
      </c>
      <c r="AU293" t="s">
        <v>91</v>
      </c>
      <c r="AV293" t="s"/>
      <c r="AW293" t="s">
        <v>95</v>
      </c>
      <c r="AX293" t="s"/>
      <c r="AY293" t="n">
        <v>419226</v>
      </c>
      <c r="AZ293" t="s">
        <v>684</v>
      </c>
      <c r="BA293" t="s"/>
      <c r="BB293" t="s"/>
      <c r="BC293" t="n">
        <v>38.9128</v>
      </c>
      <c r="BD293" t="n">
        <v>38.9128</v>
      </c>
      <c r="BE293" t="s">
        <v>696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>
        <v>98</v>
      </c>
      <c r="BO293" t="s">
        <v>82</v>
      </c>
      <c r="BP293" t="s">
        <v>99</v>
      </c>
      <c r="BQ293" t="s">
        <v>448</v>
      </c>
      <c r="BR293" t="s">
        <v>387</v>
      </c>
    </row>
    <row r="294" spans="1:70">
      <c r="A294" t="s">
        <v>70</v>
      </c>
      <c r="B294" t="s">
        <v>71</v>
      </c>
      <c r="C294" t="s">
        <v>311</v>
      </c>
      <c r="D294" t="n">
        <v>3</v>
      </c>
      <c r="E294" t="s">
        <v>678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90</v>
      </c>
      <c r="L294" t="s">
        <v>77</v>
      </c>
      <c r="M294" t="s"/>
      <c r="N294" t="s">
        <v>440</v>
      </c>
      <c r="O294" t="s">
        <v>79</v>
      </c>
      <c r="P294" t="s">
        <v>678</v>
      </c>
      <c r="Q294" t="s"/>
      <c r="R294" t="s">
        <v>80</v>
      </c>
      <c r="S294" t="s">
        <v>697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HYPERLINK("https://hotelmonitor-cachepage.eclerx.com/savepage/tk_15454758808624048_sr_59.html","info")</f>
        <v/>
      </c>
      <c r="AA294" t="n">
        <v>-419226</v>
      </c>
      <c r="AB294" t="s">
        <v>698</v>
      </c>
      <c r="AC294" t="s">
        <v>88</v>
      </c>
      <c r="AD294" t="s">
        <v>89</v>
      </c>
      <c r="AE294" t="s"/>
      <c r="AF294" t="s"/>
      <c r="AG294" t="s"/>
      <c r="AH294" t="s">
        <v>699</v>
      </c>
      <c r="AI294" t="s">
        <v>700</v>
      </c>
      <c r="AJ294" t="s"/>
      <c r="AK294" t="s">
        <v>99</v>
      </c>
      <c r="AL294" t="s"/>
      <c r="AM294" t="s"/>
      <c r="AN294" t="s">
        <v>91</v>
      </c>
      <c r="AO294" t="s"/>
      <c r="AP294" t="n">
        <v>6</v>
      </c>
      <c r="AQ294" t="s">
        <v>92</v>
      </c>
      <c r="AR294" t="s"/>
      <c r="AS294" t="s">
        <v>683</v>
      </c>
      <c r="AT294" t="s">
        <v>94</v>
      </c>
      <c r="AU294" t="s">
        <v>91</v>
      </c>
      <c r="AV294" t="s"/>
      <c r="AW294" t="s">
        <v>95</v>
      </c>
      <c r="AX294" t="s"/>
      <c r="AY294" t="n">
        <v>419226</v>
      </c>
      <c r="AZ294" t="s">
        <v>684</v>
      </c>
      <c r="BA294" t="s"/>
      <c r="BB294" t="s"/>
      <c r="BC294" t="n">
        <v>38.9128</v>
      </c>
      <c r="BD294" t="n">
        <v>38.9128</v>
      </c>
      <c r="BE294" t="s">
        <v>701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98</v>
      </c>
      <c r="BO294" t="s">
        <v>82</v>
      </c>
      <c r="BP294" t="s">
        <v>99</v>
      </c>
      <c r="BQ294" t="s">
        <v>448</v>
      </c>
      <c r="BR294" t="s">
        <v>387</v>
      </c>
    </row>
    <row r="295" spans="1:70">
      <c r="A295" t="s">
        <v>70</v>
      </c>
      <c r="B295" t="s">
        <v>71</v>
      </c>
      <c r="C295" t="s">
        <v>311</v>
      </c>
      <c r="D295" t="n">
        <v>3</v>
      </c>
      <c r="E295" t="s">
        <v>678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90</v>
      </c>
      <c r="L295" t="s">
        <v>77</v>
      </c>
      <c r="M295" t="s"/>
      <c r="N295" t="s">
        <v>440</v>
      </c>
      <c r="O295" t="s">
        <v>79</v>
      </c>
      <c r="P295" t="s">
        <v>678</v>
      </c>
      <c r="Q295" t="s"/>
      <c r="R295" t="s">
        <v>80</v>
      </c>
      <c r="S295" t="s">
        <v>697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HYPERLINK("https://hotelmonitor-cachepage.eclerx.com/savepage/tk_15454758808624048_sr_59.html","info")</f>
        <v/>
      </c>
      <c r="AA295" t="n">
        <v>-419226</v>
      </c>
      <c r="AB295" t="s">
        <v>698</v>
      </c>
      <c r="AC295" t="s">
        <v>88</v>
      </c>
      <c r="AD295" t="s">
        <v>89</v>
      </c>
      <c r="AE295" t="s"/>
      <c r="AF295" t="s"/>
      <c r="AG295" t="s"/>
      <c r="AH295" t="s">
        <v>699</v>
      </c>
      <c r="AI295" t="s">
        <v>700</v>
      </c>
      <c r="AJ295" t="s"/>
      <c r="AK295" t="s">
        <v>99</v>
      </c>
      <c r="AL295" t="s"/>
      <c r="AM295" t="s"/>
      <c r="AN295" t="s">
        <v>91</v>
      </c>
      <c r="AO295" t="s"/>
      <c r="AP295" t="n">
        <v>6</v>
      </c>
      <c r="AQ295" t="s">
        <v>92</v>
      </c>
      <c r="AR295" t="s"/>
      <c r="AS295" t="s">
        <v>683</v>
      </c>
      <c r="AT295" t="s">
        <v>94</v>
      </c>
      <c r="AU295" t="s">
        <v>91</v>
      </c>
      <c r="AV295" t="s"/>
      <c r="AW295" t="s">
        <v>95</v>
      </c>
      <c r="AX295" t="s"/>
      <c r="AY295" t="n">
        <v>419226</v>
      </c>
      <c r="AZ295" t="s">
        <v>684</v>
      </c>
      <c r="BA295" t="s"/>
      <c r="BB295" t="s"/>
      <c r="BC295" t="n">
        <v>38.9128</v>
      </c>
      <c r="BD295" t="n">
        <v>38.9128</v>
      </c>
      <c r="BE295" t="s">
        <v>701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>
        <v>98</v>
      </c>
      <c r="BO295" t="s">
        <v>82</v>
      </c>
      <c r="BP295" t="s">
        <v>99</v>
      </c>
      <c r="BQ295" t="s">
        <v>448</v>
      </c>
      <c r="BR295" t="s">
        <v>387</v>
      </c>
    </row>
    <row r="296" spans="1:70">
      <c r="A296" t="s">
        <v>70</v>
      </c>
      <c r="B296" t="s">
        <v>71</v>
      </c>
      <c r="C296" t="s">
        <v>311</v>
      </c>
      <c r="D296" t="n">
        <v>3</v>
      </c>
      <c r="E296" t="s">
        <v>678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92.56</v>
      </c>
      <c r="L296" t="s">
        <v>77</v>
      </c>
      <c r="M296" t="s"/>
      <c r="N296" t="s">
        <v>440</v>
      </c>
      <c r="O296" t="s">
        <v>79</v>
      </c>
      <c r="P296" t="s">
        <v>678</v>
      </c>
      <c r="Q296" t="s"/>
      <c r="R296" t="s">
        <v>80</v>
      </c>
      <c r="S296" t="s">
        <v>702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HYPERLINK("https://hotelmonitor-cachepage.eclerx.com/savepage/tk_15454758808624048_sr_59.html","info")</f>
        <v/>
      </c>
      <c r="AA296" t="n">
        <v>-419226</v>
      </c>
      <c r="AB296" t="s">
        <v>698</v>
      </c>
      <c r="AC296" t="s">
        <v>88</v>
      </c>
      <c r="AD296" t="s">
        <v>89</v>
      </c>
      <c r="AE296" t="s"/>
      <c r="AF296" t="s"/>
      <c r="AG296" t="s"/>
      <c r="AH296" t="s">
        <v>703</v>
      </c>
      <c r="AI296" t="s">
        <v>702</v>
      </c>
      <c r="AJ296" t="s"/>
      <c r="AK296" t="s">
        <v>91</v>
      </c>
      <c r="AL296" t="s"/>
      <c r="AM296" t="s"/>
      <c r="AN296" t="s">
        <v>91</v>
      </c>
      <c r="AO296" t="s"/>
      <c r="AP296" t="n">
        <v>6</v>
      </c>
      <c r="AQ296" t="s">
        <v>92</v>
      </c>
      <c r="AR296" t="s"/>
      <c r="AS296" t="s">
        <v>683</v>
      </c>
      <c r="AT296" t="s">
        <v>94</v>
      </c>
      <c r="AU296" t="s">
        <v>91</v>
      </c>
      <c r="AV296" t="s"/>
      <c r="AW296" t="s">
        <v>95</v>
      </c>
      <c r="AX296" t="s"/>
      <c r="AY296" t="n">
        <v>419226</v>
      </c>
      <c r="AZ296" t="s">
        <v>684</v>
      </c>
      <c r="BA296" t="s"/>
      <c r="BB296" t="s"/>
      <c r="BC296" t="n">
        <v>38.9128</v>
      </c>
      <c r="BD296" t="n">
        <v>38.9128</v>
      </c>
      <c r="BE296" t="s">
        <v>704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98</v>
      </c>
      <c r="BO296" t="s">
        <v>82</v>
      </c>
      <c r="BP296" t="s">
        <v>99</v>
      </c>
      <c r="BQ296" t="s">
        <v>448</v>
      </c>
      <c r="BR296" t="s">
        <v>387</v>
      </c>
    </row>
    <row r="297" spans="1:70">
      <c r="A297" t="s">
        <v>70</v>
      </c>
      <c r="B297" t="s">
        <v>71</v>
      </c>
      <c r="C297" t="s">
        <v>311</v>
      </c>
      <c r="D297" t="n">
        <v>3</v>
      </c>
      <c r="E297" t="s">
        <v>678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92.56</v>
      </c>
      <c r="L297" t="s">
        <v>77</v>
      </c>
      <c r="M297" t="s"/>
      <c r="N297" t="s">
        <v>440</v>
      </c>
      <c r="O297" t="s">
        <v>79</v>
      </c>
      <c r="P297" t="s">
        <v>678</v>
      </c>
      <c r="Q297" t="s"/>
      <c r="R297" t="s">
        <v>80</v>
      </c>
      <c r="S297" t="s">
        <v>702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HYPERLINK("https://hotelmonitor-cachepage.eclerx.com/savepage/tk_15454758808624048_sr_59.html","info")</f>
        <v/>
      </c>
      <c r="AA297" t="n">
        <v>-419226</v>
      </c>
      <c r="AB297" t="s">
        <v>698</v>
      </c>
      <c r="AC297" t="s">
        <v>88</v>
      </c>
      <c r="AD297" t="s">
        <v>89</v>
      </c>
      <c r="AE297" t="s"/>
      <c r="AF297" t="s"/>
      <c r="AG297" t="s"/>
      <c r="AH297" t="s">
        <v>703</v>
      </c>
      <c r="AI297" t="s">
        <v>702</v>
      </c>
      <c r="AJ297" t="s"/>
      <c r="AK297" t="s">
        <v>91</v>
      </c>
      <c r="AL297" t="s"/>
      <c r="AM297" t="s"/>
      <c r="AN297" t="s">
        <v>91</v>
      </c>
      <c r="AO297" t="s"/>
      <c r="AP297" t="n">
        <v>6</v>
      </c>
      <c r="AQ297" t="s">
        <v>92</v>
      </c>
      <c r="AR297" t="s"/>
      <c r="AS297" t="s">
        <v>683</v>
      </c>
      <c r="AT297" t="s">
        <v>94</v>
      </c>
      <c r="AU297" t="s">
        <v>91</v>
      </c>
      <c r="AV297" t="s"/>
      <c r="AW297" t="s">
        <v>95</v>
      </c>
      <c r="AX297" t="s"/>
      <c r="AY297" t="n">
        <v>419226</v>
      </c>
      <c r="AZ297" t="s">
        <v>684</v>
      </c>
      <c r="BA297" t="s"/>
      <c r="BB297" t="s"/>
      <c r="BC297" t="n">
        <v>38.9128</v>
      </c>
      <c r="BD297" t="n">
        <v>38.9128</v>
      </c>
      <c r="BE297" t="s">
        <v>704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>
        <v>98</v>
      </c>
      <c r="BO297" t="s">
        <v>82</v>
      </c>
      <c r="BP297" t="s">
        <v>99</v>
      </c>
      <c r="BQ297" t="s">
        <v>448</v>
      </c>
      <c r="BR297" t="s">
        <v>387</v>
      </c>
    </row>
    <row r="298" spans="1:70">
      <c r="A298" t="s">
        <v>70</v>
      </c>
      <c r="B298" t="s">
        <v>71</v>
      </c>
      <c r="C298" t="s">
        <v>311</v>
      </c>
      <c r="D298" t="n">
        <v>3</v>
      </c>
      <c r="E298" t="s">
        <v>678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92.56</v>
      </c>
      <c r="L298" t="s">
        <v>77</v>
      </c>
      <c r="M298" t="s"/>
      <c r="N298" t="s">
        <v>440</v>
      </c>
      <c r="O298" t="s">
        <v>79</v>
      </c>
      <c r="P298" t="s">
        <v>678</v>
      </c>
      <c r="Q298" t="s"/>
      <c r="R298" t="s">
        <v>80</v>
      </c>
      <c r="S298" t="s">
        <v>702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HYPERLINK("https://hotelmonitor-cachepage.eclerx.com/savepage/tk_15454758808624048_sr_59.html","info")</f>
        <v/>
      </c>
      <c r="AA298" t="n">
        <v>-419226</v>
      </c>
      <c r="AB298" t="s">
        <v>698</v>
      </c>
      <c r="AC298" t="s">
        <v>88</v>
      </c>
      <c r="AD298" t="s">
        <v>89</v>
      </c>
      <c r="AE298" t="s"/>
      <c r="AF298" t="s"/>
      <c r="AG298" t="s"/>
      <c r="AH298" t="s">
        <v>703</v>
      </c>
      <c r="AI298" t="s">
        <v>702</v>
      </c>
      <c r="AJ298" t="s"/>
      <c r="AK298" t="s">
        <v>91</v>
      </c>
      <c r="AL298" t="s"/>
      <c r="AM298" t="s"/>
      <c r="AN298" t="s">
        <v>91</v>
      </c>
      <c r="AO298" t="s"/>
      <c r="AP298" t="n">
        <v>6</v>
      </c>
      <c r="AQ298" t="s">
        <v>92</v>
      </c>
      <c r="AR298" t="s"/>
      <c r="AS298" t="s">
        <v>683</v>
      </c>
      <c r="AT298" t="s">
        <v>94</v>
      </c>
      <c r="AU298" t="s">
        <v>91</v>
      </c>
      <c r="AV298" t="s"/>
      <c r="AW298" t="s">
        <v>95</v>
      </c>
      <c r="AX298" t="s"/>
      <c r="AY298" t="n">
        <v>419226</v>
      </c>
      <c r="AZ298" t="s">
        <v>684</v>
      </c>
      <c r="BA298" t="s"/>
      <c r="BB298" t="s"/>
      <c r="BC298" t="n">
        <v>38.9128</v>
      </c>
      <c r="BD298" t="n">
        <v>38.9128</v>
      </c>
      <c r="BE298" t="s">
        <v>704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98</v>
      </c>
      <c r="BO298" t="s">
        <v>82</v>
      </c>
      <c r="BP298" t="s">
        <v>99</v>
      </c>
      <c r="BQ298" t="s">
        <v>448</v>
      </c>
      <c r="BR298" t="s">
        <v>387</v>
      </c>
    </row>
    <row r="299" spans="1:70">
      <c r="A299" t="s">
        <v>70</v>
      </c>
      <c r="B299" t="s">
        <v>71</v>
      </c>
      <c r="C299" t="s">
        <v>311</v>
      </c>
      <c r="D299" t="n">
        <v>3</v>
      </c>
      <c r="E299" t="s">
        <v>678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92.56</v>
      </c>
      <c r="L299" t="s">
        <v>77</v>
      </c>
      <c r="M299" t="s"/>
      <c r="N299" t="s">
        <v>440</v>
      </c>
      <c r="O299" t="s">
        <v>79</v>
      </c>
      <c r="P299" t="s">
        <v>678</v>
      </c>
      <c r="Q299" t="s"/>
      <c r="R299" t="s">
        <v>80</v>
      </c>
      <c r="S299" t="s">
        <v>702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HYPERLINK("https://hotelmonitor-cachepage.eclerx.com/savepage/tk_15454758808624048_sr_59.html","info")</f>
        <v/>
      </c>
      <c r="AA299" t="n">
        <v>-419226</v>
      </c>
      <c r="AB299" t="s">
        <v>698</v>
      </c>
      <c r="AC299" t="s">
        <v>88</v>
      </c>
      <c r="AD299" t="s">
        <v>89</v>
      </c>
      <c r="AE299" t="s"/>
      <c r="AF299" t="s"/>
      <c r="AG299" t="s"/>
      <c r="AH299" t="s">
        <v>703</v>
      </c>
      <c r="AI299" t="s">
        <v>702</v>
      </c>
      <c r="AJ299" t="s"/>
      <c r="AK299" t="s">
        <v>91</v>
      </c>
      <c r="AL299" t="s"/>
      <c r="AM299" t="s"/>
      <c r="AN299" t="s">
        <v>91</v>
      </c>
      <c r="AO299" t="s"/>
      <c r="AP299" t="n">
        <v>6</v>
      </c>
      <c r="AQ299" t="s">
        <v>92</v>
      </c>
      <c r="AR299" t="s"/>
      <c r="AS299" t="s">
        <v>683</v>
      </c>
      <c r="AT299" t="s">
        <v>94</v>
      </c>
      <c r="AU299" t="s">
        <v>91</v>
      </c>
      <c r="AV299" t="s"/>
      <c r="AW299" t="s">
        <v>95</v>
      </c>
      <c r="AX299" t="s"/>
      <c r="AY299" t="n">
        <v>419226</v>
      </c>
      <c r="AZ299" t="s">
        <v>684</v>
      </c>
      <c r="BA299" t="s"/>
      <c r="BB299" t="s"/>
      <c r="BC299" t="n">
        <v>38.9128</v>
      </c>
      <c r="BD299" t="n">
        <v>38.9128</v>
      </c>
      <c r="BE299" t="s">
        <v>704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>
        <v>98</v>
      </c>
      <c r="BO299" t="s">
        <v>82</v>
      </c>
      <c r="BP299" t="s">
        <v>99</v>
      </c>
      <c r="BQ299" t="s">
        <v>448</v>
      </c>
      <c r="BR299" t="s">
        <v>387</v>
      </c>
    </row>
    <row r="300" spans="1:70">
      <c r="A300" t="s">
        <v>70</v>
      </c>
      <c r="B300" t="s">
        <v>71</v>
      </c>
      <c r="C300" t="s">
        <v>311</v>
      </c>
      <c r="D300" t="n">
        <v>3</v>
      </c>
      <c r="E300" t="s">
        <v>678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92.92</v>
      </c>
      <c r="L300" t="s">
        <v>77</v>
      </c>
      <c r="M300" t="s"/>
      <c r="N300" t="s">
        <v>440</v>
      </c>
      <c r="O300" t="s">
        <v>79</v>
      </c>
      <c r="P300" t="s">
        <v>678</v>
      </c>
      <c r="Q300" t="s"/>
      <c r="R300" t="s">
        <v>80</v>
      </c>
      <c r="S300" t="s">
        <v>705</v>
      </c>
      <c r="T300" t="s">
        <v>82</v>
      </c>
      <c r="U300" t="s">
        <v>83</v>
      </c>
      <c r="V300" t="s">
        <v>84</v>
      </c>
      <c r="W300" t="s">
        <v>103</v>
      </c>
      <c r="X300" t="s"/>
      <c r="Y300" t="s">
        <v>86</v>
      </c>
      <c r="Z300">
        <f>HYPERLINK("https://hotelmonitor-cachepage.eclerx.com/savepage/tk_15454758808624048_sr_59.html","info")</f>
        <v/>
      </c>
      <c r="AA300" t="n">
        <v>-419226</v>
      </c>
      <c r="AB300" t="s">
        <v>112</v>
      </c>
      <c r="AC300" t="s">
        <v>88</v>
      </c>
      <c r="AD300" t="s">
        <v>89</v>
      </c>
      <c r="AE300" t="s"/>
      <c r="AF300" t="s"/>
      <c r="AG300" t="s"/>
      <c r="AH300" t="s">
        <v>706</v>
      </c>
      <c r="AI300" t="s">
        <v>705</v>
      </c>
      <c r="AJ300" t="s"/>
      <c r="AK300" t="s">
        <v>91</v>
      </c>
      <c r="AL300" t="s"/>
      <c r="AM300" t="s">
        <v>114</v>
      </c>
      <c r="AN300" t="s">
        <v>91</v>
      </c>
      <c r="AO300" t="s"/>
      <c r="AP300" t="n">
        <v>6</v>
      </c>
      <c r="AQ300" t="s">
        <v>92</v>
      </c>
      <c r="AR300" t="s"/>
      <c r="AS300" t="s">
        <v>115</v>
      </c>
      <c r="AT300" t="s">
        <v>94</v>
      </c>
      <c r="AU300" t="s">
        <v>91</v>
      </c>
      <c r="AV300" t="s"/>
      <c r="AW300" t="s">
        <v>95</v>
      </c>
      <c r="AX300" t="s"/>
      <c r="AY300" t="n">
        <v>419226</v>
      </c>
      <c r="AZ300" t="s">
        <v>684</v>
      </c>
      <c r="BA300" t="s"/>
      <c r="BB300" t="s"/>
      <c r="BC300" t="n">
        <v>38.9128</v>
      </c>
      <c r="BD300" t="n">
        <v>38.9128</v>
      </c>
      <c r="BE300" t="s">
        <v>707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448</v>
      </c>
      <c r="BR300" t="s">
        <v>387</v>
      </c>
    </row>
    <row r="301" spans="1:70">
      <c r="A301" t="s">
        <v>70</v>
      </c>
      <c r="B301" t="s">
        <v>71</v>
      </c>
      <c r="C301" t="s">
        <v>311</v>
      </c>
      <c r="D301" t="n">
        <v>3</v>
      </c>
      <c r="E301" t="s">
        <v>678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92.92</v>
      </c>
      <c r="L301" t="s">
        <v>77</v>
      </c>
      <c r="M301" t="s"/>
      <c r="N301" t="s">
        <v>440</v>
      </c>
      <c r="O301" t="s">
        <v>79</v>
      </c>
      <c r="P301" t="s">
        <v>678</v>
      </c>
      <c r="Q301" t="s"/>
      <c r="R301" t="s">
        <v>80</v>
      </c>
      <c r="S301" t="s">
        <v>705</v>
      </c>
      <c r="T301" t="s">
        <v>82</v>
      </c>
      <c r="U301" t="s">
        <v>83</v>
      </c>
      <c r="V301" t="s">
        <v>84</v>
      </c>
      <c r="W301" t="s">
        <v>103</v>
      </c>
      <c r="X301" t="s"/>
      <c r="Y301" t="s">
        <v>86</v>
      </c>
      <c r="Z301">
        <f>HYPERLINK("https://hotelmonitor-cachepage.eclerx.com/savepage/tk_15454758808624048_sr_59.html","info")</f>
        <v/>
      </c>
      <c r="AA301" t="n">
        <v>-419226</v>
      </c>
      <c r="AB301" t="s">
        <v>112</v>
      </c>
      <c r="AC301" t="s">
        <v>88</v>
      </c>
      <c r="AD301" t="s">
        <v>89</v>
      </c>
      <c r="AE301" t="s"/>
      <c r="AF301" t="s"/>
      <c r="AG301" t="s"/>
      <c r="AH301" t="s">
        <v>706</v>
      </c>
      <c r="AI301" t="s">
        <v>705</v>
      </c>
      <c r="AJ301" t="s"/>
      <c r="AK301" t="s">
        <v>91</v>
      </c>
      <c r="AL301" t="s"/>
      <c r="AM301" t="s">
        <v>114</v>
      </c>
      <c r="AN301" t="s">
        <v>91</v>
      </c>
      <c r="AO301" t="s"/>
      <c r="AP301" t="n">
        <v>6</v>
      </c>
      <c r="AQ301" t="s">
        <v>92</v>
      </c>
      <c r="AR301" t="s"/>
      <c r="AS301" t="s">
        <v>115</v>
      </c>
      <c r="AT301" t="s">
        <v>94</v>
      </c>
      <c r="AU301" t="s">
        <v>91</v>
      </c>
      <c r="AV301" t="s"/>
      <c r="AW301" t="s">
        <v>95</v>
      </c>
      <c r="AX301" t="s"/>
      <c r="AY301" t="n">
        <v>419226</v>
      </c>
      <c r="AZ301" t="s">
        <v>684</v>
      </c>
      <c r="BA301" t="s"/>
      <c r="BB301" t="s"/>
      <c r="BC301" t="n">
        <v>38.9128</v>
      </c>
      <c r="BD301" t="n">
        <v>38.9128</v>
      </c>
      <c r="BE301" t="s">
        <v>707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448</v>
      </c>
      <c r="BR301" t="s">
        <v>387</v>
      </c>
    </row>
    <row r="302" spans="1:70">
      <c r="A302" t="s">
        <v>70</v>
      </c>
      <c r="B302" t="s">
        <v>71</v>
      </c>
      <c r="C302" t="s">
        <v>311</v>
      </c>
      <c r="D302" t="n">
        <v>3</v>
      </c>
      <c r="E302" t="s">
        <v>678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98.88</v>
      </c>
      <c r="L302" t="s">
        <v>77</v>
      </c>
      <c r="M302" t="s"/>
      <c r="N302" t="s">
        <v>440</v>
      </c>
      <c r="O302" t="s">
        <v>79</v>
      </c>
      <c r="P302" t="s">
        <v>678</v>
      </c>
      <c r="Q302" t="s"/>
      <c r="R302" t="s">
        <v>80</v>
      </c>
      <c r="S302" t="s">
        <v>708</v>
      </c>
      <c r="T302" t="s">
        <v>82</v>
      </c>
      <c r="U302" t="s">
        <v>83</v>
      </c>
      <c r="V302" t="s">
        <v>84</v>
      </c>
      <c r="W302" t="s">
        <v>107</v>
      </c>
      <c r="X302" t="s"/>
      <c r="Y302" t="s">
        <v>86</v>
      </c>
      <c r="Z302">
        <f>HYPERLINK("https://hotelmonitor-cachepage.eclerx.com/savepage/tk_15454758808624048_sr_59.html","info")</f>
        <v/>
      </c>
      <c r="AA302" t="n">
        <v>-419226</v>
      </c>
      <c r="AB302" t="s">
        <v>709</v>
      </c>
      <c r="AC302" t="s">
        <v>196</v>
      </c>
      <c r="AD302" t="s">
        <v>89</v>
      </c>
      <c r="AE302" t="s"/>
      <c r="AF302" t="s"/>
      <c r="AG302" t="s"/>
      <c r="AH302" t="s">
        <v>710</v>
      </c>
      <c r="AI302" t="s">
        <v>708</v>
      </c>
      <c r="AJ302" t="s"/>
      <c r="AK302" t="s">
        <v>91</v>
      </c>
      <c r="AL302" t="s"/>
      <c r="AM302" t="s"/>
      <c r="AN302" t="s">
        <v>99</v>
      </c>
      <c r="AO302" t="s">
        <v>200</v>
      </c>
      <c r="AP302" t="n">
        <v>6</v>
      </c>
      <c r="AQ302" t="s">
        <v>92</v>
      </c>
      <c r="AR302" t="s"/>
      <c r="AS302" t="s">
        <v>683</v>
      </c>
      <c r="AT302" t="s">
        <v>94</v>
      </c>
      <c r="AU302" t="s">
        <v>91</v>
      </c>
      <c r="AV302" t="s"/>
      <c r="AW302" t="s">
        <v>95</v>
      </c>
      <c r="AX302" t="s"/>
      <c r="AY302" t="n">
        <v>419226</v>
      </c>
      <c r="AZ302" t="s">
        <v>684</v>
      </c>
      <c r="BA302" t="s"/>
      <c r="BB302" t="s"/>
      <c r="BC302" t="n">
        <v>38.9128</v>
      </c>
      <c r="BD302" t="n">
        <v>38.9128</v>
      </c>
      <c r="BE302" t="s">
        <v>711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98</v>
      </c>
      <c r="BO302" t="s">
        <v>82</v>
      </c>
      <c r="BP302" t="s">
        <v>99</v>
      </c>
      <c r="BQ302" t="s">
        <v>448</v>
      </c>
      <c r="BR302" t="s">
        <v>387</v>
      </c>
    </row>
    <row r="303" spans="1:70">
      <c r="A303" t="s">
        <v>70</v>
      </c>
      <c r="B303" t="s">
        <v>71</v>
      </c>
      <c r="C303" t="s">
        <v>311</v>
      </c>
      <c r="D303" t="n">
        <v>3</v>
      </c>
      <c r="E303" t="s">
        <v>678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98.88</v>
      </c>
      <c r="L303" t="s">
        <v>77</v>
      </c>
      <c r="M303" t="s"/>
      <c r="N303" t="s">
        <v>440</v>
      </c>
      <c r="O303" t="s">
        <v>79</v>
      </c>
      <c r="P303" t="s">
        <v>678</v>
      </c>
      <c r="Q303" t="s"/>
      <c r="R303" t="s">
        <v>80</v>
      </c>
      <c r="S303" t="s">
        <v>708</v>
      </c>
      <c r="T303" t="s">
        <v>82</v>
      </c>
      <c r="U303" t="s">
        <v>83</v>
      </c>
      <c r="V303" t="s">
        <v>84</v>
      </c>
      <c r="W303" t="s">
        <v>107</v>
      </c>
      <c r="X303" t="s"/>
      <c r="Y303" t="s">
        <v>86</v>
      </c>
      <c r="Z303">
        <f>HYPERLINK("https://hotelmonitor-cachepage.eclerx.com/savepage/tk_15454758808624048_sr_59.html","info")</f>
        <v/>
      </c>
      <c r="AA303" t="n">
        <v>-419226</v>
      </c>
      <c r="AB303" t="s">
        <v>709</v>
      </c>
      <c r="AC303" t="s">
        <v>196</v>
      </c>
      <c r="AD303" t="s">
        <v>89</v>
      </c>
      <c r="AE303" t="s"/>
      <c r="AF303" t="s"/>
      <c r="AG303" t="s"/>
      <c r="AH303" t="s">
        <v>710</v>
      </c>
      <c r="AI303" t="s">
        <v>708</v>
      </c>
      <c r="AJ303" t="s"/>
      <c r="AK303" t="s">
        <v>91</v>
      </c>
      <c r="AL303" t="s"/>
      <c r="AM303" t="s"/>
      <c r="AN303" t="s">
        <v>99</v>
      </c>
      <c r="AO303" t="s">
        <v>200</v>
      </c>
      <c r="AP303" t="n">
        <v>6</v>
      </c>
      <c r="AQ303" t="s">
        <v>92</v>
      </c>
      <c r="AR303" t="s"/>
      <c r="AS303" t="s">
        <v>683</v>
      </c>
      <c r="AT303" t="s">
        <v>94</v>
      </c>
      <c r="AU303" t="s">
        <v>91</v>
      </c>
      <c r="AV303" t="s"/>
      <c r="AW303" t="s">
        <v>95</v>
      </c>
      <c r="AX303" t="s"/>
      <c r="AY303" t="n">
        <v>419226</v>
      </c>
      <c r="AZ303" t="s">
        <v>684</v>
      </c>
      <c r="BA303" t="s"/>
      <c r="BB303" t="s"/>
      <c r="BC303" t="n">
        <v>38.9128</v>
      </c>
      <c r="BD303" t="n">
        <v>38.9128</v>
      </c>
      <c r="BE303" t="s">
        <v>711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>
        <v>98</v>
      </c>
      <c r="BO303" t="s">
        <v>82</v>
      </c>
      <c r="BP303" t="s">
        <v>99</v>
      </c>
      <c r="BQ303" t="s">
        <v>448</v>
      </c>
      <c r="BR303" t="s">
        <v>387</v>
      </c>
    </row>
    <row r="304" spans="1:70">
      <c r="A304" t="s">
        <v>70</v>
      </c>
      <c r="B304" t="s">
        <v>71</v>
      </c>
      <c r="C304" t="s">
        <v>311</v>
      </c>
      <c r="D304" t="n">
        <v>3</v>
      </c>
      <c r="E304" t="s">
        <v>678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104.32</v>
      </c>
      <c r="L304" t="s">
        <v>77</v>
      </c>
      <c r="M304" t="s"/>
      <c r="N304" t="s">
        <v>440</v>
      </c>
      <c r="O304" t="s">
        <v>79</v>
      </c>
      <c r="P304" t="s">
        <v>678</v>
      </c>
      <c r="Q304" t="s"/>
      <c r="R304" t="s">
        <v>80</v>
      </c>
      <c r="S304" t="s">
        <v>712</v>
      </c>
      <c r="T304" t="s">
        <v>82</v>
      </c>
      <c r="U304" t="s">
        <v>83</v>
      </c>
      <c r="V304" t="s">
        <v>84</v>
      </c>
      <c r="W304" t="s">
        <v>103</v>
      </c>
      <c r="X304" t="s"/>
      <c r="Y304" t="s">
        <v>86</v>
      </c>
      <c r="Z304">
        <f>HYPERLINK("https://hotelmonitor-cachepage.eclerx.com/savepage/tk_15454758808624048_sr_59.html","info")</f>
        <v/>
      </c>
      <c r="AA304" t="n">
        <v>-419226</v>
      </c>
      <c r="AB304" t="s">
        <v>713</v>
      </c>
      <c r="AC304" t="s">
        <v>88</v>
      </c>
      <c r="AD304" t="s">
        <v>89</v>
      </c>
      <c r="AE304" t="s"/>
      <c r="AF304" t="s"/>
      <c r="AG304" t="s"/>
      <c r="AH304" t="s">
        <v>714</v>
      </c>
      <c r="AI304" t="s">
        <v>712</v>
      </c>
      <c r="AJ304" t="s"/>
      <c r="AK304" t="s">
        <v>91</v>
      </c>
      <c r="AL304" t="s"/>
      <c r="AM304" t="s"/>
      <c r="AN304" t="s">
        <v>91</v>
      </c>
      <c r="AO304" t="s"/>
      <c r="AP304" t="n">
        <v>6</v>
      </c>
      <c r="AQ304" t="s">
        <v>92</v>
      </c>
      <c r="AR304" t="s"/>
      <c r="AS304" t="s">
        <v>683</v>
      </c>
      <c r="AT304" t="s">
        <v>94</v>
      </c>
      <c r="AU304" t="s">
        <v>91</v>
      </c>
      <c r="AV304" t="s"/>
      <c r="AW304" t="s">
        <v>95</v>
      </c>
      <c r="AX304" t="s"/>
      <c r="AY304" t="n">
        <v>419226</v>
      </c>
      <c r="AZ304" t="s">
        <v>684</v>
      </c>
      <c r="BA304" t="s"/>
      <c r="BB304" t="s"/>
      <c r="BC304" t="n">
        <v>38.9128</v>
      </c>
      <c r="BD304" t="n">
        <v>38.9128</v>
      </c>
      <c r="BE304" t="s">
        <v>715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>
        <v>98</v>
      </c>
      <c r="BO304" t="s">
        <v>82</v>
      </c>
      <c r="BP304" t="s">
        <v>99</v>
      </c>
      <c r="BQ304" t="s">
        <v>448</v>
      </c>
      <c r="BR304" t="s">
        <v>387</v>
      </c>
    </row>
    <row r="305" spans="1:70">
      <c r="A305" t="s">
        <v>70</v>
      </c>
      <c r="B305" t="s">
        <v>71</v>
      </c>
      <c r="C305" t="s">
        <v>311</v>
      </c>
      <c r="D305" t="n">
        <v>3</v>
      </c>
      <c r="E305" t="s">
        <v>678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104.32</v>
      </c>
      <c r="L305" t="s">
        <v>77</v>
      </c>
      <c r="M305" t="s"/>
      <c r="N305" t="s">
        <v>440</v>
      </c>
      <c r="O305" t="s">
        <v>79</v>
      </c>
      <c r="P305" t="s">
        <v>678</v>
      </c>
      <c r="Q305" t="s"/>
      <c r="R305" t="s">
        <v>80</v>
      </c>
      <c r="S305" t="s">
        <v>712</v>
      </c>
      <c r="T305" t="s">
        <v>82</v>
      </c>
      <c r="U305" t="s">
        <v>83</v>
      </c>
      <c r="V305" t="s">
        <v>84</v>
      </c>
      <c r="W305" t="s">
        <v>103</v>
      </c>
      <c r="X305" t="s"/>
      <c r="Y305" t="s">
        <v>86</v>
      </c>
      <c r="Z305">
        <f>HYPERLINK("https://hotelmonitor-cachepage.eclerx.com/savepage/tk_15454758808624048_sr_59.html","info")</f>
        <v/>
      </c>
      <c r="AA305" t="n">
        <v>-419226</v>
      </c>
      <c r="AB305" t="s">
        <v>713</v>
      </c>
      <c r="AC305" t="s">
        <v>88</v>
      </c>
      <c r="AD305" t="s">
        <v>89</v>
      </c>
      <c r="AE305" t="s"/>
      <c r="AF305" t="s"/>
      <c r="AG305" t="s"/>
      <c r="AH305" t="s">
        <v>714</v>
      </c>
      <c r="AI305" t="s">
        <v>712</v>
      </c>
      <c r="AJ305" t="s"/>
      <c r="AK305" t="s">
        <v>91</v>
      </c>
      <c r="AL305" t="s"/>
      <c r="AM305" t="s"/>
      <c r="AN305" t="s">
        <v>91</v>
      </c>
      <c r="AO305" t="s"/>
      <c r="AP305" t="n">
        <v>6</v>
      </c>
      <c r="AQ305" t="s">
        <v>92</v>
      </c>
      <c r="AR305" t="s"/>
      <c r="AS305" t="s">
        <v>683</v>
      </c>
      <c r="AT305" t="s">
        <v>94</v>
      </c>
      <c r="AU305" t="s">
        <v>91</v>
      </c>
      <c r="AV305" t="s"/>
      <c r="AW305" t="s">
        <v>95</v>
      </c>
      <c r="AX305" t="s"/>
      <c r="AY305" t="n">
        <v>419226</v>
      </c>
      <c r="AZ305" t="s">
        <v>684</v>
      </c>
      <c r="BA305" t="s"/>
      <c r="BB305" t="s"/>
      <c r="BC305" t="n">
        <v>38.9128</v>
      </c>
      <c r="BD305" t="n">
        <v>38.9128</v>
      </c>
      <c r="BE305" t="s">
        <v>715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>
        <v>98</v>
      </c>
      <c r="BO305" t="s">
        <v>82</v>
      </c>
      <c r="BP305" t="s">
        <v>99</v>
      </c>
      <c r="BQ305" t="s">
        <v>448</v>
      </c>
      <c r="BR305" t="s">
        <v>387</v>
      </c>
    </row>
    <row r="306" spans="1:70">
      <c r="A306" t="s">
        <v>70</v>
      </c>
      <c r="B306" t="s">
        <v>71</v>
      </c>
      <c r="C306" t="s">
        <v>311</v>
      </c>
      <c r="D306" t="n">
        <v>3</v>
      </c>
      <c r="E306" t="s">
        <v>678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106.19</v>
      </c>
      <c r="L306" t="s">
        <v>77</v>
      </c>
      <c r="M306" t="s"/>
      <c r="N306" t="s">
        <v>440</v>
      </c>
      <c r="O306" t="s">
        <v>79</v>
      </c>
      <c r="P306" t="s">
        <v>678</v>
      </c>
      <c r="Q306" t="s"/>
      <c r="R306" t="s">
        <v>80</v>
      </c>
      <c r="S306" t="s">
        <v>716</v>
      </c>
      <c r="T306" t="s">
        <v>82</v>
      </c>
      <c r="U306" t="s">
        <v>83</v>
      </c>
      <c r="V306" t="s">
        <v>84</v>
      </c>
      <c r="W306" t="s">
        <v>107</v>
      </c>
      <c r="X306" t="s"/>
      <c r="Y306" t="s">
        <v>86</v>
      </c>
      <c r="Z306">
        <f>HYPERLINK("https://hotelmonitor-cachepage.eclerx.com/savepage/tk_15454758808624048_sr_59.html","info")</f>
        <v/>
      </c>
      <c r="AA306" t="n">
        <v>-419226</v>
      </c>
      <c r="AB306" t="s">
        <v>112</v>
      </c>
      <c r="AC306" t="s">
        <v>88</v>
      </c>
      <c r="AD306" t="s">
        <v>89</v>
      </c>
      <c r="AE306" t="s"/>
      <c r="AF306" t="s"/>
      <c r="AG306" t="s"/>
      <c r="AH306" t="s">
        <v>717</v>
      </c>
      <c r="AI306" t="s">
        <v>716</v>
      </c>
      <c r="AJ306" t="s"/>
      <c r="AK306" t="s">
        <v>91</v>
      </c>
      <c r="AL306" t="s"/>
      <c r="AM306" t="s">
        <v>114</v>
      </c>
      <c r="AN306" t="s">
        <v>91</v>
      </c>
      <c r="AO306" t="s"/>
      <c r="AP306" t="n">
        <v>6</v>
      </c>
      <c r="AQ306" t="s">
        <v>92</v>
      </c>
      <c r="AR306" t="s"/>
      <c r="AS306" t="s">
        <v>115</v>
      </c>
      <c r="AT306" t="s">
        <v>94</v>
      </c>
      <c r="AU306" t="s">
        <v>91</v>
      </c>
      <c r="AV306" t="s"/>
      <c r="AW306" t="s">
        <v>95</v>
      </c>
      <c r="AX306" t="s"/>
      <c r="AY306" t="n">
        <v>419226</v>
      </c>
      <c r="AZ306" t="s">
        <v>684</v>
      </c>
      <c r="BA306" t="s"/>
      <c r="BB306" t="s"/>
      <c r="BC306" t="n">
        <v>38.9128</v>
      </c>
      <c r="BD306" t="n">
        <v>38.9128</v>
      </c>
      <c r="BE306" t="s">
        <v>718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>
        <v>448</v>
      </c>
      <c r="BR306" t="s">
        <v>387</v>
      </c>
    </row>
    <row r="307" spans="1:70">
      <c r="A307" t="s">
        <v>70</v>
      </c>
      <c r="B307" t="s">
        <v>71</v>
      </c>
      <c r="C307" t="s">
        <v>311</v>
      </c>
      <c r="D307" t="n">
        <v>3</v>
      </c>
      <c r="E307" t="s">
        <v>678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106.19</v>
      </c>
      <c r="L307" t="s">
        <v>77</v>
      </c>
      <c r="M307" t="s"/>
      <c r="N307" t="s">
        <v>440</v>
      </c>
      <c r="O307" t="s">
        <v>79</v>
      </c>
      <c r="P307" t="s">
        <v>678</v>
      </c>
      <c r="Q307" t="s"/>
      <c r="R307" t="s">
        <v>80</v>
      </c>
      <c r="S307" t="s">
        <v>716</v>
      </c>
      <c r="T307" t="s">
        <v>82</v>
      </c>
      <c r="U307" t="s">
        <v>83</v>
      </c>
      <c r="V307" t="s">
        <v>84</v>
      </c>
      <c r="W307" t="s">
        <v>107</v>
      </c>
      <c r="X307" t="s"/>
      <c r="Y307" t="s">
        <v>86</v>
      </c>
      <c r="Z307">
        <f>HYPERLINK("https://hotelmonitor-cachepage.eclerx.com/savepage/tk_15454758808624048_sr_59.html","info")</f>
        <v/>
      </c>
      <c r="AA307" t="n">
        <v>-419226</v>
      </c>
      <c r="AB307" t="s">
        <v>112</v>
      </c>
      <c r="AC307" t="s">
        <v>88</v>
      </c>
      <c r="AD307" t="s">
        <v>89</v>
      </c>
      <c r="AE307" t="s"/>
      <c r="AF307" t="s"/>
      <c r="AG307" t="s"/>
      <c r="AH307" t="s">
        <v>717</v>
      </c>
      <c r="AI307" t="s">
        <v>716</v>
      </c>
      <c r="AJ307" t="s"/>
      <c r="AK307" t="s">
        <v>91</v>
      </c>
      <c r="AL307" t="s"/>
      <c r="AM307" t="s">
        <v>114</v>
      </c>
      <c r="AN307" t="s">
        <v>91</v>
      </c>
      <c r="AO307" t="s"/>
      <c r="AP307" t="n">
        <v>6</v>
      </c>
      <c r="AQ307" t="s">
        <v>92</v>
      </c>
      <c r="AR307" t="s"/>
      <c r="AS307" t="s">
        <v>115</v>
      </c>
      <c r="AT307" t="s">
        <v>94</v>
      </c>
      <c r="AU307" t="s">
        <v>91</v>
      </c>
      <c r="AV307" t="s"/>
      <c r="AW307" t="s">
        <v>95</v>
      </c>
      <c r="AX307" t="s"/>
      <c r="AY307" t="n">
        <v>419226</v>
      </c>
      <c r="AZ307" t="s">
        <v>684</v>
      </c>
      <c r="BA307" t="s"/>
      <c r="BB307" t="s"/>
      <c r="BC307" t="n">
        <v>38.9128</v>
      </c>
      <c r="BD307" t="n">
        <v>38.9128</v>
      </c>
      <c r="BE307" t="s">
        <v>718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>
        <v>448</v>
      </c>
      <c r="BR307" t="s">
        <v>387</v>
      </c>
    </row>
    <row r="308" spans="1:70">
      <c r="A308" t="s">
        <v>70</v>
      </c>
      <c r="B308" t="s">
        <v>71</v>
      </c>
      <c r="C308" t="s">
        <v>311</v>
      </c>
      <c r="D308" t="n">
        <v>3</v>
      </c>
      <c r="E308" t="s">
        <v>678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105</v>
      </c>
      <c r="L308" t="s">
        <v>77</v>
      </c>
      <c r="M308" t="s"/>
      <c r="N308" t="s">
        <v>440</v>
      </c>
      <c r="O308" t="s">
        <v>79</v>
      </c>
      <c r="P308" t="s">
        <v>678</v>
      </c>
      <c r="Q308" t="s"/>
      <c r="R308" t="s">
        <v>80</v>
      </c>
      <c r="S308" t="s">
        <v>719</v>
      </c>
      <c r="T308" t="s">
        <v>82</v>
      </c>
      <c r="U308" t="s">
        <v>83</v>
      </c>
      <c r="V308" t="s">
        <v>84</v>
      </c>
      <c r="W308" t="s">
        <v>103</v>
      </c>
      <c r="X308" t="s"/>
      <c r="Y308" t="s">
        <v>86</v>
      </c>
      <c r="Z308">
        <f>HYPERLINK("https://hotelmonitor-cachepage.eclerx.com/savepage/tk_15454758808624048_sr_59.html","info")</f>
        <v/>
      </c>
      <c r="AA308" t="n">
        <v>-419226</v>
      </c>
      <c r="AB308" t="s">
        <v>720</v>
      </c>
      <c r="AC308" t="s">
        <v>88</v>
      </c>
      <c r="AD308" t="s">
        <v>89</v>
      </c>
      <c r="AE308" t="s"/>
      <c r="AF308" t="s"/>
      <c r="AG308" t="s"/>
      <c r="AH308" t="s">
        <v>721</v>
      </c>
      <c r="AI308" t="s">
        <v>722</v>
      </c>
      <c r="AJ308" t="s"/>
      <c r="AK308" t="s">
        <v>99</v>
      </c>
      <c r="AL308" t="s"/>
      <c r="AM308" t="s"/>
      <c r="AN308" t="s">
        <v>91</v>
      </c>
      <c r="AO308" t="s"/>
      <c r="AP308" t="n">
        <v>6</v>
      </c>
      <c r="AQ308" t="s">
        <v>92</v>
      </c>
      <c r="AR308" t="s"/>
      <c r="AS308" t="s">
        <v>683</v>
      </c>
      <c r="AT308" t="s">
        <v>94</v>
      </c>
      <c r="AU308" t="s">
        <v>91</v>
      </c>
      <c r="AV308" t="s"/>
      <c r="AW308" t="s">
        <v>95</v>
      </c>
      <c r="AX308" t="s"/>
      <c r="AY308" t="n">
        <v>419226</v>
      </c>
      <c r="AZ308" t="s">
        <v>684</v>
      </c>
      <c r="BA308" t="s"/>
      <c r="BB308" t="s"/>
      <c r="BC308" t="n">
        <v>38.9128</v>
      </c>
      <c r="BD308" t="n">
        <v>38.9128</v>
      </c>
      <c r="BE308" t="s">
        <v>723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>
        <v>98</v>
      </c>
      <c r="BO308" t="s">
        <v>82</v>
      </c>
      <c r="BP308" t="s">
        <v>99</v>
      </c>
      <c r="BQ308" t="s">
        <v>448</v>
      </c>
      <c r="BR308" t="s">
        <v>387</v>
      </c>
    </row>
    <row r="309" spans="1:70">
      <c r="A309" t="s">
        <v>70</v>
      </c>
      <c r="B309" t="s">
        <v>71</v>
      </c>
      <c r="C309" t="s">
        <v>311</v>
      </c>
      <c r="D309" t="n">
        <v>3</v>
      </c>
      <c r="E309" t="s">
        <v>678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105</v>
      </c>
      <c r="L309" t="s">
        <v>77</v>
      </c>
      <c r="M309" t="s"/>
      <c r="N309" t="s">
        <v>440</v>
      </c>
      <c r="O309" t="s">
        <v>79</v>
      </c>
      <c r="P309" t="s">
        <v>678</v>
      </c>
      <c r="Q309" t="s"/>
      <c r="R309" t="s">
        <v>80</v>
      </c>
      <c r="S309" t="s">
        <v>719</v>
      </c>
      <c r="T309" t="s">
        <v>82</v>
      </c>
      <c r="U309" t="s">
        <v>83</v>
      </c>
      <c r="V309" t="s">
        <v>84</v>
      </c>
      <c r="W309" t="s">
        <v>103</v>
      </c>
      <c r="X309" t="s"/>
      <c r="Y309" t="s">
        <v>86</v>
      </c>
      <c r="Z309">
        <f>HYPERLINK("https://hotelmonitor-cachepage.eclerx.com/savepage/tk_15454758808624048_sr_59.html","info")</f>
        <v/>
      </c>
      <c r="AA309" t="n">
        <v>-419226</v>
      </c>
      <c r="AB309" t="s">
        <v>720</v>
      </c>
      <c r="AC309" t="s">
        <v>88</v>
      </c>
      <c r="AD309" t="s">
        <v>89</v>
      </c>
      <c r="AE309" t="s"/>
      <c r="AF309" t="s"/>
      <c r="AG309" t="s"/>
      <c r="AH309" t="s">
        <v>721</v>
      </c>
      <c r="AI309" t="s">
        <v>722</v>
      </c>
      <c r="AJ309" t="s"/>
      <c r="AK309" t="s">
        <v>99</v>
      </c>
      <c r="AL309" t="s"/>
      <c r="AM309" t="s"/>
      <c r="AN309" t="s">
        <v>91</v>
      </c>
      <c r="AO309" t="s"/>
      <c r="AP309" t="n">
        <v>6</v>
      </c>
      <c r="AQ309" t="s">
        <v>92</v>
      </c>
      <c r="AR309" t="s"/>
      <c r="AS309" t="s">
        <v>683</v>
      </c>
      <c r="AT309" t="s">
        <v>94</v>
      </c>
      <c r="AU309" t="s">
        <v>91</v>
      </c>
      <c r="AV309" t="s"/>
      <c r="AW309" t="s">
        <v>95</v>
      </c>
      <c r="AX309" t="s"/>
      <c r="AY309" t="n">
        <v>419226</v>
      </c>
      <c r="AZ309" t="s">
        <v>684</v>
      </c>
      <c r="BA309" t="s"/>
      <c r="BB309" t="s"/>
      <c r="BC309" t="n">
        <v>38.9128</v>
      </c>
      <c r="BD309" t="n">
        <v>38.9128</v>
      </c>
      <c r="BE309" t="s">
        <v>723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>
        <v>98</v>
      </c>
      <c r="BO309" t="s">
        <v>82</v>
      </c>
      <c r="BP309" t="s">
        <v>99</v>
      </c>
      <c r="BQ309" t="s">
        <v>448</v>
      </c>
      <c r="BR309" t="s">
        <v>387</v>
      </c>
    </row>
    <row r="310" spans="1:70">
      <c r="A310" t="s">
        <v>70</v>
      </c>
      <c r="B310" t="s">
        <v>71</v>
      </c>
      <c r="C310" t="s">
        <v>311</v>
      </c>
      <c r="D310" t="n">
        <v>3</v>
      </c>
      <c r="E310" t="s">
        <v>678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107.99</v>
      </c>
      <c r="L310" t="s">
        <v>77</v>
      </c>
      <c r="M310" t="s"/>
      <c r="N310" t="s">
        <v>440</v>
      </c>
      <c r="O310" t="s">
        <v>79</v>
      </c>
      <c r="P310" t="s">
        <v>678</v>
      </c>
      <c r="Q310" t="s"/>
      <c r="R310" t="s">
        <v>80</v>
      </c>
      <c r="S310" t="s">
        <v>724</v>
      </c>
      <c r="T310" t="s">
        <v>82</v>
      </c>
      <c r="U310" t="s">
        <v>83</v>
      </c>
      <c r="V310" t="s">
        <v>84</v>
      </c>
      <c r="W310" t="s">
        <v>103</v>
      </c>
      <c r="X310" t="s"/>
      <c r="Y310" t="s">
        <v>86</v>
      </c>
      <c r="Z310">
        <f>HYPERLINK("https://hotelmonitor-cachepage.eclerx.com/savepage/tk_15454758808624048_sr_59.html","info")</f>
        <v/>
      </c>
      <c r="AA310" t="n">
        <v>-419226</v>
      </c>
      <c r="AB310" t="s">
        <v>720</v>
      </c>
      <c r="AC310" t="s">
        <v>88</v>
      </c>
      <c r="AD310" t="s">
        <v>89</v>
      </c>
      <c r="AE310" t="s"/>
      <c r="AF310" t="s"/>
      <c r="AG310" t="s"/>
      <c r="AH310" t="s">
        <v>725</v>
      </c>
      <c r="AI310" t="s">
        <v>724</v>
      </c>
      <c r="AJ310" t="s"/>
      <c r="AK310" t="s">
        <v>91</v>
      </c>
      <c r="AL310" t="s"/>
      <c r="AM310" t="s"/>
      <c r="AN310" t="s">
        <v>91</v>
      </c>
      <c r="AO310" t="s"/>
      <c r="AP310" t="n">
        <v>6</v>
      </c>
      <c r="AQ310" t="s">
        <v>92</v>
      </c>
      <c r="AR310" t="s"/>
      <c r="AS310" t="s">
        <v>683</v>
      </c>
      <c r="AT310" t="s">
        <v>94</v>
      </c>
      <c r="AU310" t="s">
        <v>91</v>
      </c>
      <c r="AV310" t="s"/>
      <c r="AW310" t="s">
        <v>95</v>
      </c>
      <c r="AX310" t="s"/>
      <c r="AY310" t="n">
        <v>419226</v>
      </c>
      <c r="AZ310" t="s">
        <v>684</v>
      </c>
      <c r="BA310" t="s"/>
      <c r="BB310" t="s"/>
      <c r="BC310" t="n">
        <v>38.9128</v>
      </c>
      <c r="BD310" t="n">
        <v>38.9128</v>
      </c>
      <c r="BE310" t="s">
        <v>726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98</v>
      </c>
      <c r="BO310" t="s">
        <v>82</v>
      </c>
      <c r="BP310" t="s">
        <v>99</v>
      </c>
      <c r="BQ310" t="s">
        <v>448</v>
      </c>
      <c r="BR310" t="s">
        <v>387</v>
      </c>
    </row>
    <row r="311" spans="1:70">
      <c r="A311" t="s">
        <v>70</v>
      </c>
      <c r="B311" t="s">
        <v>71</v>
      </c>
      <c r="C311" t="s">
        <v>311</v>
      </c>
      <c r="D311" t="n">
        <v>3</v>
      </c>
      <c r="E311" t="s">
        <v>678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107.99</v>
      </c>
      <c r="L311" t="s">
        <v>77</v>
      </c>
      <c r="M311" t="s"/>
      <c r="N311" t="s">
        <v>440</v>
      </c>
      <c r="O311" t="s">
        <v>79</v>
      </c>
      <c r="P311" t="s">
        <v>678</v>
      </c>
      <c r="Q311" t="s"/>
      <c r="R311" t="s">
        <v>80</v>
      </c>
      <c r="S311" t="s">
        <v>724</v>
      </c>
      <c r="T311" t="s">
        <v>82</v>
      </c>
      <c r="U311" t="s">
        <v>83</v>
      </c>
      <c r="V311" t="s">
        <v>84</v>
      </c>
      <c r="W311" t="s">
        <v>103</v>
      </c>
      <c r="X311" t="s"/>
      <c r="Y311" t="s">
        <v>86</v>
      </c>
      <c r="Z311">
        <f>HYPERLINK("https://hotelmonitor-cachepage.eclerx.com/savepage/tk_15454758808624048_sr_59.html","info")</f>
        <v/>
      </c>
      <c r="AA311" t="n">
        <v>-419226</v>
      </c>
      <c r="AB311" t="s">
        <v>720</v>
      </c>
      <c r="AC311" t="s">
        <v>88</v>
      </c>
      <c r="AD311" t="s">
        <v>89</v>
      </c>
      <c r="AE311" t="s"/>
      <c r="AF311" t="s"/>
      <c r="AG311" t="s"/>
      <c r="AH311" t="s">
        <v>725</v>
      </c>
      <c r="AI311" t="s">
        <v>724</v>
      </c>
      <c r="AJ311" t="s"/>
      <c r="AK311" t="s">
        <v>91</v>
      </c>
      <c r="AL311" t="s"/>
      <c r="AM311" t="s"/>
      <c r="AN311" t="s">
        <v>91</v>
      </c>
      <c r="AO311" t="s"/>
      <c r="AP311" t="n">
        <v>6</v>
      </c>
      <c r="AQ311" t="s">
        <v>92</v>
      </c>
      <c r="AR311" t="s"/>
      <c r="AS311" t="s">
        <v>683</v>
      </c>
      <c r="AT311" t="s">
        <v>94</v>
      </c>
      <c r="AU311" t="s">
        <v>91</v>
      </c>
      <c r="AV311" t="s"/>
      <c r="AW311" t="s">
        <v>95</v>
      </c>
      <c r="AX311" t="s"/>
      <c r="AY311" t="n">
        <v>419226</v>
      </c>
      <c r="AZ311" t="s">
        <v>684</v>
      </c>
      <c r="BA311" t="s"/>
      <c r="BB311" t="s"/>
      <c r="BC311" t="n">
        <v>38.9128</v>
      </c>
      <c r="BD311" t="n">
        <v>38.9128</v>
      </c>
      <c r="BE311" t="s">
        <v>726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>
        <v>98</v>
      </c>
      <c r="BO311" t="s">
        <v>82</v>
      </c>
      <c r="BP311" t="s">
        <v>99</v>
      </c>
      <c r="BQ311" t="s">
        <v>448</v>
      </c>
      <c r="BR311" t="s">
        <v>387</v>
      </c>
    </row>
    <row r="312" spans="1:70">
      <c r="A312" t="s">
        <v>70</v>
      </c>
      <c r="B312" t="s">
        <v>71</v>
      </c>
      <c r="C312" t="s">
        <v>311</v>
      </c>
      <c r="D312" t="n">
        <v>3</v>
      </c>
      <c r="E312" t="s">
        <v>678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107.99</v>
      </c>
      <c r="L312" t="s">
        <v>77</v>
      </c>
      <c r="M312" t="s"/>
      <c r="N312" t="s">
        <v>440</v>
      </c>
      <c r="O312" t="s">
        <v>79</v>
      </c>
      <c r="P312" t="s">
        <v>678</v>
      </c>
      <c r="Q312" t="s"/>
      <c r="R312" t="s">
        <v>80</v>
      </c>
      <c r="S312" t="s">
        <v>724</v>
      </c>
      <c r="T312" t="s">
        <v>82</v>
      </c>
      <c r="U312" t="s">
        <v>83</v>
      </c>
      <c r="V312" t="s">
        <v>84</v>
      </c>
      <c r="W312" t="s">
        <v>103</v>
      </c>
      <c r="X312" t="s"/>
      <c r="Y312" t="s">
        <v>86</v>
      </c>
      <c r="Z312">
        <f>HYPERLINK("https://hotelmonitor-cachepage.eclerx.com/savepage/tk_15454758808624048_sr_59.html","info")</f>
        <v/>
      </c>
      <c r="AA312" t="n">
        <v>-419226</v>
      </c>
      <c r="AB312" t="s">
        <v>720</v>
      </c>
      <c r="AC312" t="s">
        <v>88</v>
      </c>
      <c r="AD312" t="s">
        <v>89</v>
      </c>
      <c r="AE312" t="s"/>
      <c r="AF312" t="s"/>
      <c r="AG312" t="s"/>
      <c r="AH312" t="s">
        <v>725</v>
      </c>
      <c r="AI312" t="s">
        <v>724</v>
      </c>
      <c r="AJ312" t="s"/>
      <c r="AK312" t="s">
        <v>91</v>
      </c>
      <c r="AL312" t="s"/>
      <c r="AM312" t="s"/>
      <c r="AN312" t="s">
        <v>91</v>
      </c>
      <c r="AO312" t="s"/>
      <c r="AP312" t="n">
        <v>6</v>
      </c>
      <c r="AQ312" t="s">
        <v>92</v>
      </c>
      <c r="AR312" t="s"/>
      <c r="AS312" t="s">
        <v>683</v>
      </c>
      <c r="AT312" t="s">
        <v>94</v>
      </c>
      <c r="AU312" t="s">
        <v>91</v>
      </c>
      <c r="AV312" t="s"/>
      <c r="AW312" t="s">
        <v>95</v>
      </c>
      <c r="AX312" t="s"/>
      <c r="AY312" t="n">
        <v>419226</v>
      </c>
      <c r="AZ312" t="s">
        <v>684</v>
      </c>
      <c r="BA312" t="s"/>
      <c r="BB312" t="s"/>
      <c r="BC312" t="n">
        <v>38.9128</v>
      </c>
      <c r="BD312" t="n">
        <v>38.9128</v>
      </c>
      <c r="BE312" t="s">
        <v>726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98</v>
      </c>
      <c r="BO312" t="s">
        <v>82</v>
      </c>
      <c r="BP312" t="s">
        <v>99</v>
      </c>
      <c r="BQ312" t="s">
        <v>448</v>
      </c>
      <c r="BR312" t="s">
        <v>387</v>
      </c>
    </row>
    <row r="313" spans="1:70">
      <c r="A313" t="s">
        <v>70</v>
      </c>
      <c r="B313" t="s">
        <v>71</v>
      </c>
      <c r="C313" t="s">
        <v>311</v>
      </c>
      <c r="D313" t="n">
        <v>3</v>
      </c>
      <c r="E313" t="s">
        <v>678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107.99</v>
      </c>
      <c r="L313" t="s">
        <v>77</v>
      </c>
      <c r="M313" t="s"/>
      <c r="N313" t="s">
        <v>440</v>
      </c>
      <c r="O313" t="s">
        <v>79</v>
      </c>
      <c r="P313" t="s">
        <v>678</v>
      </c>
      <c r="Q313" t="s"/>
      <c r="R313" t="s">
        <v>80</v>
      </c>
      <c r="S313" t="s">
        <v>724</v>
      </c>
      <c r="T313" t="s">
        <v>82</v>
      </c>
      <c r="U313" t="s">
        <v>83</v>
      </c>
      <c r="V313" t="s">
        <v>84</v>
      </c>
      <c r="W313" t="s">
        <v>103</v>
      </c>
      <c r="X313" t="s"/>
      <c r="Y313" t="s">
        <v>86</v>
      </c>
      <c r="Z313">
        <f>HYPERLINK("https://hotelmonitor-cachepage.eclerx.com/savepage/tk_15454758808624048_sr_59.html","info")</f>
        <v/>
      </c>
      <c r="AA313" t="n">
        <v>-419226</v>
      </c>
      <c r="AB313" t="s">
        <v>720</v>
      </c>
      <c r="AC313" t="s">
        <v>88</v>
      </c>
      <c r="AD313" t="s">
        <v>89</v>
      </c>
      <c r="AE313" t="s"/>
      <c r="AF313" t="s"/>
      <c r="AG313" t="s"/>
      <c r="AH313" t="s">
        <v>725</v>
      </c>
      <c r="AI313" t="s">
        <v>724</v>
      </c>
      <c r="AJ313" t="s"/>
      <c r="AK313" t="s">
        <v>91</v>
      </c>
      <c r="AL313" t="s"/>
      <c r="AM313" t="s"/>
      <c r="AN313" t="s">
        <v>91</v>
      </c>
      <c r="AO313" t="s"/>
      <c r="AP313" t="n">
        <v>6</v>
      </c>
      <c r="AQ313" t="s">
        <v>92</v>
      </c>
      <c r="AR313" t="s"/>
      <c r="AS313" t="s">
        <v>683</v>
      </c>
      <c r="AT313" t="s">
        <v>94</v>
      </c>
      <c r="AU313" t="s">
        <v>91</v>
      </c>
      <c r="AV313" t="s"/>
      <c r="AW313" t="s">
        <v>95</v>
      </c>
      <c r="AX313" t="s"/>
      <c r="AY313" t="n">
        <v>419226</v>
      </c>
      <c r="AZ313" t="s">
        <v>684</v>
      </c>
      <c r="BA313" t="s"/>
      <c r="BB313" t="s"/>
      <c r="BC313" t="n">
        <v>38.9128</v>
      </c>
      <c r="BD313" t="n">
        <v>38.9128</v>
      </c>
      <c r="BE313" t="s">
        <v>726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>
        <v>98</v>
      </c>
      <c r="BO313" t="s">
        <v>82</v>
      </c>
      <c r="BP313" t="s">
        <v>99</v>
      </c>
      <c r="BQ313" t="s">
        <v>448</v>
      </c>
      <c r="BR313" t="s">
        <v>387</v>
      </c>
    </row>
    <row r="314" spans="1:70">
      <c r="A314" t="s">
        <v>70</v>
      </c>
      <c r="B314" t="s">
        <v>71</v>
      </c>
      <c r="C314" t="s">
        <v>311</v>
      </c>
      <c r="D314" t="n">
        <v>3</v>
      </c>
      <c r="E314" t="s">
        <v>678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109.33</v>
      </c>
      <c r="L314" t="s">
        <v>77</v>
      </c>
      <c r="M314" t="s"/>
      <c r="N314" t="s">
        <v>440</v>
      </c>
      <c r="O314" t="s">
        <v>79</v>
      </c>
      <c r="P314" t="s">
        <v>678</v>
      </c>
      <c r="Q314" t="s"/>
      <c r="R314" t="s">
        <v>80</v>
      </c>
      <c r="S314" t="s">
        <v>727</v>
      </c>
      <c r="T314" t="s">
        <v>82</v>
      </c>
      <c r="U314" t="s">
        <v>83</v>
      </c>
      <c r="V314" t="s">
        <v>84</v>
      </c>
      <c r="W314" t="s">
        <v>103</v>
      </c>
      <c r="X314" t="s"/>
      <c r="Y314" t="s">
        <v>86</v>
      </c>
      <c r="Z314">
        <f>HYPERLINK("https://hotelmonitor-cachepage.eclerx.com/savepage/tk_15454758808624048_sr_59.html","info")</f>
        <v/>
      </c>
      <c r="AA314" t="n">
        <v>-419226</v>
      </c>
      <c r="AB314" t="s">
        <v>728</v>
      </c>
      <c r="AC314" t="s">
        <v>88</v>
      </c>
      <c r="AD314" t="s">
        <v>89</v>
      </c>
      <c r="AE314" t="s"/>
      <c r="AF314" t="s"/>
      <c r="AG314" t="s"/>
      <c r="AH314" t="s">
        <v>729</v>
      </c>
      <c r="AI314" t="s">
        <v>730</v>
      </c>
      <c r="AJ314" t="s"/>
      <c r="AK314" t="s">
        <v>99</v>
      </c>
      <c r="AL314" t="s"/>
      <c r="AM314" t="s"/>
      <c r="AN314" t="s">
        <v>91</v>
      </c>
      <c r="AO314" t="s"/>
      <c r="AP314" t="n">
        <v>6</v>
      </c>
      <c r="AQ314" t="s">
        <v>92</v>
      </c>
      <c r="AR314" t="s"/>
      <c r="AS314" t="s">
        <v>731</v>
      </c>
      <c r="AT314" t="s">
        <v>94</v>
      </c>
      <c r="AU314" t="s">
        <v>91</v>
      </c>
      <c r="AV314" t="s"/>
      <c r="AW314" t="s">
        <v>95</v>
      </c>
      <c r="AX314" t="s"/>
      <c r="AY314" t="n">
        <v>419226</v>
      </c>
      <c r="AZ314" t="s">
        <v>684</v>
      </c>
      <c r="BA314" t="s"/>
      <c r="BB314" t="s"/>
      <c r="BC314" t="n">
        <v>38.9128</v>
      </c>
      <c r="BD314" t="n">
        <v>38.9128</v>
      </c>
      <c r="BE314" t="s">
        <v>732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98</v>
      </c>
      <c r="BO314" t="s">
        <v>82</v>
      </c>
      <c r="BP314" t="s">
        <v>99</v>
      </c>
      <c r="BQ314" t="s">
        <v>448</v>
      </c>
      <c r="BR314" t="s">
        <v>387</v>
      </c>
    </row>
    <row r="315" spans="1:70">
      <c r="A315" t="s">
        <v>70</v>
      </c>
      <c r="B315" t="s">
        <v>71</v>
      </c>
      <c r="C315" t="s">
        <v>311</v>
      </c>
      <c r="D315" t="n">
        <v>3</v>
      </c>
      <c r="E315" t="s">
        <v>678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109.33</v>
      </c>
      <c r="L315" t="s">
        <v>77</v>
      </c>
      <c r="M315" t="s"/>
      <c r="N315" t="s">
        <v>440</v>
      </c>
      <c r="O315" t="s">
        <v>79</v>
      </c>
      <c r="P315" t="s">
        <v>678</v>
      </c>
      <c r="Q315" t="s"/>
      <c r="R315" t="s">
        <v>80</v>
      </c>
      <c r="S315" t="s">
        <v>727</v>
      </c>
      <c r="T315" t="s">
        <v>82</v>
      </c>
      <c r="U315" t="s">
        <v>83</v>
      </c>
      <c r="V315" t="s">
        <v>84</v>
      </c>
      <c r="W315" t="s">
        <v>103</v>
      </c>
      <c r="X315" t="s"/>
      <c r="Y315" t="s">
        <v>86</v>
      </c>
      <c r="Z315">
        <f>HYPERLINK("https://hotelmonitor-cachepage.eclerx.com/savepage/tk_15454758808624048_sr_59.html","info")</f>
        <v/>
      </c>
      <c r="AA315" t="n">
        <v>-419226</v>
      </c>
      <c r="AB315" t="s">
        <v>728</v>
      </c>
      <c r="AC315" t="s">
        <v>88</v>
      </c>
      <c r="AD315" t="s">
        <v>89</v>
      </c>
      <c r="AE315" t="s"/>
      <c r="AF315" t="s"/>
      <c r="AG315" t="s"/>
      <c r="AH315" t="s">
        <v>729</v>
      </c>
      <c r="AI315" t="s">
        <v>730</v>
      </c>
      <c r="AJ315" t="s"/>
      <c r="AK315" t="s">
        <v>99</v>
      </c>
      <c r="AL315" t="s"/>
      <c r="AM315" t="s"/>
      <c r="AN315" t="s">
        <v>91</v>
      </c>
      <c r="AO315" t="s"/>
      <c r="AP315" t="n">
        <v>6</v>
      </c>
      <c r="AQ315" t="s">
        <v>92</v>
      </c>
      <c r="AR315" t="s"/>
      <c r="AS315" t="s">
        <v>731</v>
      </c>
      <c r="AT315" t="s">
        <v>94</v>
      </c>
      <c r="AU315" t="s">
        <v>91</v>
      </c>
      <c r="AV315" t="s"/>
      <c r="AW315" t="s">
        <v>95</v>
      </c>
      <c r="AX315" t="s"/>
      <c r="AY315" t="n">
        <v>419226</v>
      </c>
      <c r="AZ315" t="s">
        <v>684</v>
      </c>
      <c r="BA315" t="s"/>
      <c r="BB315" t="s"/>
      <c r="BC315" t="n">
        <v>38.9128</v>
      </c>
      <c r="BD315" t="n">
        <v>38.9128</v>
      </c>
      <c r="BE315" t="s">
        <v>732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>
        <v>98</v>
      </c>
      <c r="BO315" t="s">
        <v>82</v>
      </c>
      <c r="BP315" t="s">
        <v>99</v>
      </c>
      <c r="BQ315" t="s">
        <v>448</v>
      </c>
      <c r="BR315" t="s">
        <v>387</v>
      </c>
    </row>
    <row r="316" spans="1:70">
      <c r="A316" t="s">
        <v>70</v>
      </c>
      <c r="B316" t="s">
        <v>71</v>
      </c>
      <c r="C316" t="s">
        <v>311</v>
      </c>
      <c r="D316" t="n">
        <v>3</v>
      </c>
      <c r="E316" t="s">
        <v>678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112.44</v>
      </c>
      <c r="L316" t="s">
        <v>77</v>
      </c>
      <c r="M316" t="s"/>
      <c r="N316" t="s">
        <v>440</v>
      </c>
      <c r="O316" t="s">
        <v>79</v>
      </c>
      <c r="P316" t="s">
        <v>678</v>
      </c>
      <c r="Q316" t="s"/>
      <c r="R316" t="s">
        <v>80</v>
      </c>
      <c r="S316" t="s">
        <v>733</v>
      </c>
      <c r="T316" t="s">
        <v>82</v>
      </c>
      <c r="U316" t="s">
        <v>83</v>
      </c>
      <c r="V316" t="s">
        <v>84</v>
      </c>
      <c r="W316" t="s">
        <v>103</v>
      </c>
      <c r="X316" t="s"/>
      <c r="Y316" t="s">
        <v>86</v>
      </c>
      <c r="Z316">
        <f>HYPERLINK("https://hotelmonitor-cachepage.eclerx.com/savepage/tk_15454758808624048_sr_59.html","info")</f>
        <v/>
      </c>
      <c r="AA316" t="n">
        <v>-419226</v>
      </c>
      <c r="AB316" t="s">
        <v>728</v>
      </c>
      <c r="AC316" t="s">
        <v>88</v>
      </c>
      <c r="AD316" t="s">
        <v>89</v>
      </c>
      <c r="AE316" t="s"/>
      <c r="AF316" t="s"/>
      <c r="AG316" t="s"/>
      <c r="AH316" t="s">
        <v>734</v>
      </c>
      <c r="AI316" t="s">
        <v>733</v>
      </c>
      <c r="AJ316" t="s"/>
      <c r="AK316" t="s">
        <v>91</v>
      </c>
      <c r="AL316" t="s"/>
      <c r="AM316" t="s"/>
      <c r="AN316" t="s">
        <v>91</v>
      </c>
      <c r="AO316" t="s"/>
      <c r="AP316" t="n">
        <v>6</v>
      </c>
      <c r="AQ316" t="s">
        <v>92</v>
      </c>
      <c r="AR316" t="s"/>
      <c r="AS316" t="s">
        <v>731</v>
      </c>
      <c r="AT316" t="s">
        <v>94</v>
      </c>
      <c r="AU316" t="s">
        <v>91</v>
      </c>
      <c r="AV316" t="s"/>
      <c r="AW316" t="s">
        <v>95</v>
      </c>
      <c r="AX316" t="s"/>
      <c r="AY316" t="n">
        <v>419226</v>
      </c>
      <c r="AZ316" t="s">
        <v>684</v>
      </c>
      <c r="BA316" t="s"/>
      <c r="BB316" t="s"/>
      <c r="BC316" t="n">
        <v>38.9128</v>
      </c>
      <c r="BD316" t="n">
        <v>38.9128</v>
      </c>
      <c r="BE316" t="s">
        <v>735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98</v>
      </c>
      <c r="BO316" t="s">
        <v>82</v>
      </c>
      <c r="BP316" t="s">
        <v>99</v>
      </c>
      <c r="BQ316" t="s">
        <v>448</v>
      </c>
      <c r="BR316" t="s">
        <v>387</v>
      </c>
    </row>
    <row r="317" spans="1:70">
      <c r="A317" t="s">
        <v>70</v>
      </c>
      <c r="B317" t="s">
        <v>71</v>
      </c>
      <c r="C317" t="s">
        <v>311</v>
      </c>
      <c r="D317" t="n">
        <v>3</v>
      </c>
      <c r="E317" t="s">
        <v>678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112.44</v>
      </c>
      <c r="L317" t="s">
        <v>77</v>
      </c>
      <c r="M317" t="s"/>
      <c r="N317" t="s">
        <v>440</v>
      </c>
      <c r="O317" t="s">
        <v>79</v>
      </c>
      <c r="P317" t="s">
        <v>678</v>
      </c>
      <c r="Q317" t="s"/>
      <c r="R317" t="s">
        <v>80</v>
      </c>
      <c r="S317" t="s">
        <v>733</v>
      </c>
      <c r="T317" t="s">
        <v>82</v>
      </c>
      <c r="U317" t="s">
        <v>83</v>
      </c>
      <c r="V317" t="s">
        <v>84</v>
      </c>
      <c r="W317" t="s">
        <v>103</v>
      </c>
      <c r="X317" t="s"/>
      <c r="Y317" t="s">
        <v>86</v>
      </c>
      <c r="Z317">
        <f>HYPERLINK("https://hotelmonitor-cachepage.eclerx.com/savepage/tk_15454758808624048_sr_59.html","info")</f>
        <v/>
      </c>
      <c r="AA317" t="n">
        <v>-419226</v>
      </c>
      <c r="AB317" t="s">
        <v>728</v>
      </c>
      <c r="AC317" t="s">
        <v>88</v>
      </c>
      <c r="AD317" t="s">
        <v>89</v>
      </c>
      <c r="AE317" t="s"/>
      <c r="AF317" t="s"/>
      <c r="AG317" t="s"/>
      <c r="AH317" t="s">
        <v>734</v>
      </c>
      <c r="AI317" t="s">
        <v>733</v>
      </c>
      <c r="AJ317" t="s"/>
      <c r="AK317" t="s">
        <v>91</v>
      </c>
      <c r="AL317" t="s"/>
      <c r="AM317" t="s"/>
      <c r="AN317" t="s">
        <v>91</v>
      </c>
      <c r="AO317" t="s"/>
      <c r="AP317" t="n">
        <v>6</v>
      </c>
      <c r="AQ317" t="s">
        <v>92</v>
      </c>
      <c r="AR317" t="s"/>
      <c r="AS317" t="s">
        <v>731</v>
      </c>
      <c r="AT317" t="s">
        <v>94</v>
      </c>
      <c r="AU317" t="s">
        <v>91</v>
      </c>
      <c r="AV317" t="s"/>
      <c r="AW317" t="s">
        <v>95</v>
      </c>
      <c r="AX317" t="s"/>
      <c r="AY317" t="n">
        <v>419226</v>
      </c>
      <c r="AZ317" t="s">
        <v>684</v>
      </c>
      <c r="BA317" t="s"/>
      <c r="BB317" t="s"/>
      <c r="BC317" t="n">
        <v>38.9128</v>
      </c>
      <c r="BD317" t="n">
        <v>38.9128</v>
      </c>
      <c r="BE317" t="s">
        <v>735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>
        <v>98</v>
      </c>
      <c r="BO317" t="s">
        <v>82</v>
      </c>
      <c r="BP317" t="s">
        <v>99</v>
      </c>
      <c r="BQ317" t="s">
        <v>448</v>
      </c>
      <c r="BR317" t="s">
        <v>387</v>
      </c>
    </row>
    <row r="318" spans="1:70">
      <c r="A318" t="s">
        <v>70</v>
      </c>
      <c r="B318" t="s">
        <v>71</v>
      </c>
      <c r="C318" t="s">
        <v>311</v>
      </c>
      <c r="D318" t="n">
        <v>3</v>
      </c>
      <c r="E318" t="s">
        <v>678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112.44</v>
      </c>
      <c r="L318" t="s">
        <v>77</v>
      </c>
      <c r="M318" t="s"/>
      <c r="N318" t="s">
        <v>440</v>
      </c>
      <c r="O318" t="s">
        <v>79</v>
      </c>
      <c r="P318" t="s">
        <v>678</v>
      </c>
      <c r="Q318" t="s"/>
      <c r="R318" t="s">
        <v>80</v>
      </c>
      <c r="S318" t="s">
        <v>733</v>
      </c>
      <c r="T318" t="s">
        <v>82</v>
      </c>
      <c r="U318" t="s">
        <v>83</v>
      </c>
      <c r="V318" t="s">
        <v>84</v>
      </c>
      <c r="W318" t="s">
        <v>103</v>
      </c>
      <c r="X318" t="s"/>
      <c r="Y318" t="s">
        <v>86</v>
      </c>
      <c r="Z318">
        <f>HYPERLINK("https://hotelmonitor-cachepage.eclerx.com/savepage/tk_15454758808624048_sr_59.html","info")</f>
        <v/>
      </c>
      <c r="AA318" t="n">
        <v>-419226</v>
      </c>
      <c r="AB318" t="s">
        <v>728</v>
      </c>
      <c r="AC318" t="s">
        <v>88</v>
      </c>
      <c r="AD318" t="s">
        <v>89</v>
      </c>
      <c r="AE318" t="s"/>
      <c r="AF318" t="s"/>
      <c r="AG318" t="s"/>
      <c r="AH318" t="s">
        <v>734</v>
      </c>
      <c r="AI318" t="s">
        <v>733</v>
      </c>
      <c r="AJ318" t="s"/>
      <c r="AK318" t="s">
        <v>91</v>
      </c>
      <c r="AL318" t="s"/>
      <c r="AM318" t="s"/>
      <c r="AN318" t="s">
        <v>91</v>
      </c>
      <c r="AO318" t="s"/>
      <c r="AP318" t="n">
        <v>6</v>
      </c>
      <c r="AQ318" t="s">
        <v>92</v>
      </c>
      <c r="AR318" t="s"/>
      <c r="AS318" t="s">
        <v>731</v>
      </c>
      <c r="AT318" t="s">
        <v>94</v>
      </c>
      <c r="AU318" t="s">
        <v>91</v>
      </c>
      <c r="AV318" t="s"/>
      <c r="AW318" t="s">
        <v>95</v>
      </c>
      <c r="AX318" t="s"/>
      <c r="AY318" t="n">
        <v>419226</v>
      </c>
      <c r="AZ318" t="s">
        <v>684</v>
      </c>
      <c r="BA318" t="s"/>
      <c r="BB318" t="s"/>
      <c r="BC318" t="n">
        <v>38.9128</v>
      </c>
      <c r="BD318" t="n">
        <v>38.9128</v>
      </c>
      <c r="BE318" t="s">
        <v>735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98</v>
      </c>
      <c r="BO318" t="s">
        <v>82</v>
      </c>
      <c r="BP318" t="s">
        <v>99</v>
      </c>
      <c r="BQ318" t="s">
        <v>448</v>
      </c>
      <c r="BR318" t="s">
        <v>387</v>
      </c>
    </row>
    <row r="319" spans="1:70">
      <c r="A319" t="s">
        <v>70</v>
      </c>
      <c r="B319" t="s">
        <v>71</v>
      </c>
      <c r="C319" t="s">
        <v>311</v>
      </c>
      <c r="D319" t="n">
        <v>3</v>
      </c>
      <c r="E319" t="s">
        <v>678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112.44</v>
      </c>
      <c r="L319" t="s">
        <v>77</v>
      </c>
      <c r="M319" t="s"/>
      <c r="N319" t="s">
        <v>440</v>
      </c>
      <c r="O319" t="s">
        <v>79</v>
      </c>
      <c r="P319" t="s">
        <v>678</v>
      </c>
      <c r="Q319" t="s"/>
      <c r="R319" t="s">
        <v>80</v>
      </c>
      <c r="S319" t="s">
        <v>733</v>
      </c>
      <c r="T319" t="s">
        <v>82</v>
      </c>
      <c r="U319" t="s">
        <v>83</v>
      </c>
      <c r="V319" t="s">
        <v>84</v>
      </c>
      <c r="W319" t="s">
        <v>103</v>
      </c>
      <c r="X319" t="s"/>
      <c r="Y319" t="s">
        <v>86</v>
      </c>
      <c r="Z319">
        <f>HYPERLINK("https://hotelmonitor-cachepage.eclerx.com/savepage/tk_15454758808624048_sr_59.html","info")</f>
        <v/>
      </c>
      <c r="AA319" t="n">
        <v>-419226</v>
      </c>
      <c r="AB319" t="s">
        <v>728</v>
      </c>
      <c r="AC319" t="s">
        <v>88</v>
      </c>
      <c r="AD319" t="s">
        <v>89</v>
      </c>
      <c r="AE319" t="s"/>
      <c r="AF319" t="s"/>
      <c r="AG319" t="s"/>
      <c r="AH319" t="s">
        <v>734</v>
      </c>
      <c r="AI319" t="s">
        <v>733</v>
      </c>
      <c r="AJ319" t="s"/>
      <c r="AK319" t="s">
        <v>91</v>
      </c>
      <c r="AL319" t="s"/>
      <c r="AM319" t="s"/>
      <c r="AN319" t="s">
        <v>91</v>
      </c>
      <c r="AO319" t="s"/>
      <c r="AP319" t="n">
        <v>6</v>
      </c>
      <c r="AQ319" t="s">
        <v>92</v>
      </c>
      <c r="AR319" t="s"/>
      <c r="AS319" t="s">
        <v>731</v>
      </c>
      <c r="AT319" t="s">
        <v>94</v>
      </c>
      <c r="AU319" t="s">
        <v>91</v>
      </c>
      <c r="AV319" t="s"/>
      <c r="AW319" t="s">
        <v>95</v>
      </c>
      <c r="AX319" t="s"/>
      <c r="AY319" t="n">
        <v>419226</v>
      </c>
      <c r="AZ319" t="s">
        <v>684</v>
      </c>
      <c r="BA319" t="s"/>
      <c r="BB319" t="s"/>
      <c r="BC319" t="n">
        <v>38.9128</v>
      </c>
      <c r="BD319" t="n">
        <v>38.9128</v>
      </c>
      <c r="BE319" t="s">
        <v>735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>
        <v>98</v>
      </c>
      <c r="BO319" t="s">
        <v>82</v>
      </c>
      <c r="BP319" t="s">
        <v>99</v>
      </c>
      <c r="BQ319" t="s">
        <v>448</v>
      </c>
      <c r="BR319" t="s">
        <v>387</v>
      </c>
    </row>
    <row r="320" spans="1:70">
      <c r="A320" t="s">
        <v>70</v>
      </c>
      <c r="B320" t="s">
        <v>71</v>
      </c>
      <c r="C320" t="s">
        <v>311</v>
      </c>
      <c r="D320" t="n">
        <v>3</v>
      </c>
      <c r="E320" t="s">
        <v>678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119.25</v>
      </c>
      <c r="L320" t="s">
        <v>77</v>
      </c>
      <c r="M320" t="s"/>
      <c r="N320" t="s">
        <v>440</v>
      </c>
      <c r="O320" t="s">
        <v>79</v>
      </c>
      <c r="P320" t="s">
        <v>678</v>
      </c>
      <c r="Q320" t="s"/>
      <c r="R320" t="s">
        <v>80</v>
      </c>
      <c r="S320" t="s">
        <v>736</v>
      </c>
      <c r="T320" t="s">
        <v>82</v>
      </c>
      <c r="U320" t="s">
        <v>83</v>
      </c>
      <c r="V320" t="s">
        <v>84</v>
      </c>
      <c r="W320" t="s">
        <v>107</v>
      </c>
      <c r="X320" t="s"/>
      <c r="Y320" t="s">
        <v>86</v>
      </c>
      <c r="Z320">
        <f>HYPERLINK("https://hotelmonitor-cachepage.eclerx.com/savepage/tk_15454758808624048_sr_59.html","info")</f>
        <v/>
      </c>
      <c r="AA320" t="n">
        <v>-419226</v>
      </c>
      <c r="AB320" t="s">
        <v>737</v>
      </c>
      <c r="AC320" t="s">
        <v>88</v>
      </c>
      <c r="AD320" t="s">
        <v>89</v>
      </c>
      <c r="AE320" t="s"/>
      <c r="AF320" t="s"/>
      <c r="AG320" t="s"/>
      <c r="AH320" t="s">
        <v>738</v>
      </c>
      <c r="AI320" t="s">
        <v>736</v>
      </c>
      <c r="AJ320" t="s"/>
      <c r="AK320" t="s">
        <v>91</v>
      </c>
      <c r="AL320" t="s"/>
      <c r="AM320" t="s"/>
      <c r="AN320" t="s">
        <v>91</v>
      </c>
      <c r="AO320" t="s"/>
      <c r="AP320" t="n">
        <v>6</v>
      </c>
      <c r="AQ320" t="s">
        <v>92</v>
      </c>
      <c r="AR320" t="s"/>
      <c r="AS320" t="s">
        <v>683</v>
      </c>
      <c r="AT320" t="s">
        <v>94</v>
      </c>
      <c r="AU320" t="s">
        <v>91</v>
      </c>
      <c r="AV320" t="s"/>
      <c r="AW320" t="s">
        <v>95</v>
      </c>
      <c r="AX320" t="s"/>
      <c r="AY320" t="n">
        <v>419226</v>
      </c>
      <c r="AZ320" t="s">
        <v>684</v>
      </c>
      <c r="BA320" t="s"/>
      <c r="BB320" t="s"/>
      <c r="BC320" t="n">
        <v>38.9128</v>
      </c>
      <c r="BD320" t="n">
        <v>38.9128</v>
      </c>
      <c r="BE320" t="s">
        <v>739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>
        <v>98</v>
      </c>
      <c r="BO320" t="s">
        <v>82</v>
      </c>
      <c r="BP320" t="s">
        <v>99</v>
      </c>
      <c r="BQ320" t="s">
        <v>448</v>
      </c>
      <c r="BR320" t="s">
        <v>387</v>
      </c>
    </row>
    <row r="321" spans="1:70">
      <c r="A321" t="s">
        <v>70</v>
      </c>
      <c r="B321" t="s">
        <v>71</v>
      </c>
      <c r="C321" t="s">
        <v>311</v>
      </c>
      <c r="D321" t="n">
        <v>3</v>
      </c>
      <c r="E321" t="s">
        <v>678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119.25</v>
      </c>
      <c r="L321" t="s">
        <v>77</v>
      </c>
      <c r="M321" t="s"/>
      <c r="N321" t="s">
        <v>440</v>
      </c>
      <c r="O321" t="s">
        <v>79</v>
      </c>
      <c r="P321" t="s">
        <v>678</v>
      </c>
      <c r="Q321" t="s"/>
      <c r="R321" t="s">
        <v>80</v>
      </c>
      <c r="S321" t="s">
        <v>736</v>
      </c>
      <c r="T321" t="s">
        <v>82</v>
      </c>
      <c r="U321" t="s">
        <v>83</v>
      </c>
      <c r="V321" t="s">
        <v>84</v>
      </c>
      <c r="W321" t="s">
        <v>107</v>
      </c>
      <c r="X321" t="s"/>
      <c r="Y321" t="s">
        <v>86</v>
      </c>
      <c r="Z321">
        <f>HYPERLINK("https://hotelmonitor-cachepage.eclerx.com/savepage/tk_15454758808624048_sr_59.html","info")</f>
        <v/>
      </c>
      <c r="AA321" t="n">
        <v>-419226</v>
      </c>
      <c r="AB321" t="s">
        <v>737</v>
      </c>
      <c r="AC321" t="s">
        <v>88</v>
      </c>
      <c r="AD321" t="s">
        <v>89</v>
      </c>
      <c r="AE321" t="s"/>
      <c r="AF321" t="s"/>
      <c r="AG321" t="s"/>
      <c r="AH321" t="s">
        <v>738</v>
      </c>
      <c r="AI321" t="s">
        <v>736</v>
      </c>
      <c r="AJ321" t="s"/>
      <c r="AK321" t="s">
        <v>91</v>
      </c>
      <c r="AL321" t="s"/>
      <c r="AM321" t="s"/>
      <c r="AN321" t="s">
        <v>91</v>
      </c>
      <c r="AO321" t="s"/>
      <c r="AP321" t="n">
        <v>6</v>
      </c>
      <c r="AQ321" t="s">
        <v>92</v>
      </c>
      <c r="AR321" t="s"/>
      <c r="AS321" t="s">
        <v>683</v>
      </c>
      <c r="AT321" t="s">
        <v>94</v>
      </c>
      <c r="AU321" t="s">
        <v>91</v>
      </c>
      <c r="AV321" t="s"/>
      <c r="AW321" t="s">
        <v>95</v>
      </c>
      <c r="AX321" t="s"/>
      <c r="AY321" t="n">
        <v>419226</v>
      </c>
      <c r="AZ321" t="s">
        <v>684</v>
      </c>
      <c r="BA321" t="s"/>
      <c r="BB321" t="s"/>
      <c r="BC321" t="n">
        <v>38.9128</v>
      </c>
      <c r="BD321" t="n">
        <v>38.9128</v>
      </c>
      <c r="BE321" t="s">
        <v>739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>
        <v>98</v>
      </c>
      <c r="BO321" t="s">
        <v>82</v>
      </c>
      <c r="BP321" t="s">
        <v>99</v>
      </c>
      <c r="BQ321" t="s">
        <v>448</v>
      </c>
      <c r="BR321" t="s">
        <v>387</v>
      </c>
    </row>
    <row r="322" spans="1:70">
      <c r="A322" t="s">
        <v>70</v>
      </c>
      <c r="B322" t="s">
        <v>71</v>
      </c>
      <c r="C322" t="s">
        <v>311</v>
      </c>
      <c r="D322" t="n">
        <v>3</v>
      </c>
      <c r="E322" t="s">
        <v>678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73.43000000000001</v>
      </c>
      <c r="L322" t="s">
        <v>77</v>
      </c>
      <c r="M322" t="s"/>
      <c r="N322" t="s">
        <v>276</v>
      </c>
      <c r="O322" t="s">
        <v>79</v>
      </c>
      <c r="P322" t="s">
        <v>678</v>
      </c>
      <c r="Q322" t="s"/>
      <c r="R322" t="s">
        <v>80</v>
      </c>
      <c r="S322" t="s">
        <v>740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>
        <f>HYPERLINK("https://hotelmonitor-cachepage.eclerx.com/savepage/tk_15454758808624048_sr_59.html","info")</f>
        <v/>
      </c>
      <c r="AA322" t="n">
        <v>-419226</v>
      </c>
      <c r="AB322" t="s">
        <v>680</v>
      </c>
      <c r="AC322" t="s">
        <v>196</v>
      </c>
      <c r="AD322" t="s">
        <v>89</v>
      </c>
      <c r="AE322" t="s"/>
      <c r="AF322" t="s"/>
      <c r="AG322" t="s"/>
      <c r="AH322" t="s">
        <v>741</v>
      </c>
      <c r="AI322" t="s">
        <v>740</v>
      </c>
      <c r="AJ322" t="s"/>
      <c r="AK322" t="s">
        <v>91</v>
      </c>
      <c r="AL322" t="s"/>
      <c r="AM322" t="s"/>
      <c r="AN322" t="s">
        <v>99</v>
      </c>
      <c r="AO322" t="s">
        <v>200</v>
      </c>
      <c r="AP322" t="n">
        <v>6</v>
      </c>
      <c r="AQ322" t="s">
        <v>92</v>
      </c>
      <c r="AR322" t="s"/>
      <c r="AS322" t="s">
        <v>742</v>
      </c>
      <c r="AT322" t="s">
        <v>94</v>
      </c>
      <c r="AU322" t="s">
        <v>91</v>
      </c>
      <c r="AV322" t="s"/>
      <c r="AW322" t="s">
        <v>95</v>
      </c>
      <c r="AX322" t="s"/>
      <c r="AY322" t="n">
        <v>419226</v>
      </c>
      <c r="AZ322" t="s">
        <v>684</v>
      </c>
      <c r="BA322" t="s"/>
      <c r="BB322" t="s"/>
      <c r="BC322" t="n">
        <v>38.9128</v>
      </c>
      <c r="BD322" t="n">
        <v>38.9128</v>
      </c>
      <c r="BE322" t="s">
        <v>743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98</v>
      </c>
      <c r="BO322" t="s">
        <v>82</v>
      </c>
      <c r="BP322" t="s">
        <v>99</v>
      </c>
      <c r="BQ322" t="s">
        <v>285</v>
      </c>
      <c r="BR322" t="s">
        <v>387</v>
      </c>
    </row>
    <row r="323" spans="1:70">
      <c r="A323" t="s">
        <v>70</v>
      </c>
      <c r="B323" t="s">
        <v>71</v>
      </c>
      <c r="C323" t="s">
        <v>311</v>
      </c>
      <c r="D323" t="n">
        <v>3</v>
      </c>
      <c r="E323" t="s">
        <v>678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73.43000000000001</v>
      </c>
      <c r="L323" t="s">
        <v>77</v>
      </c>
      <c r="M323" t="s"/>
      <c r="N323" t="s">
        <v>276</v>
      </c>
      <c r="O323" t="s">
        <v>79</v>
      </c>
      <c r="P323" t="s">
        <v>678</v>
      </c>
      <c r="Q323" t="s"/>
      <c r="R323" t="s">
        <v>80</v>
      </c>
      <c r="S323" t="s">
        <v>740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>
        <f>HYPERLINK("https://hotelmonitor-cachepage.eclerx.com/savepage/tk_15454758808624048_sr_59.html","info")</f>
        <v/>
      </c>
      <c r="AA323" t="n">
        <v>-419226</v>
      </c>
      <c r="AB323" t="s">
        <v>680</v>
      </c>
      <c r="AC323" t="s">
        <v>196</v>
      </c>
      <c r="AD323" t="s">
        <v>89</v>
      </c>
      <c r="AE323" t="s"/>
      <c r="AF323" t="s"/>
      <c r="AG323" t="s"/>
      <c r="AH323" t="s">
        <v>741</v>
      </c>
      <c r="AI323" t="s">
        <v>740</v>
      </c>
      <c r="AJ323" t="s"/>
      <c r="AK323" t="s">
        <v>91</v>
      </c>
      <c r="AL323" t="s"/>
      <c r="AM323" t="s"/>
      <c r="AN323" t="s">
        <v>99</v>
      </c>
      <c r="AO323" t="s">
        <v>200</v>
      </c>
      <c r="AP323" t="n">
        <v>6</v>
      </c>
      <c r="AQ323" t="s">
        <v>92</v>
      </c>
      <c r="AR323" t="s"/>
      <c r="AS323" t="s">
        <v>742</v>
      </c>
      <c r="AT323" t="s">
        <v>94</v>
      </c>
      <c r="AU323" t="s">
        <v>91</v>
      </c>
      <c r="AV323" t="s"/>
      <c r="AW323" t="s">
        <v>95</v>
      </c>
      <c r="AX323" t="s"/>
      <c r="AY323" t="n">
        <v>419226</v>
      </c>
      <c r="AZ323" t="s">
        <v>684</v>
      </c>
      <c r="BA323" t="s"/>
      <c r="BB323" t="s"/>
      <c r="BC323" t="n">
        <v>38.9128</v>
      </c>
      <c r="BD323" t="n">
        <v>38.9128</v>
      </c>
      <c r="BE323" t="s">
        <v>743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>
        <v>98</v>
      </c>
      <c r="BO323" t="s">
        <v>82</v>
      </c>
      <c r="BP323" t="s">
        <v>99</v>
      </c>
      <c r="BQ323" t="s">
        <v>285</v>
      </c>
      <c r="BR323" t="s">
        <v>387</v>
      </c>
    </row>
    <row r="324" spans="1:70">
      <c r="A324" t="s">
        <v>70</v>
      </c>
      <c r="B324" t="s">
        <v>71</v>
      </c>
      <c r="C324" t="s">
        <v>311</v>
      </c>
      <c r="D324" t="n">
        <v>3</v>
      </c>
      <c r="E324" t="s">
        <v>678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86.79000000000001</v>
      </c>
      <c r="L324" t="s">
        <v>77</v>
      </c>
      <c r="M324" t="s"/>
      <c r="N324" t="s">
        <v>276</v>
      </c>
      <c r="O324" t="s">
        <v>79</v>
      </c>
      <c r="P324" t="s">
        <v>678</v>
      </c>
      <c r="Q324" t="s"/>
      <c r="R324" t="s">
        <v>80</v>
      </c>
      <c r="S324" t="s">
        <v>744</v>
      </c>
      <c r="T324" t="s">
        <v>82</v>
      </c>
      <c r="U324" t="s">
        <v>83</v>
      </c>
      <c r="V324" t="s">
        <v>84</v>
      </c>
      <c r="W324" t="s">
        <v>103</v>
      </c>
      <c r="X324" t="s"/>
      <c r="Y324" t="s">
        <v>86</v>
      </c>
      <c r="Z324">
        <f>HYPERLINK("https://hotelmonitor-cachepage.eclerx.com/savepage/tk_15454758808624048_sr_59.html","info")</f>
        <v/>
      </c>
      <c r="AA324" t="n">
        <v>-419226</v>
      </c>
      <c r="AB324" t="s">
        <v>690</v>
      </c>
      <c r="AC324" t="s">
        <v>196</v>
      </c>
      <c r="AD324" t="s">
        <v>89</v>
      </c>
      <c r="AE324" t="s"/>
      <c r="AF324" t="s"/>
      <c r="AG324" t="s"/>
      <c r="AH324" t="s">
        <v>745</v>
      </c>
      <c r="AI324" t="s">
        <v>744</v>
      </c>
      <c r="AJ324" t="s"/>
      <c r="AK324" t="s">
        <v>91</v>
      </c>
      <c r="AL324" t="s"/>
      <c r="AM324" t="s"/>
      <c r="AN324" t="s">
        <v>99</v>
      </c>
      <c r="AO324" t="s">
        <v>200</v>
      </c>
      <c r="AP324" t="n">
        <v>6</v>
      </c>
      <c r="AQ324" t="s">
        <v>92</v>
      </c>
      <c r="AR324" t="s"/>
      <c r="AS324" t="s">
        <v>742</v>
      </c>
      <c r="AT324" t="s">
        <v>94</v>
      </c>
      <c r="AU324" t="s">
        <v>91</v>
      </c>
      <c r="AV324" t="s"/>
      <c r="AW324" t="s">
        <v>95</v>
      </c>
      <c r="AX324" t="s"/>
      <c r="AY324" t="n">
        <v>419226</v>
      </c>
      <c r="AZ324" t="s">
        <v>684</v>
      </c>
      <c r="BA324" t="s"/>
      <c r="BB324" t="s"/>
      <c r="BC324" t="n">
        <v>38.9128</v>
      </c>
      <c r="BD324" t="n">
        <v>38.9128</v>
      </c>
      <c r="BE324" t="s">
        <v>746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98</v>
      </c>
      <c r="BO324" t="s">
        <v>82</v>
      </c>
      <c r="BP324" t="s">
        <v>99</v>
      </c>
      <c r="BQ324" t="s">
        <v>285</v>
      </c>
      <c r="BR324" t="s">
        <v>387</v>
      </c>
    </row>
    <row r="325" spans="1:70">
      <c r="A325" t="s">
        <v>70</v>
      </c>
      <c r="B325" t="s">
        <v>71</v>
      </c>
      <c r="C325" t="s">
        <v>311</v>
      </c>
      <c r="D325" t="n">
        <v>3</v>
      </c>
      <c r="E325" t="s">
        <v>678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86.79000000000001</v>
      </c>
      <c r="L325" t="s">
        <v>77</v>
      </c>
      <c r="M325" t="s"/>
      <c r="N325" t="s">
        <v>276</v>
      </c>
      <c r="O325" t="s">
        <v>79</v>
      </c>
      <c r="P325" t="s">
        <v>678</v>
      </c>
      <c r="Q325" t="s"/>
      <c r="R325" t="s">
        <v>80</v>
      </c>
      <c r="S325" t="s">
        <v>744</v>
      </c>
      <c r="T325" t="s">
        <v>82</v>
      </c>
      <c r="U325" t="s">
        <v>83</v>
      </c>
      <c r="V325" t="s">
        <v>84</v>
      </c>
      <c r="W325" t="s">
        <v>103</v>
      </c>
      <c r="X325" t="s"/>
      <c r="Y325" t="s">
        <v>86</v>
      </c>
      <c r="Z325">
        <f>HYPERLINK("https://hotelmonitor-cachepage.eclerx.com/savepage/tk_15454758808624048_sr_59.html","info")</f>
        <v/>
      </c>
      <c r="AA325" t="n">
        <v>-419226</v>
      </c>
      <c r="AB325" t="s">
        <v>690</v>
      </c>
      <c r="AC325" t="s">
        <v>196</v>
      </c>
      <c r="AD325" t="s">
        <v>89</v>
      </c>
      <c r="AE325" t="s"/>
      <c r="AF325" t="s"/>
      <c r="AG325" t="s"/>
      <c r="AH325" t="s">
        <v>745</v>
      </c>
      <c r="AI325" t="s">
        <v>744</v>
      </c>
      <c r="AJ325" t="s"/>
      <c r="AK325" t="s">
        <v>91</v>
      </c>
      <c r="AL325" t="s"/>
      <c r="AM325" t="s"/>
      <c r="AN325" t="s">
        <v>99</v>
      </c>
      <c r="AO325" t="s">
        <v>200</v>
      </c>
      <c r="AP325" t="n">
        <v>6</v>
      </c>
      <c r="AQ325" t="s">
        <v>92</v>
      </c>
      <c r="AR325" t="s"/>
      <c r="AS325" t="s">
        <v>742</v>
      </c>
      <c r="AT325" t="s">
        <v>94</v>
      </c>
      <c r="AU325" t="s">
        <v>91</v>
      </c>
      <c r="AV325" t="s"/>
      <c r="AW325" t="s">
        <v>95</v>
      </c>
      <c r="AX325" t="s"/>
      <c r="AY325" t="n">
        <v>419226</v>
      </c>
      <c r="AZ325" t="s">
        <v>684</v>
      </c>
      <c r="BA325" t="s"/>
      <c r="BB325" t="s"/>
      <c r="BC325" t="n">
        <v>38.9128</v>
      </c>
      <c r="BD325" t="n">
        <v>38.9128</v>
      </c>
      <c r="BE325" t="s">
        <v>746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>
        <v>98</v>
      </c>
      <c r="BO325" t="s">
        <v>82</v>
      </c>
      <c r="BP325" t="s">
        <v>99</v>
      </c>
      <c r="BQ325" t="s">
        <v>285</v>
      </c>
      <c r="BR325" t="s">
        <v>387</v>
      </c>
    </row>
    <row r="326" spans="1:70">
      <c r="A326" t="s">
        <v>70</v>
      </c>
      <c r="B326" t="s">
        <v>71</v>
      </c>
      <c r="C326" t="s">
        <v>311</v>
      </c>
      <c r="D326" t="n">
        <v>3</v>
      </c>
      <c r="E326" t="s">
        <v>678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91.01000000000001</v>
      </c>
      <c r="L326" t="s">
        <v>77</v>
      </c>
      <c r="M326" t="s"/>
      <c r="N326" t="s">
        <v>276</v>
      </c>
      <c r="O326" t="s">
        <v>79</v>
      </c>
      <c r="P326" t="s">
        <v>678</v>
      </c>
      <c r="Q326" t="s"/>
      <c r="R326" t="s">
        <v>80</v>
      </c>
      <c r="S326" t="s">
        <v>747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HYPERLINK("https://hotelmonitor-cachepage.eclerx.com/savepage/tk_15454758808624048_sr_59.html","info")</f>
        <v/>
      </c>
      <c r="AA326" t="n">
        <v>-419226</v>
      </c>
      <c r="AB326" t="s">
        <v>694</v>
      </c>
      <c r="AC326" t="s">
        <v>88</v>
      </c>
      <c r="AD326" t="s">
        <v>89</v>
      </c>
      <c r="AE326" t="s"/>
      <c r="AF326" t="s"/>
      <c r="AG326" t="s"/>
      <c r="AH326" t="s">
        <v>748</v>
      </c>
      <c r="AI326" t="s">
        <v>747</v>
      </c>
      <c r="AJ326" t="s"/>
      <c r="AK326" t="s">
        <v>91</v>
      </c>
      <c r="AL326" t="s"/>
      <c r="AM326" t="s"/>
      <c r="AN326" t="s">
        <v>91</v>
      </c>
      <c r="AO326" t="s"/>
      <c r="AP326" t="n">
        <v>6</v>
      </c>
      <c r="AQ326" t="s">
        <v>92</v>
      </c>
      <c r="AR326" t="s"/>
      <c r="AS326" t="s">
        <v>742</v>
      </c>
      <c r="AT326" t="s">
        <v>94</v>
      </c>
      <c r="AU326" t="s">
        <v>91</v>
      </c>
      <c r="AV326" t="s"/>
      <c r="AW326" t="s">
        <v>95</v>
      </c>
      <c r="AX326" t="s"/>
      <c r="AY326" t="n">
        <v>419226</v>
      </c>
      <c r="AZ326" t="s">
        <v>684</v>
      </c>
      <c r="BA326" t="s"/>
      <c r="BB326" t="s"/>
      <c r="BC326" t="n">
        <v>38.9128</v>
      </c>
      <c r="BD326" t="n">
        <v>38.9128</v>
      </c>
      <c r="BE326" t="s">
        <v>749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>
        <v>98</v>
      </c>
      <c r="BO326" t="s">
        <v>82</v>
      </c>
      <c r="BP326" t="s">
        <v>99</v>
      </c>
      <c r="BQ326" t="s">
        <v>285</v>
      </c>
      <c r="BR326" t="s">
        <v>387</v>
      </c>
    </row>
    <row r="327" spans="1:70">
      <c r="A327" t="s">
        <v>70</v>
      </c>
      <c r="B327" t="s">
        <v>71</v>
      </c>
      <c r="C327" t="s">
        <v>311</v>
      </c>
      <c r="D327" t="n">
        <v>3</v>
      </c>
      <c r="E327" t="s">
        <v>678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91.01000000000001</v>
      </c>
      <c r="L327" t="s">
        <v>77</v>
      </c>
      <c r="M327" t="s"/>
      <c r="N327" t="s">
        <v>276</v>
      </c>
      <c r="O327" t="s">
        <v>79</v>
      </c>
      <c r="P327" t="s">
        <v>678</v>
      </c>
      <c r="Q327" t="s"/>
      <c r="R327" t="s">
        <v>80</v>
      </c>
      <c r="S327" t="s">
        <v>747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HYPERLINK("https://hotelmonitor-cachepage.eclerx.com/savepage/tk_15454758808624048_sr_59.html","info")</f>
        <v/>
      </c>
      <c r="AA327" t="n">
        <v>-419226</v>
      </c>
      <c r="AB327" t="s">
        <v>694</v>
      </c>
      <c r="AC327" t="s">
        <v>88</v>
      </c>
      <c r="AD327" t="s">
        <v>89</v>
      </c>
      <c r="AE327" t="s"/>
      <c r="AF327" t="s"/>
      <c r="AG327" t="s"/>
      <c r="AH327" t="s">
        <v>748</v>
      </c>
      <c r="AI327" t="s">
        <v>747</v>
      </c>
      <c r="AJ327" t="s"/>
      <c r="AK327" t="s">
        <v>91</v>
      </c>
      <c r="AL327" t="s"/>
      <c r="AM327" t="s"/>
      <c r="AN327" t="s">
        <v>91</v>
      </c>
      <c r="AO327" t="s"/>
      <c r="AP327" t="n">
        <v>6</v>
      </c>
      <c r="AQ327" t="s">
        <v>92</v>
      </c>
      <c r="AR327" t="s"/>
      <c r="AS327" t="s">
        <v>742</v>
      </c>
      <c r="AT327" t="s">
        <v>94</v>
      </c>
      <c r="AU327" t="s">
        <v>91</v>
      </c>
      <c r="AV327" t="s"/>
      <c r="AW327" t="s">
        <v>95</v>
      </c>
      <c r="AX327" t="s"/>
      <c r="AY327" t="n">
        <v>419226</v>
      </c>
      <c r="AZ327" t="s">
        <v>684</v>
      </c>
      <c r="BA327" t="s"/>
      <c r="BB327" t="s"/>
      <c r="BC327" t="n">
        <v>38.9128</v>
      </c>
      <c r="BD327" t="n">
        <v>38.9128</v>
      </c>
      <c r="BE327" t="s">
        <v>749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>
        <v>98</v>
      </c>
      <c r="BO327" t="s">
        <v>82</v>
      </c>
      <c r="BP327" t="s">
        <v>99</v>
      </c>
      <c r="BQ327" t="s">
        <v>285</v>
      </c>
      <c r="BR327" t="s">
        <v>387</v>
      </c>
    </row>
    <row r="328" spans="1:70">
      <c r="A328" t="s">
        <v>70</v>
      </c>
      <c r="B328" t="s">
        <v>71</v>
      </c>
      <c r="C328" t="s">
        <v>311</v>
      </c>
      <c r="D328" t="n">
        <v>3</v>
      </c>
      <c r="E328" t="s">
        <v>678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91.67</v>
      </c>
      <c r="L328" t="s">
        <v>77</v>
      </c>
      <c r="M328" t="s"/>
      <c r="N328" t="s">
        <v>276</v>
      </c>
      <c r="O328" t="s">
        <v>79</v>
      </c>
      <c r="P328" t="s">
        <v>678</v>
      </c>
      <c r="Q328" t="s"/>
      <c r="R328" t="s">
        <v>80</v>
      </c>
      <c r="S328" t="s">
        <v>750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HYPERLINK("https://hotelmonitor-cachepage.eclerx.com/savepage/tk_15454758808624048_sr_59.html","info")</f>
        <v/>
      </c>
      <c r="AA328" t="n">
        <v>-419226</v>
      </c>
      <c r="AB328" t="s">
        <v>698</v>
      </c>
      <c r="AC328" t="s">
        <v>88</v>
      </c>
      <c r="AD328" t="s">
        <v>89</v>
      </c>
      <c r="AE328" t="s"/>
      <c r="AF328" t="s"/>
      <c r="AG328" t="s"/>
      <c r="AH328" t="s">
        <v>444</v>
      </c>
      <c r="AI328" t="s">
        <v>751</v>
      </c>
      <c r="AJ328" t="s"/>
      <c r="AK328" t="s">
        <v>99</v>
      </c>
      <c r="AL328" t="s"/>
      <c r="AM328" t="s"/>
      <c r="AN328" t="s">
        <v>91</v>
      </c>
      <c r="AO328" t="s"/>
      <c r="AP328" t="n">
        <v>6</v>
      </c>
      <c r="AQ328" t="s">
        <v>92</v>
      </c>
      <c r="AR328" t="s"/>
      <c r="AS328" t="s">
        <v>742</v>
      </c>
      <c r="AT328" t="s">
        <v>94</v>
      </c>
      <c r="AU328" t="s">
        <v>91</v>
      </c>
      <c r="AV328" t="s"/>
      <c r="AW328" t="s">
        <v>95</v>
      </c>
      <c r="AX328" t="s"/>
      <c r="AY328" t="n">
        <v>419226</v>
      </c>
      <c r="AZ328" t="s">
        <v>684</v>
      </c>
      <c r="BA328" t="s"/>
      <c r="BB328" t="s"/>
      <c r="BC328" t="n">
        <v>38.9128</v>
      </c>
      <c r="BD328" t="n">
        <v>38.9128</v>
      </c>
      <c r="BE328" t="s">
        <v>752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98</v>
      </c>
      <c r="BO328" t="s">
        <v>82</v>
      </c>
      <c r="BP328" t="s">
        <v>99</v>
      </c>
      <c r="BQ328" t="s">
        <v>285</v>
      </c>
      <c r="BR328" t="s">
        <v>387</v>
      </c>
    </row>
    <row r="329" spans="1:70">
      <c r="A329" t="s">
        <v>70</v>
      </c>
      <c r="B329" t="s">
        <v>71</v>
      </c>
      <c r="C329" t="s">
        <v>311</v>
      </c>
      <c r="D329" t="n">
        <v>3</v>
      </c>
      <c r="E329" t="s">
        <v>678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91.67</v>
      </c>
      <c r="L329" t="s">
        <v>77</v>
      </c>
      <c r="M329" t="s"/>
      <c r="N329" t="s">
        <v>276</v>
      </c>
      <c r="O329" t="s">
        <v>79</v>
      </c>
      <c r="P329" t="s">
        <v>678</v>
      </c>
      <c r="Q329" t="s"/>
      <c r="R329" t="s">
        <v>80</v>
      </c>
      <c r="S329" t="s">
        <v>750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HYPERLINK("https://hotelmonitor-cachepage.eclerx.com/savepage/tk_15454758808624048_sr_59.html","info")</f>
        <v/>
      </c>
      <c r="AA329" t="n">
        <v>-419226</v>
      </c>
      <c r="AB329" t="s">
        <v>698</v>
      </c>
      <c r="AC329" t="s">
        <v>88</v>
      </c>
      <c r="AD329" t="s">
        <v>89</v>
      </c>
      <c r="AE329" t="s"/>
      <c r="AF329" t="s"/>
      <c r="AG329" t="s"/>
      <c r="AH329" t="s">
        <v>444</v>
      </c>
      <c r="AI329" t="s">
        <v>751</v>
      </c>
      <c r="AJ329" t="s"/>
      <c r="AK329" t="s">
        <v>99</v>
      </c>
      <c r="AL329" t="s"/>
      <c r="AM329" t="s"/>
      <c r="AN329" t="s">
        <v>91</v>
      </c>
      <c r="AO329" t="s"/>
      <c r="AP329" t="n">
        <v>6</v>
      </c>
      <c r="AQ329" t="s">
        <v>92</v>
      </c>
      <c r="AR329" t="s"/>
      <c r="AS329" t="s">
        <v>742</v>
      </c>
      <c r="AT329" t="s">
        <v>94</v>
      </c>
      <c r="AU329" t="s">
        <v>91</v>
      </c>
      <c r="AV329" t="s"/>
      <c r="AW329" t="s">
        <v>95</v>
      </c>
      <c r="AX329" t="s"/>
      <c r="AY329" t="n">
        <v>419226</v>
      </c>
      <c r="AZ329" t="s">
        <v>684</v>
      </c>
      <c r="BA329" t="s"/>
      <c r="BB329" t="s"/>
      <c r="BC329" t="n">
        <v>38.9128</v>
      </c>
      <c r="BD329" t="n">
        <v>38.9128</v>
      </c>
      <c r="BE329" t="s">
        <v>752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>
        <v>98</v>
      </c>
      <c r="BO329" t="s">
        <v>82</v>
      </c>
      <c r="BP329" t="s">
        <v>99</v>
      </c>
      <c r="BQ329" t="s">
        <v>285</v>
      </c>
      <c r="BR329" t="s">
        <v>387</v>
      </c>
    </row>
    <row r="330" spans="1:70">
      <c r="A330" t="s">
        <v>70</v>
      </c>
      <c r="B330" t="s">
        <v>71</v>
      </c>
      <c r="C330" t="s">
        <v>311</v>
      </c>
      <c r="D330" t="n">
        <v>3</v>
      </c>
      <c r="E330" t="s">
        <v>678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94.27</v>
      </c>
      <c r="L330" t="s">
        <v>77</v>
      </c>
      <c r="M330" t="s"/>
      <c r="N330" t="s">
        <v>276</v>
      </c>
      <c r="O330" t="s">
        <v>79</v>
      </c>
      <c r="P330" t="s">
        <v>678</v>
      </c>
      <c r="Q330" t="s"/>
      <c r="R330" t="s">
        <v>80</v>
      </c>
      <c r="S330" t="s">
        <v>753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HYPERLINK("https://hotelmonitor-cachepage.eclerx.com/savepage/tk_15454758808624048_sr_59.html","info")</f>
        <v/>
      </c>
      <c r="AA330" t="n">
        <v>-419226</v>
      </c>
      <c r="AB330" t="s">
        <v>698</v>
      </c>
      <c r="AC330" t="s">
        <v>88</v>
      </c>
      <c r="AD330" t="s">
        <v>89</v>
      </c>
      <c r="AE330" t="s"/>
      <c r="AF330" t="s"/>
      <c r="AG330" t="s"/>
      <c r="AH330" t="s">
        <v>754</v>
      </c>
      <c r="AI330" t="s">
        <v>753</v>
      </c>
      <c r="AJ330" t="s"/>
      <c r="AK330" t="s">
        <v>91</v>
      </c>
      <c r="AL330" t="s"/>
      <c r="AM330" t="s"/>
      <c r="AN330" t="s">
        <v>91</v>
      </c>
      <c r="AO330" t="s"/>
      <c r="AP330" t="n">
        <v>6</v>
      </c>
      <c r="AQ330" t="s">
        <v>92</v>
      </c>
      <c r="AR330" t="s"/>
      <c r="AS330" t="s">
        <v>742</v>
      </c>
      <c r="AT330" t="s">
        <v>94</v>
      </c>
      <c r="AU330" t="s">
        <v>91</v>
      </c>
      <c r="AV330" t="s"/>
      <c r="AW330" t="s">
        <v>95</v>
      </c>
      <c r="AX330" t="s"/>
      <c r="AY330" t="n">
        <v>419226</v>
      </c>
      <c r="AZ330" t="s">
        <v>684</v>
      </c>
      <c r="BA330" t="s"/>
      <c r="BB330" t="s"/>
      <c r="BC330" t="n">
        <v>38.9128</v>
      </c>
      <c r="BD330" t="n">
        <v>38.9128</v>
      </c>
      <c r="BE330" t="s">
        <v>755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98</v>
      </c>
      <c r="BO330" t="s">
        <v>82</v>
      </c>
      <c r="BP330" t="s">
        <v>99</v>
      </c>
      <c r="BQ330" t="s">
        <v>285</v>
      </c>
      <c r="BR330" t="s">
        <v>387</v>
      </c>
    </row>
    <row r="331" spans="1:70">
      <c r="A331" t="s">
        <v>70</v>
      </c>
      <c r="B331" t="s">
        <v>71</v>
      </c>
      <c r="C331" t="s">
        <v>311</v>
      </c>
      <c r="D331" t="n">
        <v>3</v>
      </c>
      <c r="E331" t="s">
        <v>678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94.27</v>
      </c>
      <c r="L331" t="s">
        <v>77</v>
      </c>
      <c r="M331" t="s"/>
      <c r="N331" t="s">
        <v>276</v>
      </c>
      <c r="O331" t="s">
        <v>79</v>
      </c>
      <c r="P331" t="s">
        <v>678</v>
      </c>
      <c r="Q331" t="s"/>
      <c r="R331" t="s">
        <v>80</v>
      </c>
      <c r="S331" t="s">
        <v>753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>
        <f>HYPERLINK("https://hotelmonitor-cachepage.eclerx.com/savepage/tk_15454758808624048_sr_59.html","info")</f>
        <v/>
      </c>
      <c r="AA331" t="n">
        <v>-419226</v>
      </c>
      <c r="AB331" t="s">
        <v>698</v>
      </c>
      <c r="AC331" t="s">
        <v>88</v>
      </c>
      <c r="AD331" t="s">
        <v>89</v>
      </c>
      <c r="AE331" t="s"/>
      <c r="AF331" t="s"/>
      <c r="AG331" t="s"/>
      <c r="AH331" t="s">
        <v>754</v>
      </c>
      <c r="AI331" t="s">
        <v>753</v>
      </c>
      <c r="AJ331" t="s"/>
      <c r="AK331" t="s">
        <v>91</v>
      </c>
      <c r="AL331" t="s"/>
      <c r="AM331" t="s"/>
      <c r="AN331" t="s">
        <v>91</v>
      </c>
      <c r="AO331" t="s"/>
      <c r="AP331" t="n">
        <v>6</v>
      </c>
      <c r="AQ331" t="s">
        <v>92</v>
      </c>
      <c r="AR331" t="s"/>
      <c r="AS331" t="s">
        <v>742</v>
      </c>
      <c r="AT331" t="s">
        <v>94</v>
      </c>
      <c r="AU331" t="s">
        <v>91</v>
      </c>
      <c r="AV331" t="s"/>
      <c r="AW331" t="s">
        <v>95</v>
      </c>
      <c r="AX331" t="s"/>
      <c r="AY331" t="n">
        <v>419226</v>
      </c>
      <c r="AZ331" t="s">
        <v>684</v>
      </c>
      <c r="BA331" t="s"/>
      <c r="BB331" t="s"/>
      <c r="BC331" t="n">
        <v>38.9128</v>
      </c>
      <c r="BD331" t="n">
        <v>38.9128</v>
      </c>
      <c r="BE331" t="s">
        <v>755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>
        <v>98</v>
      </c>
      <c r="BO331" t="s">
        <v>82</v>
      </c>
      <c r="BP331" t="s">
        <v>99</v>
      </c>
      <c r="BQ331" t="s">
        <v>285</v>
      </c>
      <c r="BR331" t="s">
        <v>387</v>
      </c>
    </row>
    <row r="332" spans="1:70">
      <c r="A332" t="s">
        <v>70</v>
      </c>
      <c r="B332" t="s">
        <v>71</v>
      </c>
      <c r="C332" t="s">
        <v>311</v>
      </c>
      <c r="D332" t="n">
        <v>3</v>
      </c>
      <c r="E332" t="s">
        <v>678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94.27</v>
      </c>
      <c r="L332" t="s">
        <v>77</v>
      </c>
      <c r="M332" t="s"/>
      <c r="N332" t="s">
        <v>276</v>
      </c>
      <c r="O332" t="s">
        <v>79</v>
      </c>
      <c r="P332" t="s">
        <v>678</v>
      </c>
      <c r="Q332" t="s"/>
      <c r="R332" t="s">
        <v>80</v>
      </c>
      <c r="S332" t="s">
        <v>753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HYPERLINK("https://hotelmonitor-cachepage.eclerx.com/savepage/tk_15454758808624048_sr_59.html","info")</f>
        <v/>
      </c>
      <c r="AA332" t="n">
        <v>-419226</v>
      </c>
      <c r="AB332" t="s">
        <v>698</v>
      </c>
      <c r="AC332" t="s">
        <v>88</v>
      </c>
      <c r="AD332" t="s">
        <v>89</v>
      </c>
      <c r="AE332" t="s"/>
      <c r="AF332" t="s"/>
      <c r="AG332" t="s"/>
      <c r="AH332" t="s">
        <v>754</v>
      </c>
      <c r="AI332" t="s">
        <v>753</v>
      </c>
      <c r="AJ332" t="s"/>
      <c r="AK332" t="s">
        <v>91</v>
      </c>
      <c r="AL332" t="s"/>
      <c r="AM332" t="s"/>
      <c r="AN332" t="s">
        <v>91</v>
      </c>
      <c r="AO332" t="s"/>
      <c r="AP332" t="n">
        <v>6</v>
      </c>
      <c r="AQ332" t="s">
        <v>92</v>
      </c>
      <c r="AR332" t="s"/>
      <c r="AS332" t="s">
        <v>742</v>
      </c>
      <c r="AT332" t="s">
        <v>94</v>
      </c>
      <c r="AU332" t="s">
        <v>91</v>
      </c>
      <c r="AV332" t="s"/>
      <c r="AW332" t="s">
        <v>95</v>
      </c>
      <c r="AX332" t="s"/>
      <c r="AY332" t="n">
        <v>419226</v>
      </c>
      <c r="AZ332" t="s">
        <v>684</v>
      </c>
      <c r="BA332" t="s"/>
      <c r="BB332" t="s"/>
      <c r="BC332" t="n">
        <v>38.9128</v>
      </c>
      <c r="BD332" t="n">
        <v>38.9128</v>
      </c>
      <c r="BE332" t="s">
        <v>755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98</v>
      </c>
      <c r="BO332" t="s">
        <v>82</v>
      </c>
      <c r="BP332" t="s">
        <v>99</v>
      </c>
      <c r="BQ332" t="s">
        <v>285</v>
      </c>
      <c r="BR332" t="s">
        <v>387</v>
      </c>
    </row>
    <row r="333" spans="1:70">
      <c r="A333" t="s">
        <v>70</v>
      </c>
      <c r="B333" t="s">
        <v>71</v>
      </c>
      <c r="C333" t="s">
        <v>311</v>
      </c>
      <c r="D333" t="n">
        <v>3</v>
      </c>
      <c r="E333" t="s">
        <v>678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94.27</v>
      </c>
      <c r="L333" t="s">
        <v>77</v>
      </c>
      <c r="M333" t="s"/>
      <c r="N333" t="s">
        <v>276</v>
      </c>
      <c r="O333" t="s">
        <v>79</v>
      </c>
      <c r="P333" t="s">
        <v>678</v>
      </c>
      <c r="Q333" t="s"/>
      <c r="R333" t="s">
        <v>80</v>
      </c>
      <c r="S333" t="s">
        <v>753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HYPERLINK("https://hotelmonitor-cachepage.eclerx.com/savepage/tk_15454758808624048_sr_59.html","info")</f>
        <v/>
      </c>
      <c r="AA333" t="n">
        <v>-419226</v>
      </c>
      <c r="AB333" t="s">
        <v>698</v>
      </c>
      <c r="AC333" t="s">
        <v>88</v>
      </c>
      <c r="AD333" t="s">
        <v>89</v>
      </c>
      <c r="AE333" t="s"/>
      <c r="AF333" t="s"/>
      <c r="AG333" t="s"/>
      <c r="AH333" t="s">
        <v>754</v>
      </c>
      <c r="AI333" t="s">
        <v>753</v>
      </c>
      <c r="AJ333" t="s"/>
      <c r="AK333" t="s">
        <v>91</v>
      </c>
      <c r="AL333" t="s"/>
      <c r="AM333" t="s"/>
      <c r="AN333" t="s">
        <v>91</v>
      </c>
      <c r="AO333" t="s"/>
      <c r="AP333" t="n">
        <v>6</v>
      </c>
      <c r="AQ333" t="s">
        <v>92</v>
      </c>
      <c r="AR333" t="s"/>
      <c r="AS333" t="s">
        <v>742</v>
      </c>
      <c r="AT333" t="s">
        <v>94</v>
      </c>
      <c r="AU333" t="s">
        <v>91</v>
      </c>
      <c r="AV333" t="s"/>
      <c r="AW333" t="s">
        <v>95</v>
      </c>
      <c r="AX333" t="s"/>
      <c r="AY333" t="n">
        <v>419226</v>
      </c>
      <c r="AZ333" t="s">
        <v>684</v>
      </c>
      <c r="BA333" t="s"/>
      <c r="BB333" t="s"/>
      <c r="BC333" t="n">
        <v>38.9128</v>
      </c>
      <c r="BD333" t="n">
        <v>38.9128</v>
      </c>
      <c r="BE333" t="s">
        <v>755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>
        <v>98</v>
      </c>
      <c r="BO333" t="s">
        <v>82</v>
      </c>
      <c r="BP333" t="s">
        <v>99</v>
      </c>
      <c r="BQ333" t="s">
        <v>285</v>
      </c>
      <c r="BR333" t="s">
        <v>387</v>
      </c>
    </row>
    <row r="334" spans="1:70">
      <c r="A334" t="s">
        <v>70</v>
      </c>
      <c r="B334" t="s">
        <v>71</v>
      </c>
      <c r="C334" t="s">
        <v>311</v>
      </c>
      <c r="D334" t="n">
        <v>3</v>
      </c>
      <c r="E334" t="s">
        <v>678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100.18</v>
      </c>
      <c r="L334" t="s">
        <v>77</v>
      </c>
      <c r="M334" t="s"/>
      <c r="N334" t="s">
        <v>276</v>
      </c>
      <c r="O334" t="s">
        <v>79</v>
      </c>
      <c r="P334" t="s">
        <v>678</v>
      </c>
      <c r="Q334" t="s"/>
      <c r="R334" t="s">
        <v>80</v>
      </c>
      <c r="S334" t="s">
        <v>756</v>
      </c>
      <c r="T334" t="s">
        <v>82</v>
      </c>
      <c r="U334" t="s">
        <v>83</v>
      </c>
      <c r="V334" t="s">
        <v>84</v>
      </c>
      <c r="W334" t="s">
        <v>107</v>
      </c>
      <c r="X334" t="s"/>
      <c r="Y334" t="s">
        <v>86</v>
      </c>
      <c r="Z334">
        <f>HYPERLINK("https://hotelmonitor-cachepage.eclerx.com/savepage/tk_15454758808624048_sr_59.html","info")</f>
        <v/>
      </c>
      <c r="AA334" t="n">
        <v>-419226</v>
      </c>
      <c r="AB334" t="s">
        <v>709</v>
      </c>
      <c r="AC334" t="s">
        <v>196</v>
      </c>
      <c r="AD334" t="s">
        <v>89</v>
      </c>
      <c r="AE334" t="s"/>
      <c r="AF334" t="s"/>
      <c r="AG334" t="s"/>
      <c r="AH334" t="s">
        <v>757</v>
      </c>
      <c r="AI334" t="s">
        <v>756</v>
      </c>
      <c r="AJ334" t="s"/>
      <c r="AK334" t="s">
        <v>91</v>
      </c>
      <c r="AL334" t="s"/>
      <c r="AM334" t="s"/>
      <c r="AN334" t="s">
        <v>99</v>
      </c>
      <c r="AO334" t="s">
        <v>200</v>
      </c>
      <c r="AP334" t="n">
        <v>6</v>
      </c>
      <c r="AQ334" t="s">
        <v>92</v>
      </c>
      <c r="AR334" t="s"/>
      <c r="AS334" t="s">
        <v>742</v>
      </c>
      <c r="AT334" t="s">
        <v>94</v>
      </c>
      <c r="AU334" t="s">
        <v>91</v>
      </c>
      <c r="AV334" t="s"/>
      <c r="AW334" t="s">
        <v>95</v>
      </c>
      <c r="AX334" t="s"/>
      <c r="AY334" t="n">
        <v>419226</v>
      </c>
      <c r="AZ334" t="s">
        <v>684</v>
      </c>
      <c r="BA334" t="s"/>
      <c r="BB334" t="s"/>
      <c r="BC334" t="n">
        <v>38.9128</v>
      </c>
      <c r="BD334" t="n">
        <v>38.9128</v>
      </c>
      <c r="BE334" t="s">
        <v>758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98</v>
      </c>
      <c r="BO334" t="s">
        <v>82</v>
      </c>
      <c r="BP334" t="s">
        <v>99</v>
      </c>
      <c r="BQ334" t="s">
        <v>285</v>
      </c>
      <c r="BR334" t="s">
        <v>387</v>
      </c>
    </row>
    <row r="335" spans="1:70">
      <c r="A335" t="s">
        <v>70</v>
      </c>
      <c r="B335" t="s">
        <v>71</v>
      </c>
      <c r="C335" t="s">
        <v>311</v>
      </c>
      <c r="D335" t="n">
        <v>3</v>
      </c>
      <c r="E335" t="s">
        <v>678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100.18</v>
      </c>
      <c r="L335" t="s">
        <v>77</v>
      </c>
      <c r="M335" t="s"/>
      <c r="N335" t="s">
        <v>276</v>
      </c>
      <c r="O335" t="s">
        <v>79</v>
      </c>
      <c r="P335" t="s">
        <v>678</v>
      </c>
      <c r="Q335" t="s"/>
      <c r="R335" t="s">
        <v>80</v>
      </c>
      <c r="S335" t="s">
        <v>756</v>
      </c>
      <c r="T335" t="s">
        <v>82</v>
      </c>
      <c r="U335" t="s">
        <v>83</v>
      </c>
      <c r="V335" t="s">
        <v>84</v>
      </c>
      <c r="W335" t="s">
        <v>107</v>
      </c>
      <c r="X335" t="s"/>
      <c r="Y335" t="s">
        <v>86</v>
      </c>
      <c r="Z335">
        <f>HYPERLINK("https://hotelmonitor-cachepage.eclerx.com/savepage/tk_15454758808624048_sr_59.html","info")</f>
        <v/>
      </c>
      <c r="AA335" t="n">
        <v>-419226</v>
      </c>
      <c r="AB335" t="s">
        <v>709</v>
      </c>
      <c r="AC335" t="s">
        <v>196</v>
      </c>
      <c r="AD335" t="s">
        <v>89</v>
      </c>
      <c r="AE335" t="s"/>
      <c r="AF335" t="s"/>
      <c r="AG335" t="s"/>
      <c r="AH335" t="s">
        <v>757</v>
      </c>
      <c r="AI335" t="s">
        <v>756</v>
      </c>
      <c r="AJ335" t="s"/>
      <c r="AK335" t="s">
        <v>91</v>
      </c>
      <c r="AL335" t="s"/>
      <c r="AM335" t="s"/>
      <c r="AN335" t="s">
        <v>99</v>
      </c>
      <c r="AO335" t="s">
        <v>200</v>
      </c>
      <c r="AP335" t="n">
        <v>6</v>
      </c>
      <c r="AQ335" t="s">
        <v>92</v>
      </c>
      <c r="AR335" t="s"/>
      <c r="AS335" t="s">
        <v>742</v>
      </c>
      <c r="AT335" t="s">
        <v>94</v>
      </c>
      <c r="AU335" t="s">
        <v>91</v>
      </c>
      <c r="AV335" t="s"/>
      <c r="AW335" t="s">
        <v>95</v>
      </c>
      <c r="AX335" t="s"/>
      <c r="AY335" t="n">
        <v>419226</v>
      </c>
      <c r="AZ335" t="s">
        <v>684</v>
      </c>
      <c r="BA335" t="s"/>
      <c r="BB335" t="s"/>
      <c r="BC335" t="n">
        <v>38.9128</v>
      </c>
      <c r="BD335" t="n">
        <v>38.9128</v>
      </c>
      <c r="BE335" t="s">
        <v>758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>
        <v>98</v>
      </c>
      <c r="BO335" t="s">
        <v>82</v>
      </c>
      <c r="BP335" t="s">
        <v>99</v>
      </c>
      <c r="BQ335" t="s">
        <v>285</v>
      </c>
      <c r="BR335" t="s">
        <v>387</v>
      </c>
    </row>
    <row r="336" spans="1:70">
      <c r="A336" t="s">
        <v>70</v>
      </c>
      <c r="B336" t="s">
        <v>71</v>
      </c>
      <c r="C336" t="s">
        <v>311</v>
      </c>
      <c r="D336" t="n">
        <v>3</v>
      </c>
      <c r="E336" t="s">
        <v>678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105.93</v>
      </c>
      <c r="L336" t="s">
        <v>77</v>
      </c>
      <c r="M336" t="s"/>
      <c r="N336" t="s">
        <v>276</v>
      </c>
      <c r="O336" t="s">
        <v>79</v>
      </c>
      <c r="P336" t="s">
        <v>678</v>
      </c>
      <c r="Q336" t="s"/>
      <c r="R336" t="s">
        <v>80</v>
      </c>
      <c r="S336" t="s">
        <v>759</v>
      </c>
      <c r="T336" t="s">
        <v>82</v>
      </c>
      <c r="U336" t="s">
        <v>83</v>
      </c>
      <c r="V336" t="s">
        <v>84</v>
      </c>
      <c r="W336" t="s">
        <v>103</v>
      </c>
      <c r="X336" t="s"/>
      <c r="Y336" t="s">
        <v>86</v>
      </c>
      <c r="Z336">
        <f>HYPERLINK("https://hotelmonitor-cachepage.eclerx.com/savepage/tk_15454758808624048_sr_59.html","info")</f>
        <v/>
      </c>
      <c r="AA336" t="n">
        <v>-419226</v>
      </c>
      <c r="AB336" t="s">
        <v>713</v>
      </c>
      <c r="AC336" t="s">
        <v>88</v>
      </c>
      <c r="AD336" t="s">
        <v>89</v>
      </c>
      <c r="AE336" t="s"/>
      <c r="AF336" t="s"/>
      <c r="AG336" t="s"/>
      <c r="AH336" t="s">
        <v>760</v>
      </c>
      <c r="AI336" t="s">
        <v>761</v>
      </c>
      <c r="AJ336" t="s"/>
      <c r="AK336" t="s">
        <v>91</v>
      </c>
      <c r="AL336" t="s"/>
      <c r="AM336" t="s"/>
      <c r="AN336" t="s">
        <v>91</v>
      </c>
      <c r="AO336" t="s"/>
      <c r="AP336" t="n">
        <v>6</v>
      </c>
      <c r="AQ336" t="s">
        <v>92</v>
      </c>
      <c r="AR336" t="s"/>
      <c r="AS336" t="s">
        <v>742</v>
      </c>
      <c r="AT336" t="s">
        <v>94</v>
      </c>
      <c r="AU336" t="s">
        <v>91</v>
      </c>
      <c r="AV336" t="s"/>
      <c r="AW336" t="s">
        <v>95</v>
      </c>
      <c r="AX336" t="s"/>
      <c r="AY336" t="n">
        <v>419226</v>
      </c>
      <c r="AZ336" t="s">
        <v>684</v>
      </c>
      <c r="BA336" t="s"/>
      <c r="BB336" t="s"/>
      <c r="BC336" t="n">
        <v>38.9128</v>
      </c>
      <c r="BD336" t="n">
        <v>38.9128</v>
      </c>
      <c r="BE336" t="s">
        <v>762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98</v>
      </c>
      <c r="BO336" t="s">
        <v>82</v>
      </c>
      <c r="BP336" t="s">
        <v>99</v>
      </c>
      <c r="BQ336" t="s">
        <v>285</v>
      </c>
      <c r="BR336" t="s">
        <v>387</v>
      </c>
    </row>
    <row r="337" spans="1:70">
      <c r="A337" t="s">
        <v>70</v>
      </c>
      <c r="B337" t="s">
        <v>71</v>
      </c>
      <c r="C337" t="s">
        <v>311</v>
      </c>
      <c r="D337" t="n">
        <v>3</v>
      </c>
      <c r="E337" t="s">
        <v>678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105.93</v>
      </c>
      <c r="L337" t="s">
        <v>77</v>
      </c>
      <c r="M337" t="s"/>
      <c r="N337" t="s">
        <v>276</v>
      </c>
      <c r="O337" t="s">
        <v>79</v>
      </c>
      <c r="P337" t="s">
        <v>678</v>
      </c>
      <c r="Q337" t="s"/>
      <c r="R337" t="s">
        <v>80</v>
      </c>
      <c r="S337" t="s">
        <v>759</v>
      </c>
      <c r="T337" t="s">
        <v>82</v>
      </c>
      <c r="U337" t="s">
        <v>83</v>
      </c>
      <c r="V337" t="s">
        <v>84</v>
      </c>
      <c r="W337" t="s">
        <v>103</v>
      </c>
      <c r="X337" t="s"/>
      <c r="Y337" t="s">
        <v>86</v>
      </c>
      <c r="Z337">
        <f>HYPERLINK("https://hotelmonitor-cachepage.eclerx.com/savepage/tk_15454758808624048_sr_59.html","info")</f>
        <v/>
      </c>
      <c r="AA337" t="n">
        <v>-419226</v>
      </c>
      <c r="AB337" t="s">
        <v>713</v>
      </c>
      <c r="AC337" t="s">
        <v>88</v>
      </c>
      <c r="AD337" t="s">
        <v>89</v>
      </c>
      <c r="AE337" t="s"/>
      <c r="AF337" t="s"/>
      <c r="AG337" t="s"/>
      <c r="AH337" t="s">
        <v>760</v>
      </c>
      <c r="AI337" t="s">
        <v>761</v>
      </c>
      <c r="AJ337" t="s"/>
      <c r="AK337" t="s">
        <v>91</v>
      </c>
      <c r="AL337" t="s"/>
      <c r="AM337" t="s"/>
      <c r="AN337" t="s">
        <v>91</v>
      </c>
      <c r="AO337" t="s"/>
      <c r="AP337" t="n">
        <v>6</v>
      </c>
      <c r="AQ337" t="s">
        <v>92</v>
      </c>
      <c r="AR337" t="s"/>
      <c r="AS337" t="s">
        <v>742</v>
      </c>
      <c r="AT337" t="s">
        <v>94</v>
      </c>
      <c r="AU337" t="s">
        <v>91</v>
      </c>
      <c r="AV337" t="s"/>
      <c r="AW337" t="s">
        <v>95</v>
      </c>
      <c r="AX337" t="s"/>
      <c r="AY337" t="n">
        <v>419226</v>
      </c>
      <c r="AZ337" t="s">
        <v>684</v>
      </c>
      <c r="BA337" t="s"/>
      <c r="BB337" t="s"/>
      <c r="BC337" t="n">
        <v>38.9128</v>
      </c>
      <c r="BD337" t="n">
        <v>38.9128</v>
      </c>
      <c r="BE337" t="s">
        <v>762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>
        <v>98</v>
      </c>
      <c r="BO337" t="s">
        <v>82</v>
      </c>
      <c r="BP337" t="s">
        <v>99</v>
      </c>
      <c r="BQ337" t="s">
        <v>285</v>
      </c>
      <c r="BR337" t="s">
        <v>387</v>
      </c>
    </row>
    <row r="338" spans="1:70">
      <c r="A338" t="s">
        <v>70</v>
      </c>
      <c r="B338" t="s">
        <v>71</v>
      </c>
      <c r="C338" t="s">
        <v>311</v>
      </c>
      <c r="D338" t="n">
        <v>3</v>
      </c>
      <c r="E338" t="s">
        <v>678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106.67</v>
      </c>
      <c r="L338" t="s">
        <v>77</v>
      </c>
      <c r="M338" t="s"/>
      <c r="N338" t="s">
        <v>276</v>
      </c>
      <c r="O338" t="s">
        <v>79</v>
      </c>
      <c r="P338" t="s">
        <v>678</v>
      </c>
      <c r="Q338" t="s"/>
      <c r="R338" t="s">
        <v>80</v>
      </c>
      <c r="S338" t="s">
        <v>763</v>
      </c>
      <c r="T338" t="s">
        <v>82</v>
      </c>
      <c r="U338" t="s">
        <v>83</v>
      </c>
      <c r="V338" t="s">
        <v>84</v>
      </c>
      <c r="W338" t="s">
        <v>103</v>
      </c>
      <c r="X338" t="s"/>
      <c r="Y338" t="s">
        <v>86</v>
      </c>
      <c r="Z338">
        <f>HYPERLINK("https://hotelmonitor-cachepage.eclerx.com/savepage/tk_15454758808624048_sr_59.html","info")</f>
        <v/>
      </c>
      <c r="AA338" t="n">
        <v>-419226</v>
      </c>
      <c r="AB338" t="s">
        <v>720</v>
      </c>
      <c r="AC338" t="s">
        <v>88</v>
      </c>
      <c r="AD338" t="s">
        <v>89</v>
      </c>
      <c r="AE338" t="s"/>
      <c r="AF338" t="s"/>
      <c r="AG338" t="s"/>
      <c r="AH338" t="s">
        <v>764</v>
      </c>
      <c r="AI338" t="s">
        <v>765</v>
      </c>
      <c r="AJ338" t="s"/>
      <c r="AK338" t="s">
        <v>99</v>
      </c>
      <c r="AL338" t="s"/>
      <c r="AM338" t="s"/>
      <c r="AN338" t="s">
        <v>91</v>
      </c>
      <c r="AO338" t="s"/>
      <c r="AP338" t="n">
        <v>6</v>
      </c>
      <c r="AQ338" t="s">
        <v>92</v>
      </c>
      <c r="AR338" t="s"/>
      <c r="AS338" t="s">
        <v>742</v>
      </c>
      <c r="AT338" t="s">
        <v>94</v>
      </c>
      <c r="AU338" t="s">
        <v>91</v>
      </c>
      <c r="AV338" t="s"/>
      <c r="AW338" t="s">
        <v>95</v>
      </c>
      <c r="AX338" t="s"/>
      <c r="AY338" t="n">
        <v>419226</v>
      </c>
      <c r="AZ338" t="s">
        <v>684</v>
      </c>
      <c r="BA338" t="s"/>
      <c r="BB338" t="s"/>
      <c r="BC338" t="n">
        <v>38.9128</v>
      </c>
      <c r="BD338" t="n">
        <v>38.9128</v>
      </c>
      <c r="BE338" t="s">
        <v>766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98</v>
      </c>
      <c r="BO338" t="s">
        <v>82</v>
      </c>
      <c r="BP338" t="s">
        <v>99</v>
      </c>
      <c r="BQ338" t="s">
        <v>285</v>
      </c>
      <c r="BR338" t="s">
        <v>387</v>
      </c>
    </row>
    <row r="339" spans="1:70">
      <c r="A339" t="s">
        <v>70</v>
      </c>
      <c r="B339" t="s">
        <v>71</v>
      </c>
      <c r="C339" t="s">
        <v>311</v>
      </c>
      <c r="D339" t="n">
        <v>3</v>
      </c>
      <c r="E339" t="s">
        <v>678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106.67</v>
      </c>
      <c r="L339" t="s">
        <v>77</v>
      </c>
      <c r="M339" t="s"/>
      <c r="N339" t="s">
        <v>276</v>
      </c>
      <c r="O339" t="s">
        <v>79</v>
      </c>
      <c r="P339" t="s">
        <v>678</v>
      </c>
      <c r="Q339" t="s"/>
      <c r="R339" t="s">
        <v>80</v>
      </c>
      <c r="S339" t="s">
        <v>763</v>
      </c>
      <c r="T339" t="s">
        <v>82</v>
      </c>
      <c r="U339" t="s">
        <v>83</v>
      </c>
      <c r="V339" t="s">
        <v>84</v>
      </c>
      <c r="W339" t="s">
        <v>103</v>
      </c>
      <c r="X339" t="s"/>
      <c r="Y339" t="s">
        <v>86</v>
      </c>
      <c r="Z339">
        <f>HYPERLINK("https://hotelmonitor-cachepage.eclerx.com/savepage/tk_15454758808624048_sr_59.html","info")</f>
        <v/>
      </c>
      <c r="AA339" t="n">
        <v>-419226</v>
      </c>
      <c r="AB339" t="s">
        <v>720</v>
      </c>
      <c r="AC339" t="s">
        <v>88</v>
      </c>
      <c r="AD339" t="s">
        <v>89</v>
      </c>
      <c r="AE339" t="s"/>
      <c r="AF339" t="s"/>
      <c r="AG339" t="s"/>
      <c r="AH339" t="s">
        <v>764</v>
      </c>
      <c r="AI339" t="s">
        <v>765</v>
      </c>
      <c r="AJ339" t="s"/>
      <c r="AK339" t="s">
        <v>99</v>
      </c>
      <c r="AL339" t="s"/>
      <c r="AM339" t="s"/>
      <c r="AN339" t="s">
        <v>91</v>
      </c>
      <c r="AO339" t="s"/>
      <c r="AP339" t="n">
        <v>6</v>
      </c>
      <c r="AQ339" t="s">
        <v>92</v>
      </c>
      <c r="AR339" t="s"/>
      <c r="AS339" t="s">
        <v>742</v>
      </c>
      <c r="AT339" t="s">
        <v>94</v>
      </c>
      <c r="AU339" t="s">
        <v>91</v>
      </c>
      <c r="AV339" t="s"/>
      <c r="AW339" t="s">
        <v>95</v>
      </c>
      <c r="AX339" t="s"/>
      <c r="AY339" t="n">
        <v>419226</v>
      </c>
      <c r="AZ339" t="s">
        <v>684</v>
      </c>
      <c r="BA339" t="s"/>
      <c r="BB339" t="s"/>
      <c r="BC339" t="n">
        <v>38.9128</v>
      </c>
      <c r="BD339" t="n">
        <v>38.9128</v>
      </c>
      <c r="BE339" t="s">
        <v>766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>
        <v>98</v>
      </c>
      <c r="BO339" t="s">
        <v>82</v>
      </c>
      <c r="BP339" t="s">
        <v>99</v>
      </c>
      <c r="BQ339" t="s">
        <v>285</v>
      </c>
      <c r="BR339" t="s">
        <v>387</v>
      </c>
    </row>
    <row r="340" spans="1:70">
      <c r="A340" t="s">
        <v>70</v>
      </c>
      <c r="B340" t="s">
        <v>71</v>
      </c>
      <c r="C340" t="s">
        <v>311</v>
      </c>
      <c r="D340" t="n">
        <v>3</v>
      </c>
      <c r="E340" t="s">
        <v>678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109.7</v>
      </c>
      <c r="L340" t="s">
        <v>77</v>
      </c>
      <c r="M340" t="s"/>
      <c r="N340" t="s">
        <v>276</v>
      </c>
      <c r="O340" t="s">
        <v>79</v>
      </c>
      <c r="P340" t="s">
        <v>678</v>
      </c>
      <c r="Q340" t="s"/>
      <c r="R340" t="s">
        <v>80</v>
      </c>
      <c r="S340" t="s">
        <v>767</v>
      </c>
      <c r="T340" t="s">
        <v>82</v>
      </c>
      <c r="U340" t="s">
        <v>83</v>
      </c>
      <c r="V340" t="s">
        <v>84</v>
      </c>
      <c r="W340" t="s">
        <v>103</v>
      </c>
      <c r="X340" t="s"/>
      <c r="Y340" t="s">
        <v>86</v>
      </c>
      <c r="Z340">
        <f>HYPERLINK("https://hotelmonitor-cachepage.eclerx.com/savepage/tk_15454758808624048_sr_59.html","info")</f>
        <v/>
      </c>
      <c r="AA340" t="n">
        <v>-419226</v>
      </c>
      <c r="AB340" t="s">
        <v>720</v>
      </c>
      <c r="AC340" t="s">
        <v>88</v>
      </c>
      <c r="AD340" t="s">
        <v>89</v>
      </c>
      <c r="AE340" t="s"/>
      <c r="AF340" t="s"/>
      <c r="AG340" t="s"/>
      <c r="AH340" t="s">
        <v>768</v>
      </c>
      <c r="AI340" t="s">
        <v>767</v>
      </c>
      <c r="AJ340" t="s"/>
      <c r="AK340" t="s">
        <v>91</v>
      </c>
      <c r="AL340" t="s"/>
      <c r="AM340" t="s"/>
      <c r="AN340" t="s">
        <v>91</v>
      </c>
      <c r="AO340" t="s"/>
      <c r="AP340" t="n">
        <v>6</v>
      </c>
      <c r="AQ340" t="s">
        <v>92</v>
      </c>
      <c r="AR340" t="s"/>
      <c r="AS340" t="s">
        <v>742</v>
      </c>
      <c r="AT340" t="s">
        <v>94</v>
      </c>
      <c r="AU340" t="s">
        <v>91</v>
      </c>
      <c r="AV340" t="s"/>
      <c r="AW340" t="s">
        <v>95</v>
      </c>
      <c r="AX340" t="s"/>
      <c r="AY340" t="n">
        <v>419226</v>
      </c>
      <c r="AZ340" t="s">
        <v>684</v>
      </c>
      <c r="BA340" t="s"/>
      <c r="BB340" t="s"/>
      <c r="BC340" t="n">
        <v>38.9128</v>
      </c>
      <c r="BD340" t="n">
        <v>38.9128</v>
      </c>
      <c r="BE340" t="s">
        <v>769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98</v>
      </c>
      <c r="BO340" t="s">
        <v>82</v>
      </c>
      <c r="BP340" t="s">
        <v>99</v>
      </c>
      <c r="BQ340" t="s">
        <v>285</v>
      </c>
      <c r="BR340" t="s">
        <v>387</v>
      </c>
    </row>
    <row r="341" spans="1:70">
      <c r="A341" t="s">
        <v>70</v>
      </c>
      <c r="B341" t="s">
        <v>71</v>
      </c>
      <c r="C341" t="s">
        <v>311</v>
      </c>
      <c r="D341" t="n">
        <v>3</v>
      </c>
      <c r="E341" t="s">
        <v>678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109.7</v>
      </c>
      <c r="L341" t="s">
        <v>77</v>
      </c>
      <c r="M341" t="s"/>
      <c r="N341" t="s">
        <v>276</v>
      </c>
      <c r="O341" t="s">
        <v>79</v>
      </c>
      <c r="P341" t="s">
        <v>678</v>
      </c>
      <c r="Q341" t="s"/>
      <c r="R341" t="s">
        <v>80</v>
      </c>
      <c r="S341" t="s">
        <v>767</v>
      </c>
      <c r="T341" t="s">
        <v>82</v>
      </c>
      <c r="U341" t="s">
        <v>83</v>
      </c>
      <c r="V341" t="s">
        <v>84</v>
      </c>
      <c r="W341" t="s">
        <v>103</v>
      </c>
      <c r="X341" t="s"/>
      <c r="Y341" t="s">
        <v>86</v>
      </c>
      <c r="Z341">
        <f>HYPERLINK("https://hotelmonitor-cachepage.eclerx.com/savepage/tk_15454758808624048_sr_59.html","info")</f>
        <v/>
      </c>
      <c r="AA341" t="n">
        <v>-419226</v>
      </c>
      <c r="AB341" t="s">
        <v>720</v>
      </c>
      <c r="AC341" t="s">
        <v>88</v>
      </c>
      <c r="AD341" t="s">
        <v>89</v>
      </c>
      <c r="AE341" t="s"/>
      <c r="AF341" t="s"/>
      <c r="AG341" t="s"/>
      <c r="AH341" t="s">
        <v>768</v>
      </c>
      <c r="AI341" t="s">
        <v>767</v>
      </c>
      <c r="AJ341" t="s"/>
      <c r="AK341" t="s">
        <v>91</v>
      </c>
      <c r="AL341" t="s"/>
      <c r="AM341" t="s"/>
      <c r="AN341" t="s">
        <v>91</v>
      </c>
      <c r="AO341" t="s"/>
      <c r="AP341" t="n">
        <v>6</v>
      </c>
      <c r="AQ341" t="s">
        <v>92</v>
      </c>
      <c r="AR341" t="s"/>
      <c r="AS341" t="s">
        <v>742</v>
      </c>
      <c r="AT341" t="s">
        <v>94</v>
      </c>
      <c r="AU341" t="s">
        <v>91</v>
      </c>
      <c r="AV341" t="s"/>
      <c r="AW341" t="s">
        <v>95</v>
      </c>
      <c r="AX341" t="s"/>
      <c r="AY341" t="n">
        <v>419226</v>
      </c>
      <c r="AZ341" t="s">
        <v>684</v>
      </c>
      <c r="BA341" t="s"/>
      <c r="BB341" t="s"/>
      <c r="BC341" t="n">
        <v>38.9128</v>
      </c>
      <c r="BD341" t="n">
        <v>38.9128</v>
      </c>
      <c r="BE341" t="s">
        <v>769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>
        <v>98</v>
      </c>
      <c r="BO341" t="s">
        <v>82</v>
      </c>
      <c r="BP341" t="s">
        <v>99</v>
      </c>
      <c r="BQ341" t="s">
        <v>285</v>
      </c>
      <c r="BR341" t="s">
        <v>387</v>
      </c>
    </row>
    <row r="342" spans="1:70">
      <c r="A342" t="s">
        <v>70</v>
      </c>
      <c r="B342" t="s">
        <v>71</v>
      </c>
      <c r="C342" t="s">
        <v>311</v>
      </c>
      <c r="D342" t="n">
        <v>3</v>
      </c>
      <c r="E342" t="s">
        <v>678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109.7</v>
      </c>
      <c r="L342" t="s">
        <v>77</v>
      </c>
      <c r="M342" t="s"/>
      <c r="N342" t="s">
        <v>276</v>
      </c>
      <c r="O342" t="s">
        <v>79</v>
      </c>
      <c r="P342" t="s">
        <v>678</v>
      </c>
      <c r="Q342" t="s"/>
      <c r="R342" t="s">
        <v>80</v>
      </c>
      <c r="S342" t="s">
        <v>767</v>
      </c>
      <c r="T342" t="s">
        <v>82</v>
      </c>
      <c r="U342" t="s">
        <v>83</v>
      </c>
      <c r="V342" t="s">
        <v>84</v>
      </c>
      <c r="W342" t="s">
        <v>103</v>
      </c>
      <c r="X342" t="s"/>
      <c r="Y342" t="s">
        <v>86</v>
      </c>
      <c r="Z342">
        <f>HYPERLINK("https://hotelmonitor-cachepage.eclerx.com/savepage/tk_15454758808624048_sr_59.html","info")</f>
        <v/>
      </c>
      <c r="AA342" t="n">
        <v>-419226</v>
      </c>
      <c r="AB342" t="s">
        <v>720</v>
      </c>
      <c r="AC342" t="s">
        <v>88</v>
      </c>
      <c r="AD342" t="s">
        <v>89</v>
      </c>
      <c r="AE342" t="s"/>
      <c r="AF342" t="s"/>
      <c r="AG342" t="s"/>
      <c r="AH342" t="s">
        <v>768</v>
      </c>
      <c r="AI342" t="s">
        <v>767</v>
      </c>
      <c r="AJ342" t="s"/>
      <c r="AK342" t="s">
        <v>91</v>
      </c>
      <c r="AL342" t="s"/>
      <c r="AM342" t="s"/>
      <c r="AN342" t="s">
        <v>91</v>
      </c>
      <c r="AO342" t="s"/>
      <c r="AP342" t="n">
        <v>6</v>
      </c>
      <c r="AQ342" t="s">
        <v>92</v>
      </c>
      <c r="AR342" t="s"/>
      <c r="AS342" t="s">
        <v>742</v>
      </c>
      <c r="AT342" t="s">
        <v>94</v>
      </c>
      <c r="AU342" t="s">
        <v>91</v>
      </c>
      <c r="AV342" t="s"/>
      <c r="AW342" t="s">
        <v>95</v>
      </c>
      <c r="AX342" t="s"/>
      <c r="AY342" t="n">
        <v>419226</v>
      </c>
      <c r="AZ342" t="s">
        <v>684</v>
      </c>
      <c r="BA342" t="s"/>
      <c r="BB342" t="s"/>
      <c r="BC342" t="n">
        <v>38.9128</v>
      </c>
      <c r="BD342" t="n">
        <v>38.9128</v>
      </c>
      <c r="BE342" t="s">
        <v>769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98</v>
      </c>
      <c r="BO342" t="s">
        <v>82</v>
      </c>
      <c r="BP342" t="s">
        <v>99</v>
      </c>
      <c r="BQ342" t="s">
        <v>285</v>
      </c>
      <c r="BR342" t="s">
        <v>387</v>
      </c>
    </row>
    <row r="343" spans="1:70">
      <c r="A343" t="s">
        <v>70</v>
      </c>
      <c r="B343" t="s">
        <v>71</v>
      </c>
      <c r="C343" t="s">
        <v>311</v>
      </c>
      <c r="D343" t="n">
        <v>3</v>
      </c>
      <c r="E343" t="s">
        <v>678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109.7</v>
      </c>
      <c r="L343" t="s">
        <v>77</v>
      </c>
      <c r="M343" t="s"/>
      <c r="N343" t="s">
        <v>276</v>
      </c>
      <c r="O343" t="s">
        <v>79</v>
      </c>
      <c r="P343" t="s">
        <v>678</v>
      </c>
      <c r="Q343" t="s"/>
      <c r="R343" t="s">
        <v>80</v>
      </c>
      <c r="S343" t="s">
        <v>767</v>
      </c>
      <c r="T343" t="s">
        <v>82</v>
      </c>
      <c r="U343" t="s">
        <v>83</v>
      </c>
      <c r="V343" t="s">
        <v>84</v>
      </c>
      <c r="W343" t="s">
        <v>103</v>
      </c>
      <c r="X343" t="s"/>
      <c r="Y343" t="s">
        <v>86</v>
      </c>
      <c r="Z343">
        <f>HYPERLINK("https://hotelmonitor-cachepage.eclerx.com/savepage/tk_15454758808624048_sr_59.html","info")</f>
        <v/>
      </c>
      <c r="AA343" t="n">
        <v>-419226</v>
      </c>
      <c r="AB343" t="s">
        <v>720</v>
      </c>
      <c r="AC343" t="s">
        <v>88</v>
      </c>
      <c r="AD343" t="s">
        <v>89</v>
      </c>
      <c r="AE343" t="s"/>
      <c r="AF343" t="s"/>
      <c r="AG343" t="s"/>
      <c r="AH343" t="s">
        <v>768</v>
      </c>
      <c r="AI343" t="s">
        <v>767</v>
      </c>
      <c r="AJ343" t="s"/>
      <c r="AK343" t="s">
        <v>91</v>
      </c>
      <c r="AL343" t="s"/>
      <c r="AM343" t="s"/>
      <c r="AN343" t="s">
        <v>91</v>
      </c>
      <c r="AO343" t="s"/>
      <c r="AP343" t="n">
        <v>6</v>
      </c>
      <c r="AQ343" t="s">
        <v>92</v>
      </c>
      <c r="AR343" t="s"/>
      <c r="AS343" t="s">
        <v>742</v>
      </c>
      <c r="AT343" t="s">
        <v>94</v>
      </c>
      <c r="AU343" t="s">
        <v>91</v>
      </c>
      <c r="AV343" t="s"/>
      <c r="AW343" t="s">
        <v>95</v>
      </c>
      <c r="AX343" t="s"/>
      <c r="AY343" t="n">
        <v>419226</v>
      </c>
      <c r="AZ343" t="s">
        <v>684</v>
      </c>
      <c r="BA343" t="s"/>
      <c r="BB343" t="s"/>
      <c r="BC343" t="n">
        <v>38.9128</v>
      </c>
      <c r="BD343" t="n">
        <v>38.9128</v>
      </c>
      <c r="BE343" t="s">
        <v>769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>
        <v>98</v>
      </c>
      <c r="BO343" t="s">
        <v>82</v>
      </c>
      <c r="BP343" t="s">
        <v>99</v>
      </c>
      <c r="BQ343" t="s">
        <v>285</v>
      </c>
      <c r="BR343" t="s">
        <v>387</v>
      </c>
    </row>
    <row r="344" spans="1:70">
      <c r="A344" t="s">
        <v>70</v>
      </c>
      <c r="B344" t="s">
        <v>71</v>
      </c>
      <c r="C344" t="s">
        <v>311</v>
      </c>
      <c r="D344" t="n">
        <v>3</v>
      </c>
      <c r="E344" t="s">
        <v>678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113.33</v>
      </c>
      <c r="L344" t="s">
        <v>77</v>
      </c>
      <c r="M344" t="s"/>
      <c r="N344" t="s">
        <v>276</v>
      </c>
      <c r="O344" t="s">
        <v>79</v>
      </c>
      <c r="P344" t="s">
        <v>678</v>
      </c>
      <c r="Q344" t="s"/>
      <c r="R344" t="s">
        <v>80</v>
      </c>
      <c r="S344" t="s">
        <v>770</v>
      </c>
      <c r="T344" t="s">
        <v>82</v>
      </c>
      <c r="U344" t="s">
        <v>83</v>
      </c>
      <c r="V344" t="s">
        <v>84</v>
      </c>
      <c r="W344" t="s">
        <v>103</v>
      </c>
      <c r="X344" t="s"/>
      <c r="Y344" t="s">
        <v>86</v>
      </c>
      <c r="Z344">
        <f>HYPERLINK("https://hotelmonitor-cachepage.eclerx.com/savepage/tk_15454758808624048_sr_59.html","info")</f>
        <v/>
      </c>
      <c r="AA344" t="n">
        <v>-419226</v>
      </c>
      <c r="AB344" t="s">
        <v>728</v>
      </c>
      <c r="AC344" t="s">
        <v>88</v>
      </c>
      <c r="AD344" t="s">
        <v>89</v>
      </c>
      <c r="AE344" t="s"/>
      <c r="AF344" t="s"/>
      <c r="AG344" t="s"/>
      <c r="AH344" t="s">
        <v>771</v>
      </c>
      <c r="AI344" t="s">
        <v>772</v>
      </c>
      <c r="AJ344" t="s"/>
      <c r="AK344" t="s">
        <v>99</v>
      </c>
      <c r="AL344" t="s"/>
      <c r="AM344" t="s"/>
      <c r="AN344" t="s">
        <v>91</v>
      </c>
      <c r="AO344" t="s"/>
      <c r="AP344" t="n">
        <v>6</v>
      </c>
      <c r="AQ344" t="s">
        <v>92</v>
      </c>
      <c r="AR344" t="s"/>
      <c r="AS344" t="s">
        <v>773</v>
      </c>
      <c r="AT344" t="s">
        <v>94</v>
      </c>
      <c r="AU344" t="s">
        <v>91</v>
      </c>
      <c r="AV344" t="s"/>
      <c r="AW344" t="s">
        <v>95</v>
      </c>
      <c r="AX344" t="s"/>
      <c r="AY344" t="n">
        <v>419226</v>
      </c>
      <c r="AZ344" t="s">
        <v>684</v>
      </c>
      <c r="BA344" t="s"/>
      <c r="BB344" t="s"/>
      <c r="BC344" t="n">
        <v>38.9128</v>
      </c>
      <c r="BD344" t="n">
        <v>38.9128</v>
      </c>
      <c r="BE344" t="s">
        <v>774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98</v>
      </c>
      <c r="BO344" t="s">
        <v>82</v>
      </c>
      <c r="BP344" t="s">
        <v>99</v>
      </c>
      <c r="BQ344" t="s">
        <v>285</v>
      </c>
      <c r="BR344" t="s">
        <v>387</v>
      </c>
    </row>
    <row r="345" spans="1:70">
      <c r="A345" t="s">
        <v>70</v>
      </c>
      <c r="B345" t="s">
        <v>71</v>
      </c>
      <c r="C345" t="s">
        <v>311</v>
      </c>
      <c r="D345" t="n">
        <v>3</v>
      </c>
      <c r="E345" t="s">
        <v>678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113.33</v>
      </c>
      <c r="L345" t="s">
        <v>77</v>
      </c>
      <c r="M345" t="s"/>
      <c r="N345" t="s">
        <v>276</v>
      </c>
      <c r="O345" t="s">
        <v>79</v>
      </c>
      <c r="P345" t="s">
        <v>678</v>
      </c>
      <c r="Q345" t="s"/>
      <c r="R345" t="s">
        <v>80</v>
      </c>
      <c r="S345" t="s">
        <v>770</v>
      </c>
      <c r="T345" t="s">
        <v>82</v>
      </c>
      <c r="U345" t="s">
        <v>83</v>
      </c>
      <c r="V345" t="s">
        <v>84</v>
      </c>
      <c r="W345" t="s">
        <v>103</v>
      </c>
      <c r="X345" t="s"/>
      <c r="Y345" t="s">
        <v>86</v>
      </c>
      <c r="Z345">
        <f>HYPERLINK("https://hotelmonitor-cachepage.eclerx.com/savepage/tk_15454758808624048_sr_59.html","info")</f>
        <v/>
      </c>
      <c r="AA345" t="n">
        <v>-419226</v>
      </c>
      <c r="AB345" t="s">
        <v>728</v>
      </c>
      <c r="AC345" t="s">
        <v>88</v>
      </c>
      <c r="AD345" t="s">
        <v>89</v>
      </c>
      <c r="AE345" t="s"/>
      <c r="AF345" t="s"/>
      <c r="AG345" t="s"/>
      <c r="AH345" t="s">
        <v>771</v>
      </c>
      <c r="AI345" t="s">
        <v>772</v>
      </c>
      <c r="AJ345" t="s"/>
      <c r="AK345" t="s">
        <v>99</v>
      </c>
      <c r="AL345" t="s"/>
      <c r="AM345" t="s"/>
      <c r="AN345" t="s">
        <v>91</v>
      </c>
      <c r="AO345" t="s"/>
      <c r="AP345" t="n">
        <v>6</v>
      </c>
      <c r="AQ345" t="s">
        <v>92</v>
      </c>
      <c r="AR345" t="s"/>
      <c r="AS345" t="s">
        <v>773</v>
      </c>
      <c r="AT345" t="s">
        <v>94</v>
      </c>
      <c r="AU345" t="s">
        <v>91</v>
      </c>
      <c r="AV345" t="s"/>
      <c r="AW345" t="s">
        <v>95</v>
      </c>
      <c r="AX345" t="s"/>
      <c r="AY345" t="n">
        <v>419226</v>
      </c>
      <c r="AZ345" t="s">
        <v>684</v>
      </c>
      <c r="BA345" t="s"/>
      <c r="BB345" t="s"/>
      <c r="BC345" t="n">
        <v>38.9128</v>
      </c>
      <c r="BD345" t="n">
        <v>38.9128</v>
      </c>
      <c r="BE345" t="s">
        <v>774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>
        <v>98</v>
      </c>
      <c r="BO345" t="s">
        <v>82</v>
      </c>
      <c r="BP345" t="s">
        <v>99</v>
      </c>
      <c r="BQ345" t="s">
        <v>285</v>
      </c>
      <c r="BR345" t="s">
        <v>387</v>
      </c>
    </row>
    <row r="346" spans="1:70">
      <c r="A346" t="s">
        <v>70</v>
      </c>
      <c r="B346" t="s">
        <v>71</v>
      </c>
      <c r="C346" t="s">
        <v>311</v>
      </c>
      <c r="D346" t="n">
        <v>3</v>
      </c>
      <c r="E346" t="s">
        <v>678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116.56</v>
      </c>
      <c r="L346" t="s">
        <v>77</v>
      </c>
      <c r="M346" t="s"/>
      <c r="N346" t="s">
        <v>276</v>
      </c>
      <c r="O346" t="s">
        <v>79</v>
      </c>
      <c r="P346" t="s">
        <v>678</v>
      </c>
      <c r="Q346" t="s"/>
      <c r="R346" t="s">
        <v>80</v>
      </c>
      <c r="S346" t="s">
        <v>775</v>
      </c>
      <c r="T346" t="s">
        <v>82</v>
      </c>
      <c r="U346" t="s">
        <v>83</v>
      </c>
      <c r="V346" t="s">
        <v>84</v>
      </c>
      <c r="W346" t="s">
        <v>103</v>
      </c>
      <c r="X346" t="s"/>
      <c r="Y346" t="s">
        <v>86</v>
      </c>
      <c r="Z346">
        <f>HYPERLINK("https://hotelmonitor-cachepage.eclerx.com/savepage/tk_15454758808624048_sr_59.html","info")</f>
        <v/>
      </c>
      <c r="AA346" t="n">
        <v>-419226</v>
      </c>
      <c r="AB346" t="s">
        <v>728</v>
      </c>
      <c r="AC346" t="s">
        <v>88</v>
      </c>
      <c r="AD346" t="s">
        <v>89</v>
      </c>
      <c r="AE346" t="s"/>
      <c r="AF346" t="s"/>
      <c r="AG346" t="s"/>
      <c r="AH346" t="s">
        <v>776</v>
      </c>
      <c r="AI346" t="s">
        <v>775</v>
      </c>
      <c r="AJ346" t="s"/>
      <c r="AK346" t="s">
        <v>91</v>
      </c>
      <c r="AL346" t="s"/>
      <c r="AM346" t="s"/>
      <c r="AN346" t="s">
        <v>91</v>
      </c>
      <c r="AO346" t="s"/>
      <c r="AP346" t="n">
        <v>6</v>
      </c>
      <c r="AQ346" t="s">
        <v>92</v>
      </c>
      <c r="AR346" t="s"/>
      <c r="AS346" t="s">
        <v>773</v>
      </c>
      <c r="AT346" t="s">
        <v>94</v>
      </c>
      <c r="AU346" t="s">
        <v>91</v>
      </c>
      <c r="AV346" t="s"/>
      <c r="AW346" t="s">
        <v>95</v>
      </c>
      <c r="AX346" t="s"/>
      <c r="AY346" t="n">
        <v>419226</v>
      </c>
      <c r="AZ346" t="s">
        <v>684</v>
      </c>
      <c r="BA346" t="s"/>
      <c r="BB346" t="s"/>
      <c r="BC346" t="n">
        <v>38.9128</v>
      </c>
      <c r="BD346" t="n">
        <v>38.9128</v>
      </c>
      <c r="BE346" t="s">
        <v>777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98</v>
      </c>
      <c r="BO346" t="s">
        <v>82</v>
      </c>
      <c r="BP346" t="s">
        <v>99</v>
      </c>
      <c r="BQ346" t="s">
        <v>285</v>
      </c>
      <c r="BR346" t="s">
        <v>387</v>
      </c>
    </row>
    <row r="347" spans="1:70">
      <c r="A347" t="s">
        <v>70</v>
      </c>
      <c r="B347" t="s">
        <v>71</v>
      </c>
      <c r="C347" t="s">
        <v>311</v>
      </c>
      <c r="D347" t="n">
        <v>3</v>
      </c>
      <c r="E347" t="s">
        <v>678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116.56</v>
      </c>
      <c r="L347" t="s">
        <v>77</v>
      </c>
      <c r="M347" t="s"/>
      <c r="N347" t="s">
        <v>276</v>
      </c>
      <c r="O347" t="s">
        <v>79</v>
      </c>
      <c r="P347" t="s">
        <v>678</v>
      </c>
      <c r="Q347" t="s"/>
      <c r="R347" t="s">
        <v>80</v>
      </c>
      <c r="S347" t="s">
        <v>775</v>
      </c>
      <c r="T347" t="s">
        <v>82</v>
      </c>
      <c r="U347" t="s">
        <v>83</v>
      </c>
      <c r="V347" t="s">
        <v>84</v>
      </c>
      <c r="W347" t="s">
        <v>103</v>
      </c>
      <c r="X347" t="s"/>
      <c r="Y347" t="s">
        <v>86</v>
      </c>
      <c r="Z347">
        <f>HYPERLINK("https://hotelmonitor-cachepage.eclerx.com/savepage/tk_15454758808624048_sr_59.html","info")</f>
        <v/>
      </c>
      <c r="AA347" t="n">
        <v>-419226</v>
      </c>
      <c r="AB347" t="s">
        <v>728</v>
      </c>
      <c r="AC347" t="s">
        <v>88</v>
      </c>
      <c r="AD347" t="s">
        <v>89</v>
      </c>
      <c r="AE347" t="s"/>
      <c r="AF347" t="s"/>
      <c r="AG347" t="s"/>
      <c r="AH347" t="s">
        <v>776</v>
      </c>
      <c r="AI347" t="s">
        <v>775</v>
      </c>
      <c r="AJ347" t="s"/>
      <c r="AK347" t="s">
        <v>91</v>
      </c>
      <c r="AL347" t="s"/>
      <c r="AM347" t="s"/>
      <c r="AN347" t="s">
        <v>91</v>
      </c>
      <c r="AO347" t="s"/>
      <c r="AP347" t="n">
        <v>6</v>
      </c>
      <c r="AQ347" t="s">
        <v>92</v>
      </c>
      <c r="AR347" t="s"/>
      <c r="AS347" t="s">
        <v>773</v>
      </c>
      <c r="AT347" t="s">
        <v>94</v>
      </c>
      <c r="AU347" t="s">
        <v>91</v>
      </c>
      <c r="AV347" t="s"/>
      <c r="AW347" t="s">
        <v>95</v>
      </c>
      <c r="AX347" t="s"/>
      <c r="AY347" t="n">
        <v>419226</v>
      </c>
      <c r="AZ347" t="s">
        <v>684</v>
      </c>
      <c r="BA347" t="s"/>
      <c r="BB347" t="s"/>
      <c r="BC347" t="n">
        <v>38.9128</v>
      </c>
      <c r="BD347" t="n">
        <v>38.9128</v>
      </c>
      <c r="BE347" t="s">
        <v>777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>
        <v>98</v>
      </c>
      <c r="BO347" t="s">
        <v>82</v>
      </c>
      <c r="BP347" t="s">
        <v>99</v>
      </c>
      <c r="BQ347" t="s">
        <v>285</v>
      </c>
      <c r="BR347" t="s">
        <v>387</v>
      </c>
    </row>
    <row r="348" spans="1:70">
      <c r="A348" t="s">
        <v>70</v>
      </c>
      <c r="B348" t="s">
        <v>71</v>
      </c>
      <c r="C348" t="s">
        <v>311</v>
      </c>
      <c r="D348" t="n">
        <v>3</v>
      </c>
      <c r="E348" t="s">
        <v>678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116.56</v>
      </c>
      <c r="L348" t="s">
        <v>77</v>
      </c>
      <c r="M348" t="s"/>
      <c r="N348" t="s">
        <v>276</v>
      </c>
      <c r="O348" t="s">
        <v>79</v>
      </c>
      <c r="P348" t="s">
        <v>678</v>
      </c>
      <c r="Q348" t="s"/>
      <c r="R348" t="s">
        <v>80</v>
      </c>
      <c r="S348" t="s">
        <v>775</v>
      </c>
      <c r="T348" t="s">
        <v>82</v>
      </c>
      <c r="U348" t="s">
        <v>83</v>
      </c>
      <c r="V348" t="s">
        <v>84</v>
      </c>
      <c r="W348" t="s">
        <v>103</v>
      </c>
      <c r="X348" t="s"/>
      <c r="Y348" t="s">
        <v>86</v>
      </c>
      <c r="Z348">
        <f>HYPERLINK("https://hotelmonitor-cachepage.eclerx.com/savepage/tk_15454758808624048_sr_59.html","info")</f>
        <v/>
      </c>
      <c r="AA348" t="n">
        <v>-419226</v>
      </c>
      <c r="AB348" t="s">
        <v>728</v>
      </c>
      <c r="AC348" t="s">
        <v>88</v>
      </c>
      <c r="AD348" t="s">
        <v>89</v>
      </c>
      <c r="AE348" t="s"/>
      <c r="AF348" t="s"/>
      <c r="AG348" t="s"/>
      <c r="AH348" t="s">
        <v>776</v>
      </c>
      <c r="AI348" t="s">
        <v>775</v>
      </c>
      <c r="AJ348" t="s"/>
      <c r="AK348" t="s">
        <v>91</v>
      </c>
      <c r="AL348" t="s"/>
      <c r="AM348" t="s"/>
      <c r="AN348" t="s">
        <v>91</v>
      </c>
      <c r="AO348" t="s"/>
      <c r="AP348" t="n">
        <v>6</v>
      </c>
      <c r="AQ348" t="s">
        <v>92</v>
      </c>
      <c r="AR348" t="s"/>
      <c r="AS348" t="s">
        <v>773</v>
      </c>
      <c r="AT348" t="s">
        <v>94</v>
      </c>
      <c r="AU348" t="s">
        <v>91</v>
      </c>
      <c r="AV348" t="s"/>
      <c r="AW348" t="s">
        <v>95</v>
      </c>
      <c r="AX348" t="s"/>
      <c r="AY348" t="n">
        <v>419226</v>
      </c>
      <c r="AZ348" t="s">
        <v>684</v>
      </c>
      <c r="BA348" t="s"/>
      <c r="BB348" t="s"/>
      <c r="BC348" t="n">
        <v>38.9128</v>
      </c>
      <c r="BD348" t="n">
        <v>38.9128</v>
      </c>
      <c r="BE348" t="s">
        <v>777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98</v>
      </c>
      <c r="BO348" t="s">
        <v>82</v>
      </c>
      <c r="BP348" t="s">
        <v>99</v>
      </c>
      <c r="BQ348" t="s">
        <v>285</v>
      </c>
      <c r="BR348" t="s">
        <v>387</v>
      </c>
    </row>
    <row r="349" spans="1:70">
      <c r="A349" t="s">
        <v>70</v>
      </c>
      <c r="B349" t="s">
        <v>71</v>
      </c>
      <c r="C349" t="s">
        <v>311</v>
      </c>
      <c r="D349" t="n">
        <v>3</v>
      </c>
      <c r="E349" t="s">
        <v>678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116.56</v>
      </c>
      <c r="L349" t="s">
        <v>77</v>
      </c>
      <c r="M349" t="s"/>
      <c r="N349" t="s">
        <v>276</v>
      </c>
      <c r="O349" t="s">
        <v>79</v>
      </c>
      <c r="P349" t="s">
        <v>678</v>
      </c>
      <c r="Q349" t="s"/>
      <c r="R349" t="s">
        <v>80</v>
      </c>
      <c r="S349" t="s">
        <v>775</v>
      </c>
      <c r="T349" t="s">
        <v>82</v>
      </c>
      <c r="U349" t="s">
        <v>83</v>
      </c>
      <c r="V349" t="s">
        <v>84</v>
      </c>
      <c r="W349" t="s">
        <v>103</v>
      </c>
      <c r="X349" t="s"/>
      <c r="Y349" t="s">
        <v>86</v>
      </c>
      <c r="Z349">
        <f>HYPERLINK("https://hotelmonitor-cachepage.eclerx.com/savepage/tk_15454758808624048_sr_59.html","info")</f>
        <v/>
      </c>
      <c r="AA349" t="n">
        <v>-419226</v>
      </c>
      <c r="AB349" t="s">
        <v>728</v>
      </c>
      <c r="AC349" t="s">
        <v>88</v>
      </c>
      <c r="AD349" t="s">
        <v>89</v>
      </c>
      <c r="AE349" t="s"/>
      <c r="AF349" t="s"/>
      <c r="AG349" t="s"/>
      <c r="AH349" t="s">
        <v>776</v>
      </c>
      <c r="AI349" t="s">
        <v>775</v>
      </c>
      <c r="AJ349" t="s"/>
      <c r="AK349" t="s">
        <v>91</v>
      </c>
      <c r="AL349" t="s"/>
      <c r="AM349" t="s"/>
      <c r="AN349" t="s">
        <v>91</v>
      </c>
      <c r="AO349" t="s"/>
      <c r="AP349" t="n">
        <v>6</v>
      </c>
      <c r="AQ349" t="s">
        <v>92</v>
      </c>
      <c r="AR349" t="s"/>
      <c r="AS349" t="s">
        <v>773</v>
      </c>
      <c r="AT349" t="s">
        <v>94</v>
      </c>
      <c r="AU349" t="s">
        <v>91</v>
      </c>
      <c r="AV349" t="s"/>
      <c r="AW349" t="s">
        <v>95</v>
      </c>
      <c r="AX349" t="s"/>
      <c r="AY349" t="n">
        <v>419226</v>
      </c>
      <c r="AZ349" t="s">
        <v>684</v>
      </c>
      <c r="BA349" t="s"/>
      <c r="BB349" t="s"/>
      <c r="BC349" t="n">
        <v>38.9128</v>
      </c>
      <c r="BD349" t="n">
        <v>38.9128</v>
      </c>
      <c r="BE349" t="s">
        <v>777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>
        <v>98</v>
      </c>
      <c r="BO349" t="s">
        <v>82</v>
      </c>
      <c r="BP349" t="s">
        <v>99</v>
      </c>
      <c r="BQ349" t="s">
        <v>285</v>
      </c>
      <c r="BR349" t="s">
        <v>387</v>
      </c>
    </row>
    <row r="350" spans="1:70">
      <c r="A350" t="s">
        <v>70</v>
      </c>
      <c r="B350" t="s">
        <v>71</v>
      </c>
      <c r="C350" t="s">
        <v>311</v>
      </c>
      <c r="D350" t="n">
        <v>3</v>
      </c>
      <c r="E350" t="s">
        <v>678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120.86</v>
      </c>
      <c r="L350" t="s">
        <v>77</v>
      </c>
      <c r="M350" t="s"/>
      <c r="N350" t="s">
        <v>276</v>
      </c>
      <c r="O350" t="s">
        <v>79</v>
      </c>
      <c r="P350" t="s">
        <v>678</v>
      </c>
      <c r="Q350" t="s"/>
      <c r="R350" t="s">
        <v>80</v>
      </c>
      <c r="S350" t="s">
        <v>778</v>
      </c>
      <c r="T350" t="s">
        <v>82</v>
      </c>
      <c r="U350" t="s">
        <v>83</v>
      </c>
      <c r="V350" t="s">
        <v>84</v>
      </c>
      <c r="W350" t="s">
        <v>107</v>
      </c>
      <c r="X350" t="s"/>
      <c r="Y350" t="s">
        <v>86</v>
      </c>
      <c r="Z350">
        <f>HYPERLINK("https://hotelmonitor-cachepage.eclerx.com/savepage/tk_15454758808624048_sr_59.html","info")</f>
        <v/>
      </c>
      <c r="AA350" t="n">
        <v>-419226</v>
      </c>
      <c r="AB350" t="s">
        <v>737</v>
      </c>
      <c r="AC350" t="s">
        <v>88</v>
      </c>
      <c r="AD350" t="s">
        <v>89</v>
      </c>
      <c r="AE350" t="s"/>
      <c r="AF350" t="s"/>
      <c r="AG350" t="s"/>
      <c r="AH350" t="s">
        <v>779</v>
      </c>
      <c r="AI350" t="s">
        <v>778</v>
      </c>
      <c r="AJ350" t="s"/>
      <c r="AK350" t="s">
        <v>91</v>
      </c>
      <c r="AL350" t="s"/>
      <c r="AM350" t="s"/>
      <c r="AN350" t="s">
        <v>91</v>
      </c>
      <c r="AO350" t="s"/>
      <c r="AP350" t="n">
        <v>6</v>
      </c>
      <c r="AQ350" t="s">
        <v>92</v>
      </c>
      <c r="AR350" t="s"/>
      <c r="AS350" t="s">
        <v>742</v>
      </c>
      <c r="AT350" t="s">
        <v>94</v>
      </c>
      <c r="AU350" t="s">
        <v>91</v>
      </c>
      <c r="AV350" t="s"/>
      <c r="AW350" t="s">
        <v>95</v>
      </c>
      <c r="AX350" t="s"/>
      <c r="AY350" t="n">
        <v>419226</v>
      </c>
      <c r="AZ350" t="s">
        <v>684</v>
      </c>
      <c r="BA350" t="s"/>
      <c r="BB350" t="s"/>
      <c r="BC350" t="n">
        <v>38.9128</v>
      </c>
      <c r="BD350" t="n">
        <v>38.9128</v>
      </c>
      <c r="BE350" t="s">
        <v>780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98</v>
      </c>
      <c r="BO350" t="s">
        <v>82</v>
      </c>
      <c r="BP350" t="s">
        <v>99</v>
      </c>
      <c r="BQ350" t="s">
        <v>285</v>
      </c>
      <c r="BR350" t="s">
        <v>387</v>
      </c>
    </row>
    <row r="351" spans="1:70">
      <c r="A351" t="s">
        <v>70</v>
      </c>
      <c r="B351" t="s">
        <v>71</v>
      </c>
      <c r="C351" t="s">
        <v>311</v>
      </c>
      <c r="D351" t="n">
        <v>3</v>
      </c>
      <c r="E351" t="s">
        <v>678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120.86</v>
      </c>
      <c r="L351" t="s">
        <v>77</v>
      </c>
      <c r="M351" t="s"/>
      <c r="N351" t="s">
        <v>276</v>
      </c>
      <c r="O351" t="s">
        <v>79</v>
      </c>
      <c r="P351" t="s">
        <v>678</v>
      </c>
      <c r="Q351" t="s"/>
      <c r="R351" t="s">
        <v>80</v>
      </c>
      <c r="S351" t="s">
        <v>778</v>
      </c>
      <c r="T351" t="s">
        <v>82</v>
      </c>
      <c r="U351" t="s">
        <v>83</v>
      </c>
      <c r="V351" t="s">
        <v>84</v>
      </c>
      <c r="W351" t="s">
        <v>107</v>
      </c>
      <c r="X351" t="s"/>
      <c r="Y351" t="s">
        <v>86</v>
      </c>
      <c r="Z351">
        <f>HYPERLINK("https://hotelmonitor-cachepage.eclerx.com/savepage/tk_15454758808624048_sr_59.html","info")</f>
        <v/>
      </c>
      <c r="AA351" t="n">
        <v>-419226</v>
      </c>
      <c r="AB351" t="s">
        <v>737</v>
      </c>
      <c r="AC351" t="s">
        <v>88</v>
      </c>
      <c r="AD351" t="s">
        <v>89</v>
      </c>
      <c r="AE351" t="s"/>
      <c r="AF351" t="s"/>
      <c r="AG351" t="s"/>
      <c r="AH351" t="s">
        <v>779</v>
      </c>
      <c r="AI351" t="s">
        <v>778</v>
      </c>
      <c r="AJ351" t="s"/>
      <c r="AK351" t="s">
        <v>91</v>
      </c>
      <c r="AL351" t="s"/>
      <c r="AM351" t="s"/>
      <c r="AN351" t="s">
        <v>91</v>
      </c>
      <c r="AO351" t="s"/>
      <c r="AP351" t="n">
        <v>6</v>
      </c>
      <c r="AQ351" t="s">
        <v>92</v>
      </c>
      <c r="AR351" t="s"/>
      <c r="AS351" t="s">
        <v>742</v>
      </c>
      <c r="AT351" t="s">
        <v>94</v>
      </c>
      <c r="AU351" t="s">
        <v>91</v>
      </c>
      <c r="AV351" t="s"/>
      <c r="AW351" t="s">
        <v>95</v>
      </c>
      <c r="AX351" t="s"/>
      <c r="AY351" t="n">
        <v>419226</v>
      </c>
      <c r="AZ351" t="s">
        <v>684</v>
      </c>
      <c r="BA351" t="s"/>
      <c r="BB351" t="s"/>
      <c r="BC351" t="n">
        <v>38.9128</v>
      </c>
      <c r="BD351" t="n">
        <v>38.9128</v>
      </c>
      <c r="BE351" t="s">
        <v>780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>
        <v>98</v>
      </c>
      <c r="BO351" t="s">
        <v>82</v>
      </c>
      <c r="BP351" t="s">
        <v>99</v>
      </c>
      <c r="BQ351" t="s">
        <v>285</v>
      </c>
      <c r="BR351" t="s">
        <v>387</v>
      </c>
    </row>
    <row r="352" spans="1:70">
      <c r="A352" t="s">
        <v>70</v>
      </c>
      <c r="B352" t="s">
        <v>71</v>
      </c>
      <c r="C352" t="s">
        <v>311</v>
      </c>
      <c r="D352" t="n">
        <v>3</v>
      </c>
      <c r="E352" t="s">
        <v>678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81.40000000000001</v>
      </c>
      <c r="L352" t="s">
        <v>77</v>
      </c>
      <c r="M352" t="s"/>
      <c r="N352" t="s">
        <v>303</v>
      </c>
      <c r="O352" t="s">
        <v>79</v>
      </c>
      <c r="P352" t="s">
        <v>678</v>
      </c>
      <c r="Q352" t="s"/>
      <c r="R352" t="s">
        <v>80</v>
      </c>
      <c r="S352" t="s">
        <v>781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HYPERLINK("https://hotelmonitor-cachepage.eclerx.com/savepage/tk_15454758808624048_sr_59.html","info")</f>
        <v/>
      </c>
      <c r="AA352" t="n">
        <v>-419226</v>
      </c>
      <c r="AB352" t="s">
        <v>782</v>
      </c>
      <c r="AC352" t="s">
        <v>196</v>
      </c>
      <c r="AD352" t="s">
        <v>89</v>
      </c>
      <c r="AE352" t="s"/>
      <c r="AF352" t="s"/>
      <c r="AG352" t="s"/>
      <c r="AH352" t="s">
        <v>783</v>
      </c>
      <c r="AI352" t="s">
        <v>460</v>
      </c>
      <c r="AJ352" t="s"/>
      <c r="AK352" t="s">
        <v>91</v>
      </c>
      <c r="AL352" t="s"/>
      <c r="AM352" t="s">
        <v>271</v>
      </c>
      <c r="AN352" t="s">
        <v>91</v>
      </c>
      <c r="AO352" t="s"/>
      <c r="AP352" t="n">
        <v>6</v>
      </c>
      <c r="AQ352" t="s">
        <v>92</v>
      </c>
      <c r="AR352" t="s"/>
      <c r="AS352" t="s">
        <v>160</v>
      </c>
      <c r="AT352" t="s">
        <v>94</v>
      </c>
      <c r="AU352" t="s">
        <v>91</v>
      </c>
      <c r="AV352" t="s"/>
      <c r="AW352" t="s">
        <v>95</v>
      </c>
      <c r="AX352" t="s"/>
      <c r="AY352" t="n">
        <v>419226</v>
      </c>
      <c r="AZ352" t="s">
        <v>684</v>
      </c>
      <c r="BA352" t="s"/>
      <c r="BB352" t="s"/>
      <c r="BC352" t="n">
        <v>38.9128</v>
      </c>
      <c r="BD352" t="n">
        <v>38.9128</v>
      </c>
      <c r="BE352" t="s">
        <v>784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>
        <v>307</v>
      </c>
      <c r="BR352" t="s">
        <v>387</v>
      </c>
    </row>
    <row r="353" spans="1:70">
      <c r="A353" t="s">
        <v>70</v>
      </c>
      <c r="B353" t="s">
        <v>71</v>
      </c>
      <c r="C353" t="s">
        <v>311</v>
      </c>
      <c r="D353" t="n">
        <v>3</v>
      </c>
      <c r="E353" t="s">
        <v>678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81.40000000000001</v>
      </c>
      <c r="L353" t="s">
        <v>77</v>
      </c>
      <c r="M353" t="s"/>
      <c r="N353" t="s">
        <v>303</v>
      </c>
      <c r="O353" t="s">
        <v>79</v>
      </c>
      <c r="P353" t="s">
        <v>678</v>
      </c>
      <c r="Q353" t="s"/>
      <c r="R353" t="s">
        <v>80</v>
      </c>
      <c r="S353" t="s">
        <v>781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>
        <f>HYPERLINK("https://hotelmonitor-cachepage.eclerx.com/savepage/tk_15454758808624048_sr_59.html","info")</f>
        <v/>
      </c>
      <c r="AA353" t="n">
        <v>-419226</v>
      </c>
      <c r="AB353" t="s">
        <v>782</v>
      </c>
      <c r="AC353" t="s">
        <v>196</v>
      </c>
      <c r="AD353" t="s">
        <v>89</v>
      </c>
      <c r="AE353" t="s"/>
      <c r="AF353" t="s"/>
      <c r="AG353" t="s"/>
      <c r="AH353" t="s">
        <v>783</v>
      </c>
      <c r="AI353" t="s">
        <v>460</v>
      </c>
      <c r="AJ353" t="s"/>
      <c r="AK353" t="s">
        <v>91</v>
      </c>
      <c r="AL353" t="s"/>
      <c r="AM353" t="s">
        <v>271</v>
      </c>
      <c r="AN353" t="s">
        <v>91</v>
      </c>
      <c r="AO353" t="s"/>
      <c r="AP353" t="n">
        <v>6</v>
      </c>
      <c r="AQ353" t="s">
        <v>92</v>
      </c>
      <c r="AR353" t="s"/>
      <c r="AS353" t="s">
        <v>160</v>
      </c>
      <c r="AT353" t="s">
        <v>94</v>
      </c>
      <c r="AU353" t="s">
        <v>91</v>
      </c>
      <c r="AV353" t="s"/>
      <c r="AW353" t="s">
        <v>95</v>
      </c>
      <c r="AX353" t="s"/>
      <c r="AY353" t="n">
        <v>419226</v>
      </c>
      <c r="AZ353" t="s">
        <v>684</v>
      </c>
      <c r="BA353" t="s"/>
      <c r="BB353" t="s"/>
      <c r="BC353" t="n">
        <v>38.9128</v>
      </c>
      <c r="BD353" t="n">
        <v>38.9128</v>
      </c>
      <c r="BE353" t="s">
        <v>784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>
        <v>307</v>
      </c>
      <c r="BR353" t="s">
        <v>387</v>
      </c>
    </row>
    <row r="354" spans="1:70">
      <c r="A354" t="s">
        <v>70</v>
      </c>
      <c r="B354" t="s">
        <v>71</v>
      </c>
      <c r="C354" t="s">
        <v>311</v>
      </c>
      <c r="D354" t="n">
        <v>3</v>
      </c>
      <c r="E354" t="s">
        <v>678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84.98999999999999</v>
      </c>
      <c r="L354" t="s">
        <v>77</v>
      </c>
      <c r="M354" t="s"/>
      <c r="N354" t="s">
        <v>303</v>
      </c>
      <c r="O354" t="s">
        <v>79</v>
      </c>
      <c r="P354" t="s">
        <v>678</v>
      </c>
      <c r="Q354" t="s"/>
      <c r="R354" t="s">
        <v>80</v>
      </c>
      <c r="S354" t="s">
        <v>785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>
        <f>HYPERLINK("https://hotelmonitor-cachepage.eclerx.com/savepage/tk_15454758808624048_sr_59.html","info")</f>
        <v/>
      </c>
      <c r="AA354" t="n">
        <v>-419226</v>
      </c>
      <c r="AB354" t="s">
        <v>269</v>
      </c>
      <c r="AC354" t="s">
        <v>88</v>
      </c>
      <c r="AD354" t="s">
        <v>89</v>
      </c>
      <c r="AE354" t="s"/>
      <c r="AF354" t="s"/>
      <c r="AG354" t="s"/>
      <c r="AH354" t="s">
        <v>786</v>
      </c>
      <c r="AI354" t="s">
        <v>785</v>
      </c>
      <c r="AJ354" t="s"/>
      <c r="AK354" t="s">
        <v>91</v>
      </c>
      <c r="AL354" t="s"/>
      <c r="AM354" t="s">
        <v>271</v>
      </c>
      <c r="AN354" t="s">
        <v>91</v>
      </c>
      <c r="AO354" t="s"/>
      <c r="AP354" t="n">
        <v>6</v>
      </c>
      <c r="AQ354" t="s">
        <v>92</v>
      </c>
      <c r="AR354" t="s"/>
      <c r="AS354" t="s">
        <v>160</v>
      </c>
      <c r="AT354" t="s">
        <v>94</v>
      </c>
      <c r="AU354" t="s">
        <v>91</v>
      </c>
      <c r="AV354" t="s"/>
      <c r="AW354" t="s">
        <v>95</v>
      </c>
      <c r="AX354" t="s"/>
      <c r="AY354" t="n">
        <v>419226</v>
      </c>
      <c r="AZ354" t="s">
        <v>684</v>
      </c>
      <c r="BA354" t="s"/>
      <c r="BB354" t="s"/>
      <c r="BC354" t="n">
        <v>38.9128</v>
      </c>
      <c r="BD354" t="n">
        <v>38.9128</v>
      </c>
      <c r="BE354" t="s">
        <v>787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>
        <v>307</v>
      </c>
      <c r="BR354" t="s">
        <v>387</v>
      </c>
    </row>
    <row r="355" spans="1:70">
      <c r="A355" t="s">
        <v>70</v>
      </c>
      <c r="B355" t="s">
        <v>71</v>
      </c>
      <c r="C355" t="s">
        <v>311</v>
      </c>
      <c r="D355" t="n">
        <v>3</v>
      </c>
      <c r="E355" t="s">
        <v>678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84.98999999999999</v>
      </c>
      <c r="L355" t="s">
        <v>77</v>
      </c>
      <c r="M355" t="s"/>
      <c r="N355" t="s">
        <v>303</v>
      </c>
      <c r="O355" t="s">
        <v>79</v>
      </c>
      <c r="P355" t="s">
        <v>678</v>
      </c>
      <c r="Q355" t="s"/>
      <c r="R355" t="s">
        <v>80</v>
      </c>
      <c r="S355" t="s">
        <v>785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>
        <f>HYPERLINK("https://hotelmonitor-cachepage.eclerx.com/savepage/tk_15454758808624048_sr_59.html","info")</f>
        <v/>
      </c>
      <c r="AA355" t="n">
        <v>-419226</v>
      </c>
      <c r="AB355" t="s">
        <v>269</v>
      </c>
      <c r="AC355" t="s">
        <v>88</v>
      </c>
      <c r="AD355" t="s">
        <v>89</v>
      </c>
      <c r="AE355" t="s"/>
      <c r="AF355" t="s"/>
      <c r="AG355" t="s"/>
      <c r="AH355" t="s">
        <v>786</v>
      </c>
      <c r="AI355" t="s">
        <v>785</v>
      </c>
      <c r="AJ355" t="s"/>
      <c r="AK355" t="s">
        <v>91</v>
      </c>
      <c r="AL355" t="s"/>
      <c r="AM355" t="s">
        <v>271</v>
      </c>
      <c r="AN355" t="s">
        <v>91</v>
      </c>
      <c r="AO355" t="s"/>
      <c r="AP355" t="n">
        <v>6</v>
      </c>
      <c r="AQ355" t="s">
        <v>92</v>
      </c>
      <c r="AR355" t="s"/>
      <c r="AS355" t="s">
        <v>160</v>
      </c>
      <c r="AT355" t="s">
        <v>94</v>
      </c>
      <c r="AU355" t="s">
        <v>91</v>
      </c>
      <c r="AV355" t="s"/>
      <c r="AW355" t="s">
        <v>95</v>
      </c>
      <c r="AX355" t="s"/>
      <c r="AY355" t="n">
        <v>419226</v>
      </c>
      <c r="AZ355" t="s">
        <v>684</v>
      </c>
      <c r="BA355" t="s"/>
      <c r="BB355" t="s"/>
      <c r="BC355" t="n">
        <v>38.9128</v>
      </c>
      <c r="BD355" t="n">
        <v>38.9128</v>
      </c>
      <c r="BE355" t="s">
        <v>787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>
        <v>307</v>
      </c>
      <c r="BR355" t="s">
        <v>387</v>
      </c>
    </row>
    <row r="356" spans="1:70">
      <c r="A356" t="s">
        <v>70</v>
      </c>
      <c r="B356" t="s">
        <v>71</v>
      </c>
      <c r="C356" t="s">
        <v>311</v>
      </c>
      <c r="D356" t="n">
        <v>3</v>
      </c>
      <c r="E356" t="s">
        <v>678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99.16</v>
      </c>
      <c r="L356" t="s">
        <v>77</v>
      </c>
      <c r="M356" t="s"/>
      <c r="N356" t="s">
        <v>303</v>
      </c>
      <c r="O356" t="s">
        <v>79</v>
      </c>
      <c r="P356" t="s">
        <v>678</v>
      </c>
      <c r="Q356" t="s"/>
      <c r="R356" t="s">
        <v>80</v>
      </c>
      <c r="S356" t="s">
        <v>788</v>
      </c>
      <c r="T356" t="s">
        <v>82</v>
      </c>
      <c r="U356" t="s">
        <v>83</v>
      </c>
      <c r="V356" t="s">
        <v>84</v>
      </c>
      <c r="W356" t="s">
        <v>103</v>
      </c>
      <c r="X356" t="s"/>
      <c r="Y356" t="s">
        <v>86</v>
      </c>
      <c r="Z356">
        <f>HYPERLINK("https://hotelmonitor-cachepage.eclerx.com/savepage/tk_15454758808624048_sr_59.html","info")</f>
        <v/>
      </c>
      <c r="AA356" t="n">
        <v>-419226</v>
      </c>
      <c r="AB356" t="s">
        <v>269</v>
      </c>
      <c r="AC356" t="s">
        <v>88</v>
      </c>
      <c r="AD356" t="s">
        <v>89</v>
      </c>
      <c r="AE356" t="s"/>
      <c r="AF356" t="s"/>
      <c r="AG356" t="s"/>
      <c r="AH356" t="s">
        <v>789</v>
      </c>
      <c r="AI356" t="s">
        <v>788</v>
      </c>
      <c r="AJ356" t="s"/>
      <c r="AK356" t="s">
        <v>91</v>
      </c>
      <c r="AL356" t="s"/>
      <c r="AM356" t="s">
        <v>271</v>
      </c>
      <c r="AN356" t="s">
        <v>91</v>
      </c>
      <c r="AO356" t="s"/>
      <c r="AP356" t="n">
        <v>6</v>
      </c>
      <c r="AQ356" t="s">
        <v>92</v>
      </c>
      <c r="AR356" t="s"/>
      <c r="AS356" t="s">
        <v>160</v>
      </c>
      <c r="AT356" t="s">
        <v>94</v>
      </c>
      <c r="AU356" t="s">
        <v>91</v>
      </c>
      <c r="AV356" t="s"/>
      <c r="AW356" t="s">
        <v>95</v>
      </c>
      <c r="AX356" t="s"/>
      <c r="AY356" t="n">
        <v>419226</v>
      </c>
      <c r="AZ356" t="s">
        <v>684</v>
      </c>
      <c r="BA356" t="s"/>
      <c r="BB356" t="s"/>
      <c r="BC356" t="n">
        <v>38.9128</v>
      </c>
      <c r="BD356" t="n">
        <v>38.9128</v>
      </c>
      <c r="BE356" t="s">
        <v>790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>
        <v>307</v>
      </c>
      <c r="BR356" t="s">
        <v>387</v>
      </c>
    </row>
    <row r="357" spans="1:70">
      <c r="A357" t="s">
        <v>70</v>
      </c>
      <c r="B357" t="s">
        <v>71</v>
      </c>
      <c r="C357" t="s">
        <v>311</v>
      </c>
      <c r="D357" t="n">
        <v>3</v>
      </c>
      <c r="E357" t="s">
        <v>678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99.16</v>
      </c>
      <c r="L357" t="s">
        <v>77</v>
      </c>
      <c r="M357" t="s"/>
      <c r="N357" t="s">
        <v>303</v>
      </c>
      <c r="O357" t="s">
        <v>79</v>
      </c>
      <c r="P357" t="s">
        <v>678</v>
      </c>
      <c r="Q357" t="s"/>
      <c r="R357" t="s">
        <v>80</v>
      </c>
      <c r="S357" t="s">
        <v>788</v>
      </c>
      <c r="T357" t="s">
        <v>82</v>
      </c>
      <c r="U357" t="s">
        <v>83</v>
      </c>
      <c r="V357" t="s">
        <v>84</v>
      </c>
      <c r="W357" t="s">
        <v>103</v>
      </c>
      <c r="X357" t="s"/>
      <c r="Y357" t="s">
        <v>86</v>
      </c>
      <c r="Z357">
        <f>HYPERLINK("https://hotelmonitor-cachepage.eclerx.com/savepage/tk_15454758808624048_sr_59.html","info")</f>
        <v/>
      </c>
      <c r="AA357" t="n">
        <v>-419226</v>
      </c>
      <c r="AB357" t="s">
        <v>269</v>
      </c>
      <c r="AC357" t="s">
        <v>88</v>
      </c>
      <c r="AD357" t="s">
        <v>89</v>
      </c>
      <c r="AE357" t="s"/>
      <c r="AF357" t="s"/>
      <c r="AG357" t="s"/>
      <c r="AH357" t="s">
        <v>789</v>
      </c>
      <c r="AI357" t="s">
        <v>788</v>
      </c>
      <c r="AJ357" t="s"/>
      <c r="AK357" t="s">
        <v>91</v>
      </c>
      <c r="AL357" t="s"/>
      <c r="AM357" t="s">
        <v>271</v>
      </c>
      <c r="AN357" t="s">
        <v>91</v>
      </c>
      <c r="AO357" t="s"/>
      <c r="AP357" t="n">
        <v>6</v>
      </c>
      <c r="AQ357" t="s">
        <v>92</v>
      </c>
      <c r="AR357" t="s"/>
      <c r="AS357" t="s">
        <v>160</v>
      </c>
      <c r="AT357" t="s">
        <v>94</v>
      </c>
      <c r="AU357" t="s">
        <v>91</v>
      </c>
      <c r="AV357" t="s"/>
      <c r="AW357" t="s">
        <v>95</v>
      </c>
      <c r="AX357" t="s"/>
      <c r="AY357" t="n">
        <v>419226</v>
      </c>
      <c r="AZ357" t="s">
        <v>684</v>
      </c>
      <c r="BA357" t="s"/>
      <c r="BB357" t="s"/>
      <c r="BC357" t="n">
        <v>38.9128</v>
      </c>
      <c r="BD357" t="n">
        <v>38.9128</v>
      </c>
      <c r="BE357" t="s">
        <v>790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>
        <v>307</v>
      </c>
      <c r="BR357" t="s">
        <v>387</v>
      </c>
    </row>
    <row r="358" spans="1:70">
      <c r="A358" t="s">
        <v>70</v>
      </c>
      <c r="B358" t="s">
        <v>71</v>
      </c>
      <c r="C358" t="s">
        <v>311</v>
      </c>
      <c r="D358" t="n">
        <v>3</v>
      </c>
      <c r="E358" t="s">
        <v>678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113.32</v>
      </c>
      <c r="L358" t="s">
        <v>77</v>
      </c>
      <c r="M358" t="s"/>
      <c r="N358" t="s">
        <v>303</v>
      </c>
      <c r="O358" t="s">
        <v>79</v>
      </c>
      <c r="P358" t="s">
        <v>678</v>
      </c>
      <c r="Q358" t="s"/>
      <c r="R358" t="s">
        <v>80</v>
      </c>
      <c r="S358" t="s">
        <v>791</v>
      </c>
      <c r="T358" t="s">
        <v>82</v>
      </c>
      <c r="U358" t="s">
        <v>83</v>
      </c>
      <c r="V358" t="s">
        <v>84</v>
      </c>
      <c r="W358" t="s">
        <v>107</v>
      </c>
      <c r="X358" t="s"/>
      <c r="Y358" t="s">
        <v>86</v>
      </c>
      <c r="Z358">
        <f>HYPERLINK("https://hotelmonitor-cachepage.eclerx.com/savepage/tk_15454758808624048_sr_59.html","info")</f>
        <v/>
      </c>
      <c r="AA358" t="n">
        <v>-419226</v>
      </c>
      <c r="AB358" t="s">
        <v>269</v>
      </c>
      <c r="AC358" t="s">
        <v>88</v>
      </c>
      <c r="AD358" t="s">
        <v>89</v>
      </c>
      <c r="AE358" t="s"/>
      <c r="AF358" t="s"/>
      <c r="AG358" t="s"/>
      <c r="AH358" t="s">
        <v>792</v>
      </c>
      <c r="AI358" t="s">
        <v>791</v>
      </c>
      <c r="AJ358" t="s"/>
      <c r="AK358" t="s">
        <v>91</v>
      </c>
      <c r="AL358" t="s"/>
      <c r="AM358" t="s">
        <v>271</v>
      </c>
      <c r="AN358" t="s">
        <v>91</v>
      </c>
      <c r="AO358" t="s"/>
      <c r="AP358" t="n">
        <v>6</v>
      </c>
      <c r="AQ358" t="s">
        <v>92</v>
      </c>
      <c r="AR358" t="s"/>
      <c r="AS358" t="s">
        <v>160</v>
      </c>
      <c r="AT358" t="s">
        <v>94</v>
      </c>
      <c r="AU358" t="s">
        <v>91</v>
      </c>
      <c r="AV358" t="s"/>
      <c r="AW358" t="s">
        <v>95</v>
      </c>
      <c r="AX358" t="s"/>
      <c r="AY358" t="n">
        <v>419226</v>
      </c>
      <c r="AZ358" t="s">
        <v>684</v>
      </c>
      <c r="BA358" t="s"/>
      <c r="BB358" t="s"/>
      <c r="BC358" t="n">
        <v>38.9128</v>
      </c>
      <c r="BD358" t="n">
        <v>38.9128</v>
      </c>
      <c r="BE358" t="s">
        <v>793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>
        <v>307</v>
      </c>
      <c r="BR358" t="s">
        <v>387</v>
      </c>
    </row>
    <row r="359" spans="1:70">
      <c r="A359" t="s">
        <v>70</v>
      </c>
      <c r="B359" t="s">
        <v>71</v>
      </c>
      <c r="C359" t="s">
        <v>311</v>
      </c>
      <c r="D359" t="n">
        <v>3</v>
      </c>
      <c r="E359" t="s">
        <v>678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113.32</v>
      </c>
      <c r="L359" t="s">
        <v>77</v>
      </c>
      <c r="M359" t="s"/>
      <c r="N359" t="s">
        <v>303</v>
      </c>
      <c r="O359" t="s">
        <v>79</v>
      </c>
      <c r="P359" t="s">
        <v>678</v>
      </c>
      <c r="Q359" t="s"/>
      <c r="R359" t="s">
        <v>80</v>
      </c>
      <c r="S359" t="s">
        <v>791</v>
      </c>
      <c r="T359" t="s">
        <v>82</v>
      </c>
      <c r="U359" t="s">
        <v>83</v>
      </c>
      <c r="V359" t="s">
        <v>84</v>
      </c>
      <c r="W359" t="s">
        <v>107</v>
      </c>
      <c r="X359" t="s"/>
      <c r="Y359" t="s">
        <v>86</v>
      </c>
      <c r="Z359">
        <f>HYPERLINK("https://hotelmonitor-cachepage.eclerx.com/savepage/tk_15454758808624048_sr_59.html","info")</f>
        <v/>
      </c>
      <c r="AA359" t="n">
        <v>-419226</v>
      </c>
      <c r="AB359" t="s">
        <v>269</v>
      </c>
      <c r="AC359" t="s">
        <v>88</v>
      </c>
      <c r="AD359" t="s">
        <v>89</v>
      </c>
      <c r="AE359" t="s"/>
      <c r="AF359" t="s"/>
      <c r="AG359" t="s"/>
      <c r="AH359" t="s">
        <v>792</v>
      </c>
      <c r="AI359" t="s">
        <v>791</v>
      </c>
      <c r="AJ359" t="s"/>
      <c r="AK359" t="s">
        <v>91</v>
      </c>
      <c r="AL359" t="s"/>
      <c r="AM359" t="s">
        <v>271</v>
      </c>
      <c r="AN359" t="s">
        <v>91</v>
      </c>
      <c r="AO359" t="s"/>
      <c r="AP359" t="n">
        <v>6</v>
      </c>
      <c r="AQ359" t="s">
        <v>92</v>
      </c>
      <c r="AR359" t="s"/>
      <c r="AS359" t="s">
        <v>160</v>
      </c>
      <c r="AT359" t="s">
        <v>94</v>
      </c>
      <c r="AU359" t="s">
        <v>91</v>
      </c>
      <c r="AV359" t="s"/>
      <c r="AW359" t="s">
        <v>95</v>
      </c>
      <c r="AX359" t="s"/>
      <c r="AY359" t="n">
        <v>419226</v>
      </c>
      <c r="AZ359" t="s">
        <v>684</v>
      </c>
      <c r="BA359" t="s"/>
      <c r="BB359" t="s"/>
      <c r="BC359" t="n">
        <v>38.9128</v>
      </c>
      <c r="BD359" t="n">
        <v>38.9128</v>
      </c>
      <c r="BE359" t="s">
        <v>793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>
        <v>307</v>
      </c>
      <c r="BR359" t="s">
        <v>387</v>
      </c>
    </row>
    <row r="360" spans="1:70">
      <c r="A360" t="s">
        <v>70</v>
      </c>
      <c r="B360" t="s">
        <v>71</v>
      </c>
      <c r="C360" t="s">
        <v>265</v>
      </c>
      <c r="D360" t="n">
        <v>3</v>
      </c>
      <c r="E360" t="s">
        <v>794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88.56</v>
      </c>
      <c r="L360" t="s">
        <v>77</v>
      </c>
      <c r="M360" t="s"/>
      <c r="N360" t="s">
        <v>440</v>
      </c>
      <c r="O360" t="s">
        <v>79</v>
      </c>
      <c r="P360" t="s">
        <v>794</v>
      </c>
      <c r="Q360" t="s"/>
      <c r="R360" t="s">
        <v>80</v>
      </c>
      <c r="S360" t="s">
        <v>795</v>
      </c>
      <c r="T360" t="s">
        <v>82</v>
      </c>
      <c r="U360" t="s">
        <v>83</v>
      </c>
      <c r="V360" t="s">
        <v>84</v>
      </c>
      <c r="W360" t="s">
        <v>103</v>
      </c>
      <c r="X360" t="s"/>
      <c r="Y360" t="s">
        <v>86</v>
      </c>
      <c r="Z360">
        <f>HYPERLINK("https://hotelmonitor-cachepage.eclerx.com/savepage/tk_15454758708859725_sr_60.html","info")</f>
        <v/>
      </c>
      <c r="AA360" t="n">
        <v>-475625</v>
      </c>
      <c r="AB360" t="s">
        <v>796</v>
      </c>
      <c r="AC360" t="s">
        <v>196</v>
      </c>
      <c r="AD360" t="s">
        <v>89</v>
      </c>
      <c r="AE360" t="s"/>
      <c r="AF360" t="s"/>
      <c r="AG360" t="s"/>
      <c r="AH360" t="s">
        <v>797</v>
      </c>
      <c r="AI360" t="s">
        <v>795</v>
      </c>
      <c r="AJ360" t="s"/>
      <c r="AK360" t="s">
        <v>91</v>
      </c>
      <c r="AL360" t="s"/>
      <c r="AM360" t="s">
        <v>114</v>
      </c>
      <c r="AN360" t="s">
        <v>91</v>
      </c>
      <c r="AO360" t="s"/>
      <c r="AP360" t="n">
        <v>13</v>
      </c>
      <c r="AQ360" t="s">
        <v>92</v>
      </c>
      <c r="AR360" t="s"/>
      <c r="AS360" t="s">
        <v>115</v>
      </c>
      <c r="AT360" t="s">
        <v>94</v>
      </c>
      <c r="AU360" t="s">
        <v>91</v>
      </c>
      <c r="AV360" t="s"/>
      <c r="AW360" t="s">
        <v>95</v>
      </c>
      <c r="AX360" t="s"/>
      <c r="AY360" t="n">
        <v>475625</v>
      </c>
      <c r="AZ360" t="s">
        <v>798</v>
      </c>
      <c r="BA360" t="s"/>
      <c r="BB360" t="s"/>
      <c r="BC360" t="n">
        <v>38.9127</v>
      </c>
      <c r="BD360" t="n">
        <v>38.9127</v>
      </c>
      <c r="BE360" t="s">
        <v>799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>
        <v>448</v>
      </c>
      <c r="BR360" t="s">
        <v>449</v>
      </c>
    </row>
    <row r="361" spans="1:70">
      <c r="A361" t="s">
        <v>70</v>
      </c>
      <c r="B361" t="s">
        <v>71</v>
      </c>
      <c r="C361" t="s">
        <v>265</v>
      </c>
      <c r="D361" t="n">
        <v>3</v>
      </c>
      <c r="E361" t="s">
        <v>794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88.56</v>
      </c>
      <c r="L361" t="s">
        <v>77</v>
      </c>
      <c r="M361" t="s"/>
      <c r="N361" t="s">
        <v>440</v>
      </c>
      <c r="O361" t="s">
        <v>79</v>
      </c>
      <c r="P361" t="s">
        <v>794</v>
      </c>
      <c r="Q361" t="s"/>
      <c r="R361" t="s">
        <v>80</v>
      </c>
      <c r="S361" t="s">
        <v>795</v>
      </c>
      <c r="T361" t="s">
        <v>82</v>
      </c>
      <c r="U361" t="s">
        <v>83</v>
      </c>
      <c r="V361" t="s">
        <v>84</v>
      </c>
      <c r="W361" t="s">
        <v>103</v>
      </c>
      <c r="X361" t="s"/>
      <c r="Y361" t="s">
        <v>86</v>
      </c>
      <c r="Z361">
        <f>HYPERLINK("https://hotelmonitor-cachepage.eclerx.com/savepage/tk_15454758708859725_sr_60.html","info")</f>
        <v/>
      </c>
      <c r="AA361" t="n">
        <v>-475625</v>
      </c>
      <c r="AB361" t="s">
        <v>796</v>
      </c>
      <c r="AC361" t="s">
        <v>196</v>
      </c>
      <c r="AD361" t="s">
        <v>89</v>
      </c>
      <c r="AE361" t="s"/>
      <c r="AF361" t="s"/>
      <c r="AG361" t="s"/>
      <c r="AH361" t="s">
        <v>797</v>
      </c>
      <c r="AI361" t="s">
        <v>795</v>
      </c>
      <c r="AJ361" t="s"/>
      <c r="AK361" t="s">
        <v>91</v>
      </c>
      <c r="AL361" t="s"/>
      <c r="AM361" t="s">
        <v>114</v>
      </c>
      <c r="AN361" t="s">
        <v>91</v>
      </c>
      <c r="AO361" t="s"/>
      <c r="AP361" t="n">
        <v>13</v>
      </c>
      <c r="AQ361" t="s">
        <v>92</v>
      </c>
      <c r="AR361" t="s"/>
      <c r="AS361" t="s">
        <v>115</v>
      </c>
      <c r="AT361" t="s">
        <v>94</v>
      </c>
      <c r="AU361" t="s">
        <v>91</v>
      </c>
      <c r="AV361" t="s"/>
      <c r="AW361" t="s">
        <v>95</v>
      </c>
      <c r="AX361" t="s"/>
      <c r="AY361" t="n">
        <v>475625</v>
      </c>
      <c r="AZ361" t="s">
        <v>798</v>
      </c>
      <c r="BA361" t="s"/>
      <c r="BB361" t="s"/>
      <c r="BC361" t="n">
        <v>38.9127</v>
      </c>
      <c r="BD361" t="n">
        <v>38.9127</v>
      </c>
      <c r="BE361" t="s">
        <v>799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>
        <v>448</v>
      </c>
      <c r="BR361" t="s">
        <v>449</v>
      </c>
    </row>
    <row r="362" spans="1:70">
      <c r="A362" t="s">
        <v>70</v>
      </c>
      <c r="B362" t="s">
        <v>71</v>
      </c>
      <c r="C362" t="s">
        <v>265</v>
      </c>
      <c r="D362" t="n">
        <v>3</v>
      </c>
      <c r="E362" t="s">
        <v>794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89.29000000000001</v>
      </c>
      <c r="L362" t="s">
        <v>77</v>
      </c>
      <c r="M362" t="s"/>
      <c r="N362" t="s">
        <v>440</v>
      </c>
      <c r="O362" t="s">
        <v>79</v>
      </c>
      <c r="P362" t="s">
        <v>794</v>
      </c>
      <c r="Q362" t="s"/>
      <c r="R362" t="s">
        <v>80</v>
      </c>
      <c r="S362" t="s">
        <v>800</v>
      </c>
      <c r="T362" t="s">
        <v>82</v>
      </c>
      <c r="U362" t="s">
        <v>83</v>
      </c>
      <c r="V362" t="s">
        <v>84</v>
      </c>
      <c r="W362" t="s">
        <v>103</v>
      </c>
      <c r="X362" t="s"/>
      <c r="Y362" t="s">
        <v>86</v>
      </c>
      <c r="Z362">
        <f>HYPERLINK("https://hotelmonitor-cachepage.eclerx.com/savepage/tk_15454758708859725_sr_60.html","info")</f>
        <v/>
      </c>
      <c r="AA362" t="n">
        <v>-475625</v>
      </c>
      <c r="AB362" t="s">
        <v>801</v>
      </c>
      <c r="AC362" t="s">
        <v>196</v>
      </c>
      <c r="AD362" t="s">
        <v>89</v>
      </c>
      <c r="AE362" t="s"/>
      <c r="AF362" t="s"/>
      <c r="AG362" t="s"/>
      <c r="AH362" t="s">
        <v>802</v>
      </c>
      <c r="AI362" t="s">
        <v>800</v>
      </c>
      <c r="AJ362" t="s"/>
      <c r="AK362" t="s">
        <v>91</v>
      </c>
      <c r="AL362" t="s"/>
      <c r="AM362" t="s"/>
      <c r="AN362" t="s">
        <v>91</v>
      </c>
      <c r="AO362" t="s"/>
      <c r="AP362" t="n">
        <v>13</v>
      </c>
      <c r="AQ362" t="s">
        <v>92</v>
      </c>
      <c r="AR362" t="s"/>
      <c r="AS362" t="s">
        <v>803</v>
      </c>
      <c r="AT362" t="s">
        <v>94</v>
      </c>
      <c r="AU362" t="s">
        <v>91</v>
      </c>
      <c r="AV362" t="s"/>
      <c r="AW362" t="s">
        <v>95</v>
      </c>
      <c r="AX362" t="s"/>
      <c r="AY362" t="n">
        <v>475625</v>
      </c>
      <c r="AZ362" t="s">
        <v>798</v>
      </c>
      <c r="BA362" t="s"/>
      <c r="BB362" t="s"/>
      <c r="BC362" t="n">
        <v>38.9127</v>
      </c>
      <c r="BD362" t="n">
        <v>38.9127</v>
      </c>
      <c r="BE362" t="s">
        <v>804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98</v>
      </c>
      <c r="BO362" t="s">
        <v>82</v>
      </c>
      <c r="BP362" t="s">
        <v>99</v>
      </c>
      <c r="BQ362" t="s">
        <v>448</v>
      </c>
      <c r="BR362" t="s">
        <v>449</v>
      </c>
    </row>
    <row r="363" spans="1:70">
      <c r="A363" t="s">
        <v>70</v>
      </c>
      <c r="B363" t="s">
        <v>71</v>
      </c>
      <c r="C363" t="s">
        <v>265</v>
      </c>
      <c r="D363" t="n">
        <v>3</v>
      </c>
      <c r="E363" t="s">
        <v>794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89.29000000000001</v>
      </c>
      <c r="L363" t="s">
        <v>77</v>
      </c>
      <c r="M363" t="s"/>
      <c r="N363" t="s">
        <v>440</v>
      </c>
      <c r="O363" t="s">
        <v>79</v>
      </c>
      <c r="P363" t="s">
        <v>794</v>
      </c>
      <c r="Q363" t="s"/>
      <c r="R363" t="s">
        <v>80</v>
      </c>
      <c r="S363" t="s">
        <v>800</v>
      </c>
      <c r="T363" t="s">
        <v>82</v>
      </c>
      <c r="U363" t="s">
        <v>83</v>
      </c>
      <c r="V363" t="s">
        <v>84</v>
      </c>
      <c r="W363" t="s">
        <v>103</v>
      </c>
      <c r="X363" t="s"/>
      <c r="Y363" t="s">
        <v>86</v>
      </c>
      <c r="Z363">
        <f>HYPERLINK("https://hotelmonitor-cachepage.eclerx.com/savepage/tk_15454758708859725_sr_60.html","info")</f>
        <v/>
      </c>
      <c r="AA363" t="n">
        <v>-475625</v>
      </c>
      <c r="AB363" t="s">
        <v>801</v>
      </c>
      <c r="AC363" t="s">
        <v>196</v>
      </c>
      <c r="AD363" t="s">
        <v>89</v>
      </c>
      <c r="AE363" t="s"/>
      <c r="AF363" t="s"/>
      <c r="AG363" t="s"/>
      <c r="AH363" t="s">
        <v>802</v>
      </c>
      <c r="AI363" t="s">
        <v>800</v>
      </c>
      <c r="AJ363" t="s"/>
      <c r="AK363" t="s">
        <v>91</v>
      </c>
      <c r="AL363" t="s"/>
      <c r="AM363" t="s"/>
      <c r="AN363" t="s">
        <v>91</v>
      </c>
      <c r="AO363" t="s"/>
      <c r="AP363" t="n">
        <v>13</v>
      </c>
      <c r="AQ363" t="s">
        <v>92</v>
      </c>
      <c r="AR363" t="s"/>
      <c r="AS363" t="s">
        <v>803</v>
      </c>
      <c r="AT363" t="s">
        <v>94</v>
      </c>
      <c r="AU363" t="s">
        <v>91</v>
      </c>
      <c r="AV363" t="s"/>
      <c r="AW363" t="s">
        <v>95</v>
      </c>
      <c r="AX363" t="s"/>
      <c r="AY363" t="n">
        <v>475625</v>
      </c>
      <c r="AZ363" t="s">
        <v>798</v>
      </c>
      <c r="BA363" t="s"/>
      <c r="BB363" t="s"/>
      <c r="BC363" t="n">
        <v>38.9127</v>
      </c>
      <c r="BD363" t="n">
        <v>38.9127</v>
      </c>
      <c r="BE363" t="s">
        <v>804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>
        <v>98</v>
      </c>
      <c r="BO363" t="s">
        <v>82</v>
      </c>
      <c r="BP363" t="s">
        <v>99</v>
      </c>
      <c r="BQ363" t="s">
        <v>448</v>
      </c>
      <c r="BR363" t="s">
        <v>449</v>
      </c>
    </row>
    <row r="364" spans="1:70">
      <c r="A364" t="s">
        <v>70</v>
      </c>
      <c r="B364" t="s">
        <v>71</v>
      </c>
      <c r="C364" t="s">
        <v>265</v>
      </c>
      <c r="D364" t="n">
        <v>3</v>
      </c>
      <c r="E364" t="s">
        <v>794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98.40000000000001</v>
      </c>
      <c r="L364" t="s">
        <v>77</v>
      </c>
      <c r="M364" t="s"/>
      <c r="N364" t="s">
        <v>440</v>
      </c>
      <c r="O364" t="s">
        <v>79</v>
      </c>
      <c r="P364" t="s">
        <v>794</v>
      </c>
      <c r="Q364" t="s"/>
      <c r="R364" t="s">
        <v>80</v>
      </c>
      <c r="S364" t="s">
        <v>805</v>
      </c>
      <c r="T364" t="s">
        <v>82</v>
      </c>
      <c r="U364" t="s">
        <v>83</v>
      </c>
      <c r="V364" t="s">
        <v>84</v>
      </c>
      <c r="W364" t="s">
        <v>103</v>
      </c>
      <c r="X364" t="s"/>
      <c r="Y364" t="s">
        <v>86</v>
      </c>
      <c r="Z364">
        <f>HYPERLINK("https://hotelmonitor-cachepage.eclerx.com/savepage/tk_15454758708859725_sr_60.html","info")</f>
        <v/>
      </c>
      <c r="AA364" t="n">
        <v>-475625</v>
      </c>
      <c r="AB364" t="s">
        <v>112</v>
      </c>
      <c r="AC364" t="s">
        <v>88</v>
      </c>
      <c r="AD364" t="s">
        <v>89</v>
      </c>
      <c r="AE364" t="s"/>
      <c r="AF364" t="s"/>
      <c r="AG364" t="s"/>
      <c r="AH364" t="s">
        <v>806</v>
      </c>
      <c r="AI364" t="s">
        <v>729</v>
      </c>
      <c r="AJ364" t="s"/>
      <c r="AK364" t="s">
        <v>91</v>
      </c>
      <c r="AL364" t="s"/>
      <c r="AM364" t="s">
        <v>114</v>
      </c>
      <c r="AN364" t="s">
        <v>91</v>
      </c>
      <c r="AO364" t="s"/>
      <c r="AP364" t="n">
        <v>13</v>
      </c>
      <c r="AQ364" t="s">
        <v>92</v>
      </c>
      <c r="AR364" t="s"/>
      <c r="AS364" t="s">
        <v>115</v>
      </c>
      <c r="AT364" t="s">
        <v>94</v>
      </c>
      <c r="AU364" t="s">
        <v>91</v>
      </c>
      <c r="AV364" t="s"/>
      <c r="AW364" t="s">
        <v>95</v>
      </c>
      <c r="AX364" t="s"/>
      <c r="AY364" t="n">
        <v>475625</v>
      </c>
      <c r="AZ364" t="s">
        <v>798</v>
      </c>
      <c r="BA364" t="s"/>
      <c r="BB364" t="s"/>
      <c r="BC364" t="n">
        <v>38.9127</v>
      </c>
      <c r="BD364" t="n">
        <v>38.9127</v>
      </c>
      <c r="BE364" t="s">
        <v>807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>
        <v>448</v>
      </c>
      <c r="BR364" t="s">
        <v>449</v>
      </c>
    </row>
    <row r="365" spans="1:70">
      <c r="A365" t="s">
        <v>70</v>
      </c>
      <c r="B365" t="s">
        <v>71</v>
      </c>
      <c r="C365" t="s">
        <v>265</v>
      </c>
      <c r="D365" t="n">
        <v>3</v>
      </c>
      <c r="E365" t="s">
        <v>794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98.40000000000001</v>
      </c>
      <c r="L365" t="s">
        <v>77</v>
      </c>
      <c r="M365" t="s"/>
      <c r="N365" t="s">
        <v>440</v>
      </c>
      <c r="O365" t="s">
        <v>79</v>
      </c>
      <c r="P365" t="s">
        <v>794</v>
      </c>
      <c r="Q365" t="s"/>
      <c r="R365" t="s">
        <v>80</v>
      </c>
      <c r="S365" t="s">
        <v>805</v>
      </c>
      <c r="T365" t="s">
        <v>82</v>
      </c>
      <c r="U365" t="s">
        <v>83</v>
      </c>
      <c r="V365" t="s">
        <v>84</v>
      </c>
      <c r="W365" t="s">
        <v>103</v>
      </c>
      <c r="X365" t="s"/>
      <c r="Y365" t="s">
        <v>86</v>
      </c>
      <c r="Z365">
        <f>HYPERLINK("https://hotelmonitor-cachepage.eclerx.com/savepage/tk_15454758708859725_sr_60.html","info")</f>
        <v/>
      </c>
      <c r="AA365" t="n">
        <v>-475625</v>
      </c>
      <c r="AB365" t="s">
        <v>112</v>
      </c>
      <c r="AC365" t="s">
        <v>88</v>
      </c>
      <c r="AD365" t="s">
        <v>89</v>
      </c>
      <c r="AE365" t="s"/>
      <c r="AF365" t="s"/>
      <c r="AG365" t="s"/>
      <c r="AH365" t="s">
        <v>806</v>
      </c>
      <c r="AI365" t="s">
        <v>729</v>
      </c>
      <c r="AJ365" t="s"/>
      <c r="AK365" t="s">
        <v>91</v>
      </c>
      <c r="AL365" t="s"/>
      <c r="AM365" t="s">
        <v>114</v>
      </c>
      <c r="AN365" t="s">
        <v>91</v>
      </c>
      <c r="AO365" t="s"/>
      <c r="AP365" t="n">
        <v>13</v>
      </c>
      <c r="AQ365" t="s">
        <v>92</v>
      </c>
      <c r="AR365" t="s"/>
      <c r="AS365" t="s">
        <v>115</v>
      </c>
      <c r="AT365" t="s">
        <v>94</v>
      </c>
      <c r="AU365" t="s">
        <v>91</v>
      </c>
      <c r="AV365" t="s"/>
      <c r="AW365" t="s">
        <v>95</v>
      </c>
      <c r="AX365" t="s"/>
      <c r="AY365" t="n">
        <v>475625</v>
      </c>
      <c r="AZ365" t="s">
        <v>798</v>
      </c>
      <c r="BA365" t="s"/>
      <c r="BB365" t="s"/>
      <c r="BC365" t="n">
        <v>38.9127</v>
      </c>
      <c r="BD365" t="n">
        <v>38.9127</v>
      </c>
      <c r="BE365" t="s">
        <v>807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>
        <v>448</v>
      </c>
      <c r="BR365" t="s">
        <v>449</v>
      </c>
    </row>
    <row r="366" spans="1:70">
      <c r="A366" t="s">
        <v>70</v>
      </c>
      <c r="B366" t="s">
        <v>71</v>
      </c>
      <c r="C366" t="s">
        <v>265</v>
      </c>
      <c r="D366" t="n">
        <v>3</v>
      </c>
      <c r="E366" t="s">
        <v>794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99.20999999999999</v>
      </c>
      <c r="L366" t="s">
        <v>77</v>
      </c>
      <c r="M366" t="s"/>
      <c r="N366" t="s">
        <v>440</v>
      </c>
      <c r="O366" t="s">
        <v>79</v>
      </c>
      <c r="P366" t="s">
        <v>794</v>
      </c>
      <c r="Q366" t="s"/>
      <c r="R366" t="s">
        <v>80</v>
      </c>
      <c r="S366" t="s">
        <v>808</v>
      </c>
      <c r="T366" t="s">
        <v>82</v>
      </c>
      <c r="U366" t="s">
        <v>83</v>
      </c>
      <c r="V366" t="s">
        <v>84</v>
      </c>
      <c r="W366" t="s">
        <v>103</v>
      </c>
      <c r="X366" t="s"/>
      <c r="Y366" t="s">
        <v>86</v>
      </c>
      <c r="Z366">
        <f>HYPERLINK("https://hotelmonitor-cachepage.eclerx.com/savepage/tk_15454758708859725_sr_60.html","info")</f>
        <v/>
      </c>
      <c r="AA366" t="n">
        <v>-475625</v>
      </c>
      <c r="AB366" t="s">
        <v>432</v>
      </c>
      <c r="AC366" t="s">
        <v>88</v>
      </c>
      <c r="AD366" t="s">
        <v>89</v>
      </c>
      <c r="AE366" t="s"/>
      <c r="AF366" t="s"/>
      <c r="AG366" t="s"/>
      <c r="AH366" t="s">
        <v>809</v>
      </c>
      <c r="AI366" t="s">
        <v>808</v>
      </c>
      <c r="AJ366" t="s"/>
      <c r="AK366" t="s">
        <v>91</v>
      </c>
      <c r="AL366" t="s"/>
      <c r="AM366" t="s"/>
      <c r="AN366" t="s">
        <v>91</v>
      </c>
      <c r="AO366" t="s"/>
      <c r="AP366" t="n">
        <v>13</v>
      </c>
      <c r="AQ366" t="s">
        <v>92</v>
      </c>
      <c r="AR366" t="s"/>
      <c r="AS366" t="s">
        <v>803</v>
      </c>
      <c r="AT366" t="s">
        <v>94</v>
      </c>
      <c r="AU366" t="s">
        <v>91</v>
      </c>
      <c r="AV366" t="s"/>
      <c r="AW366" t="s">
        <v>95</v>
      </c>
      <c r="AX366" t="s"/>
      <c r="AY366" t="n">
        <v>475625</v>
      </c>
      <c r="AZ366" t="s">
        <v>798</v>
      </c>
      <c r="BA366" t="s"/>
      <c r="BB366" t="s"/>
      <c r="BC366" t="n">
        <v>38.9127</v>
      </c>
      <c r="BD366" t="n">
        <v>38.9127</v>
      </c>
      <c r="BE366" t="s">
        <v>810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98</v>
      </c>
      <c r="BO366" t="s">
        <v>82</v>
      </c>
      <c r="BP366" t="s">
        <v>99</v>
      </c>
      <c r="BQ366" t="s">
        <v>448</v>
      </c>
      <c r="BR366" t="s">
        <v>449</v>
      </c>
    </row>
    <row r="367" spans="1:70">
      <c r="A367" t="s">
        <v>70</v>
      </c>
      <c r="B367" t="s">
        <v>71</v>
      </c>
      <c r="C367" t="s">
        <v>265</v>
      </c>
      <c r="D367" t="n">
        <v>3</v>
      </c>
      <c r="E367" t="s">
        <v>794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99.20999999999999</v>
      </c>
      <c r="L367" t="s">
        <v>77</v>
      </c>
      <c r="M367" t="s"/>
      <c r="N367" t="s">
        <v>440</v>
      </c>
      <c r="O367" t="s">
        <v>79</v>
      </c>
      <c r="P367" t="s">
        <v>794</v>
      </c>
      <c r="Q367" t="s"/>
      <c r="R367" t="s">
        <v>80</v>
      </c>
      <c r="S367" t="s">
        <v>808</v>
      </c>
      <c r="T367" t="s">
        <v>82</v>
      </c>
      <c r="U367" t="s">
        <v>83</v>
      </c>
      <c r="V367" t="s">
        <v>84</v>
      </c>
      <c r="W367" t="s">
        <v>103</v>
      </c>
      <c r="X367" t="s"/>
      <c r="Y367" t="s">
        <v>86</v>
      </c>
      <c r="Z367">
        <f>HYPERLINK("https://hotelmonitor-cachepage.eclerx.com/savepage/tk_15454758708859725_sr_60.html","info")</f>
        <v/>
      </c>
      <c r="AA367" t="n">
        <v>-475625</v>
      </c>
      <c r="AB367" t="s">
        <v>432</v>
      </c>
      <c r="AC367" t="s">
        <v>88</v>
      </c>
      <c r="AD367" t="s">
        <v>89</v>
      </c>
      <c r="AE367" t="s"/>
      <c r="AF367" t="s"/>
      <c r="AG367" t="s"/>
      <c r="AH367" t="s">
        <v>809</v>
      </c>
      <c r="AI367" t="s">
        <v>808</v>
      </c>
      <c r="AJ367" t="s"/>
      <c r="AK367" t="s">
        <v>91</v>
      </c>
      <c r="AL367" t="s"/>
      <c r="AM367" t="s"/>
      <c r="AN367" t="s">
        <v>91</v>
      </c>
      <c r="AO367" t="s"/>
      <c r="AP367" t="n">
        <v>13</v>
      </c>
      <c r="AQ367" t="s">
        <v>92</v>
      </c>
      <c r="AR367" t="s"/>
      <c r="AS367" t="s">
        <v>803</v>
      </c>
      <c r="AT367" t="s">
        <v>94</v>
      </c>
      <c r="AU367" t="s">
        <v>91</v>
      </c>
      <c r="AV367" t="s"/>
      <c r="AW367" t="s">
        <v>95</v>
      </c>
      <c r="AX367" t="s"/>
      <c r="AY367" t="n">
        <v>475625</v>
      </c>
      <c r="AZ367" t="s">
        <v>798</v>
      </c>
      <c r="BA367" t="s"/>
      <c r="BB367" t="s"/>
      <c r="BC367" t="n">
        <v>38.9127</v>
      </c>
      <c r="BD367" t="n">
        <v>38.9127</v>
      </c>
      <c r="BE367" t="s">
        <v>810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>
        <v>98</v>
      </c>
      <c r="BO367" t="s">
        <v>82</v>
      </c>
      <c r="BP367" t="s">
        <v>99</v>
      </c>
      <c r="BQ367" t="s">
        <v>448</v>
      </c>
      <c r="BR367" t="s">
        <v>449</v>
      </c>
    </row>
    <row r="368" spans="1:70">
      <c r="A368" t="s">
        <v>70</v>
      </c>
      <c r="B368" t="s">
        <v>71</v>
      </c>
      <c r="C368" t="s">
        <v>265</v>
      </c>
      <c r="D368" t="n">
        <v>3</v>
      </c>
      <c r="E368" t="s">
        <v>794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99.20999999999999</v>
      </c>
      <c r="L368" t="s">
        <v>77</v>
      </c>
      <c r="M368" t="s"/>
      <c r="N368" t="s">
        <v>440</v>
      </c>
      <c r="O368" t="s">
        <v>79</v>
      </c>
      <c r="P368" t="s">
        <v>794</v>
      </c>
      <c r="Q368" t="s"/>
      <c r="R368" t="s">
        <v>80</v>
      </c>
      <c r="S368" t="s">
        <v>808</v>
      </c>
      <c r="T368" t="s">
        <v>82</v>
      </c>
      <c r="U368" t="s">
        <v>83</v>
      </c>
      <c r="V368" t="s">
        <v>84</v>
      </c>
      <c r="W368" t="s">
        <v>103</v>
      </c>
      <c r="X368" t="s"/>
      <c r="Y368" t="s">
        <v>86</v>
      </c>
      <c r="Z368">
        <f>HYPERLINK("https://hotelmonitor-cachepage.eclerx.com/savepage/tk_15454758708859725_sr_60.html","info")</f>
        <v/>
      </c>
      <c r="AA368" t="n">
        <v>-475625</v>
      </c>
      <c r="AB368" t="s">
        <v>624</v>
      </c>
      <c r="AC368" t="s">
        <v>88</v>
      </c>
      <c r="AD368" t="s">
        <v>89</v>
      </c>
      <c r="AE368" t="s"/>
      <c r="AF368" t="s"/>
      <c r="AG368" t="s"/>
      <c r="AH368" t="s">
        <v>809</v>
      </c>
      <c r="AI368" t="s">
        <v>808</v>
      </c>
      <c r="AJ368" t="s"/>
      <c r="AK368" t="s">
        <v>91</v>
      </c>
      <c r="AL368" t="s"/>
      <c r="AM368" t="s"/>
      <c r="AN368" t="s">
        <v>91</v>
      </c>
      <c r="AO368" t="s"/>
      <c r="AP368" t="n">
        <v>13</v>
      </c>
      <c r="AQ368" t="s">
        <v>92</v>
      </c>
      <c r="AR368" t="s"/>
      <c r="AS368" t="s">
        <v>803</v>
      </c>
      <c r="AT368" t="s">
        <v>94</v>
      </c>
      <c r="AU368" t="s">
        <v>91</v>
      </c>
      <c r="AV368" t="s"/>
      <c r="AW368" t="s">
        <v>95</v>
      </c>
      <c r="AX368" t="s"/>
      <c r="AY368" t="n">
        <v>475625</v>
      </c>
      <c r="AZ368" t="s">
        <v>798</v>
      </c>
      <c r="BA368" t="s"/>
      <c r="BB368" t="s"/>
      <c r="BC368" t="n">
        <v>38.9127</v>
      </c>
      <c r="BD368" t="n">
        <v>38.9127</v>
      </c>
      <c r="BE368" t="s">
        <v>810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98</v>
      </c>
      <c r="BO368" t="s">
        <v>82</v>
      </c>
      <c r="BP368" t="s">
        <v>99</v>
      </c>
      <c r="BQ368" t="s">
        <v>448</v>
      </c>
      <c r="BR368" t="s">
        <v>449</v>
      </c>
    </row>
    <row r="369" spans="1:70">
      <c r="A369" t="s">
        <v>70</v>
      </c>
      <c r="B369" t="s">
        <v>71</v>
      </c>
      <c r="C369" t="s">
        <v>265</v>
      </c>
      <c r="D369" t="n">
        <v>3</v>
      </c>
      <c r="E369" t="s">
        <v>794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99.20999999999999</v>
      </c>
      <c r="L369" t="s">
        <v>77</v>
      </c>
      <c r="M369" t="s"/>
      <c r="N369" t="s">
        <v>440</v>
      </c>
      <c r="O369" t="s">
        <v>79</v>
      </c>
      <c r="P369" t="s">
        <v>794</v>
      </c>
      <c r="Q369" t="s"/>
      <c r="R369" t="s">
        <v>80</v>
      </c>
      <c r="S369" t="s">
        <v>808</v>
      </c>
      <c r="T369" t="s">
        <v>82</v>
      </c>
      <c r="U369" t="s">
        <v>83</v>
      </c>
      <c r="V369" t="s">
        <v>84</v>
      </c>
      <c r="W369" t="s">
        <v>103</v>
      </c>
      <c r="X369" t="s"/>
      <c r="Y369" t="s">
        <v>86</v>
      </c>
      <c r="Z369">
        <f>HYPERLINK("https://hotelmonitor-cachepage.eclerx.com/savepage/tk_15454758708859725_sr_60.html","info")</f>
        <v/>
      </c>
      <c r="AA369" t="n">
        <v>-475625</v>
      </c>
      <c r="AB369" t="s">
        <v>624</v>
      </c>
      <c r="AC369" t="s">
        <v>88</v>
      </c>
      <c r="AD369" t="s">
        <v>89</v>
      </c>
      <c r="AE369" t="s"/>
      <c r="AF369" t="s"/>
      <c r="AG369" t="s"/>
      <c r="AH369" t="s">
        <v>809</v>
      </c>
      <c r="AI369" t="s">
        <v>808</v>
      </c>
      <c r="AJ369" t="s"/>
      <c r="AK369" t="s">
        <v>91</v>
      </c>
      <c r="AL369" t="s"/>
      <c r="AM369" t="s"/>
      <c r="AN369" t="s">
        <v>91</v>
      </c>
      <c r="AO369" t="s"/>
      <c r="AP369" t="n">
        <v>13</v>
      </c>
      <c r="AQ369" t="s">
        <v>92</v>
      </c>
      <c r="AR369" t="s"/>
      <c r="AS369" t="s">
        <v>803</v>
      </c>
      <c r="AT369" t="s">
        <v>94</v>
      </c>
      <c r="AU369" t="s">
        <v>91</v>
      </c>
      <c r="AV369" t="s"/>
      <c r="AW369" t="s">
        <v>95</v>
      </c>
      <c r="AX369" t="s"/>
      <c r="AY369" t="n">
        <v>475625</v>
      </c>
      <c r="AZ369" t="s">
        <v>798</v>
      </c>
      <c r="BA369" t="s"/>
      <c r="BB369" t="s"/>
      <c r="BC369" t="n">
        <v>38.9127</v>
      </c>
      <c r="BD369" t="n">
        <v>38.9127</v>
      </c>
      <c r="BE369" t="s">
        <v>810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>
        <v>98</v>
      </c>
      <c r="BO369" t="s">
        <v>82</v>
      </c>
      <c r="BP369" t="s">
        <v>99</v>
      </c>
      <c r="BQ369" t="s">
        <v>448</v>
      </c>
      <c r="BR369" t="s">
        <v>449</v>
      </c>
    </row>
    <row r="370" spans="1:70">
      <c r="A370" t="s">
        <v>70</v>
      </c>
      <c r="B370" t="s">
        <v>71</v>
      </c>
      <c r="C370" t="s">
        <v>265</v>
      </c>
      <c r="D370" t="n">
        <v>3</v>
      </c>
      <c r="E370" t="s">
        <v>794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117.08</v>
      </c>
      <c r="L370" t="s">
        <v>77</v>
      </c>
      <c r="M370" t="s"/>
      <c r="N370" t="s">
        <v>811</v>
      </c>
      <c r="O370" t="s">
        <v>79</v>
      </c>
      <c r="P370" t="s">
        <v>794</v>
      </c>
      <c r="Q370" t="s"/>
      <c r="R370" t="s">
        <v>80</v>
      </c>
      <c r="S370" t="s">
        <v>812</v>
      </c>
      <c r="T370" t="s">
        <v>82</v>
      </c>
      <c r="U370" t="s">
        <v>83</v>
      </c>
      <c r="V370" t="s">
        <v>84</v>
      </c>
      <c r="W370" t="s">
        <v>103</v>
      </c>
      <c r="X370" t="s"/>
      <c r="Y370" t="s">
        <v>86</v>
      </c>
      <c r="Z370">
        <f>HYPERLINK("https://hotelmonitor-cachepage.eclerx.com/savepage/tk_15454758708859725_sr_60.html","info")</f>
        <v/>
      </c>
      <c r="AA370" t="n">
        <v>-475625</v>
      </c>
      <c r="AB370" t="s">
        <v>813</v>
      </c>
      <c r="AC370" t="s">
        <v>88</v>
      </c>
      <c r="AD370" t="s">
        <v>89</v>
      </c>
      <c r="AE370" t="s"/>
      <c r="AF370" t="s"/>
      <c r="AG370" t="s"/>
      <c r="AH370" t="s">
        <v>774</v>
      </c>
      <c r="AI370" t="s">
        <v>812</v>
      </c>
      <c r="AJ370" t="s"/>
      <c r="AK370" t="s">
        <v>91</v>
      </c>
      <c r="AL370" t="s"/>
      <c r="AM370" t="s">
        <v>610</v>
      </c>
      <c r="AN370" t="s">
        <v>91</v>
      </c>
      <c r="AO370" t="s"/>
      <c r="AP370" t="n">
        <v>13</v>
      </c>
      <c r="AQ370" t="s">
        <v>92</v>
      </c>
      <c r="AR370" t="s"/>
      <c r="AS370" t="s">
        <v>160</v>
      </c>
      <c r="AT370" t="s">
        <v>94</v>
      </c>
      <c r="AU370" t="s">
        <v>91</v>
      </c>
      <c r="AV370" t="s"/>
      <c r="AW370" t="s">
        <v>95</v>
      </c>
      <c r="AX370" t="s"/>
      <c r="AY370" t="n">
        <v>475625</v>
      </c>
      <c r="AZ370" t="s">
        <v>798</v>
      </c>
      <c r="BA370" t="s"/>
      <c r="BB370" t="s"/>
      <c r="BC370" t="n">
        <v>38.9127</v>
      </c>
      <c r="BD370" t="n">
        <v>38.9127</v>
      </c>
      <c r="BE370" t="s">
        <v>814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815</v>
      </c>
      <c r="BR370" t="s">
        <v>449</v>
      </c>
    </row>
    <row r="371" spans="1:70">
      <c r="A371" t="s">
        <v>70</v>
      </c>
      <c r="B371" t="s">
        <v>71</v>
      </c>
      <c r="C371" t="s">
        <v>265</v>
      </c>
      <c r="D371" t="n">
        <v>3</v>
      </c>
      <c r="E371" t="s">
        <v>794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117.08</v>
      </c>
      <c r="L371" t="s">
        <v>77</v>
      </c>
      <c r="M371" t="s"/>
      <c r="N371" t="s">
        <v>811</v>
      </c>
      <c r="O371" t="s">
        <v>79</v>
      </c>
      <c r="P371" t="s">
        <v>794</v>
      </c>
      <c r="Q371" t="s"/>
      <c r="R371" t="s">
        <v>80</v>
      </c>
      <c r="S371" t="s">
        <v>812</v>
      </c>
      <c r="T371" t="s">
        <v>82</v>
      </c>
      <c r="U371" t="s">
        <v>83</v>
      </c>
      <c r="V371" t="s">
        <v>84</v>
      </c>
      <c r="W371" t="s">
        <v>103</v>
      </c>
      <c r="X371" t="s"/>
      <c r="Y371" t="s">
        <v>86</v>
      </c>
      <c r="Z371">
        <f>HYPERLINK("https://hotelmonitor-cachepage.eclerx.com/savepage/tk_15454758708859725_sr_60.html","info")</f>
        <v/>
      </c>
      <c r="AA371" t="n">
        <v>-475625</v>
      </c>
      <c r="AB371" t="s">
        <v>813</v>
      </c>
      <c r="AC371" t="s">
        <v>88</v>
      </c>
      <c r="AD371" t="s">
        <v>89</v>
      </c>
      <c r="AE371" t="s"/>
      <c r="AF371" t="s"/>
      <c r="AG371" t="s"/>
      <c r="AH371" t="s">
        <v>774</v>
      </c>
      <c r="AI371" t="s">
        <v>812</v>
      </c>
      <c r="AJ371" t="s"/>
      <c r="AK371" t="s">
        <v>91</v>
      </c>
      <c r="AL371" t="s"/>
      <c r="AM371" t="s">
        <v>610</v>
      </c>
      <c r="AN371" t="s">
        <v>91</v>
      </c>
      <c r="AO371" t="s"/>
      <c r="AP371" t="n">
        <v>13</v>
      </c>
      <c r="AQ371" t="s">
        <v>92</v>
      </c>
      <c r="AR371" t="s"/>
      <c r="AS371" t="s">
        <v>160</v>
      </c>
      <c r="AT371" t="s">
        <v>94</v>
      </c>
      <c r="AU371" t="s">
        <v>91</v>
      </c>
      <c r="AV371" t="s"/>
      <c r="AW371" t="s">
        <v>95</v>
      </c>
      <c r="AX371" t="s"/>
      <c r="AY371" t="n">
        <v>475625</v>
      </c>
      <c r="AZ371" t="s">
        <v>798</v>
      </c>
      <c r="BA371" t="s"/>
      <c r="BB371" t="s"/>
      <c r="BC371" t="n">
        <v>38.9127</v>
      </c>
      <c r="BD371" t="n">
        <v>38.9127</v>
      </c>
      <c r="BE371" t="s">
        <v>814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815</v>
      </c>
      <c r="BR371" t="s">
        <v>449</v>
      </c>
    </row>
    <row r="372" spans="1:70">
      <c r="A372" t="s">
        <v>70</v>
      </c>
      <c r="B372" t="s">
        <v>71</v>
      </c>
      <c r="C372" t="s">
        <v>265</v>
      </c>
      <c r="D372" t="n">
        <v>3</v>
      </c>
      <c r="E372" t="s">
        <v>794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139.03</v>
      </c>
      <c r="L372" t="s">
        <v>77</v>
      </c>
      <c r="M372" t="s"/>
      <c r="N372" t="s">
        <v>816</v>
      </c>
      <c r="O372" t="s">
        <v>79</v>
      </c>
      <c r="P372" t="s">
        <v>794</v>
      </c>
      <c r="Q372" t="s"/>
      <c r="R372" t="s">
        <v>80</v>
      </c>
      <c r="S372" t="s">
        <v>817</v>
      </c>
      <c r="T372" t="s">
        <v>82</v>
      </c>
      <c r="U372" t="s">
        <v>83</v>
      </c>
      <c r="V372" t="s">
        <v>84</v>
      </c>
      <c r="W372" t="s">
        <v>103</v>
      </c>
      <c r="X372" t="s"/>
      <c r="Y372" t="s">
        <v>86</v>
      </c>
      <c r="Z372">
        <f>HYPERLINK("https://hotelmonitor-cachepage.eclerx.com/savepage/tk_15454758708859725_sr_60.html","info")</f>
        <v/>
      </c>
      <c r="AA372" t="n">
        <v>-475625</v>
      </c>
      <c r="AB372" t="s">
        <v>813</v>
      </c>
      <c r="AC372" t="s">
        <v>88</v>
      </c>
      <c r="AD372" t="s">
        <v>89</v>
      </c>
      <c r="AE372" t="s"/>
      <c r="AF372" t="s"/>
      <c r="AG372" t="s"/>
      <c r="AH372" t="s">
        <v>818</v>
      </c>
      <c r="AI372" t="s">
        <v>819</v>
      </c>
      <c r="AJ372" t="s"/>
      <c r="AK372" t="s">
        <v>91</v>
      </c>
      <c r="AL372" t="s"/>
      <c r="AM372" t="s">
        <v>610</v>
      </c>
      <c r="AN372" t="s">
        <v>91</v>
      </c>
      <c r="AO372" t="s"/>
      <c r="AP372" t="n">
        <v>13</v>
      </c>
      <c r="AQ372" t="s">
        <v>92</v>
      </c>
      <c r="AR372" t="s"/>
      <c r="AS372" t="s">
        <v>160</v>
      </c>
      <c r="AT372" t="s">
        <v>94</v>
      </c>
      <c r="AU372" t="s">
        <v>91</v>
      </c>
      <c r="AV372" t="s"/>
      <c r="AW372" t="s">
        <v>95</v>
      </c>
      <c r="AX372" t="s"/>
      <c r="AY372" t="n">
        <v>475625</v>
      </c>
      <c r="AZ372" t="s">
        <v>798</v>
      </c>
      <c r="BA372" t="s"/>
      <c r="BB372" t="s"/>
      <c r="BC372" t="n">
        <v>38.9127</v>
      </c>
      <c r="BD372" t="n">
        <v>38.9127</v>
      </c>
      <c r="BE372" t="s">
        <v>820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>
        <v>821</v>
      </c>
      <c r="BR372" t="s">
        <v>449</v>
      </c>
    </row>
    <row r="373" spans="1:70">
      <c r="A373" t="s">
        <v>70</v>
      </c>
      <c r="B373" t="s">
        <v>71</v>
      </c>
      <c r="C373" t="s">
        <v>265</v>
      </c>
      <c r="D373" t="n">
        <v>3</v>
      </c>
      <c r="E373" t="s">
        <v>794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139.03</v>
      </c>
      <c r="L373" t="s">
        <v>77</v>
      </c>
      <c r="M373" t="s"/>
      <c r="N373" t="s">
        <v>816</v>
      </c>
      <c r="O373" t="s">
        <v>79</v>
      </c>
      <c r="P373" t="s">
        <v>794</v>
      </c>
      <c r="Q373" t="s"/>
      <c r="R373" t="s">
        <v>80</v>
      </c>
      <c r="S373" t="s">
        <v>817</v>
      </c>
      <c r="T373" t="s">
        <v>82</v>
      </c>
      <c r="U373" t="s">
        <v>83</v>
      </c>
      <c r="V373" t="s">
        <v>84</v>
      </c>
      <c r="W373" t="s">
        <v>103</v>
      </c>
      <c r="X373" t="s"/>
      <c r="Y373" t="s">
        <v>86</v>
      </c>
      <c r="Z373">
        <f>HYPERLINK("https://hotelmonitor-cachepage.eclerx.com/savepage/tk_15454758708859725_sr_60.html","info")</f>
        <v/>
      </c>
      <c r="AA373" t="n">
        <v>-475625</v>
      </c>
      <c r="AB373" t="s">
        <v>813</v>
      </c>
      <c r="AC373" t="s">
        <v>88</v>
      </c>
      <c r="AD373" t="s">
        <v>89</v>
      </c>
      <c r="AE373" t="s"/>
      <c r="AF373" t="s"/>
      <c r="AG373" t="s"/>
      <c r="AH373" t="s">
        <v>818</v>
      </c>
      <c r="AI373" t="s">
        <v>819</v>
      </c>
      <c r="AJ373" t="s"/>
      <c r="AK373" t="s">
        <v>91</v>
      </c>
      <c r="AL373" t="s"/>
      <c r="AM373" t="s">
        <v>610</v>
      </c>
      <c r="AN373" t="s">
        <v>91</v>
      </c>
      <c r="AO373" t="s"/>
      <c r="AP373" t="n">
        <v>13</v>
      </c>
      <c r="AQ373" t="s">
        <v>92</v>
      </c>
      <c r="AR373" t="s"/>
      <c r="AS373" t="s">
        <v>160</v>
      </c>
      <c r="AT373" t="s">
        <v>94</v>
      </c>
      <c r="AU373" t="s">
        <v>91</v>
      </c>
      <c r="AV373" t="s"/>
      <c r="AW373" t="s">
        <v>95</v>
      </c>
      <c r="AX373" t="s"/>
      <c r="AY373" t="n">
        <v>475625</v>
      </c>
      <c r="AZ373" t="s">
        <v>798</v>
      </c>
      <c r="BA373" t="s"/>
      <c r="BB373" t="s"/>
      <c r="BC373" t="n">
        <v>38.9127</v>
      </c>
      <c r="BD373" t="n">
        <v>38.9127</v>
      </c>
      <c r="BE373" t="s">
        <v>820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>
        <v>821</v>
      </c>
      <c r="BR373" t="s">
        <v>449</v>
      </c>
    </row>
    <row r="374" spans="1:70">
      <c r="A374" t="s">
        <v>70</v>
      </c>
      <c r="B374" t="s">
        <v>71</v>
      </c>
      <c r="C374" t="s">
        <v>265</v>
      </c>
      <c r="D374" t="n">
        <v>3</v>
      </c>
      <c r="E374" t="s">
        <v>794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148.93</v>
      </c>
      <c r="L374" t="s">
        <v>77</v>
      </c>
      <c r="M374" t="s"/>
      <c r="N374" t="s">
        <v>822</v>
      </c>
      <c r="O374" t="s">
        <v>79</v>
      </c>
      <c r="P374" t="s">
        <v>794</v>
      </c>
      <c r="Q374" t="s"/>
      <c r="R374" t="s">
        <v>80</v>
      </c>
      <c r="S374" t="s">
        <v>823</v>
      </c>
      <c r="T374" t="s">
        <v>82</v>
      </c>
      <c r="U374" t="s">
        <v>83</v>
      </c>
      <c r="V374" t="s">
        <v>84</v>
      </c>
      <c r="W374" t="s">
        <v>103</v>
      </c>
      <c r="X374" t="s"/>
      <c r="Y374" t="s">
        <v>86</v>
      </c>
      <c r="Z374">
        <f>HYPERLINK("https://hotelmonitor-cachepage.eclerx.com/savepage/tk_15454758708859725_sr_60.html","info")</f>
        <v/>
      </c>
      <c r="AA374" t="n">
        <v>-475625</v>
      </c>
      <c r="AB374" t="s">
        <v>813</v>
      </c>
      <c r="AC374" t="s">
        <v>88</v>
      </c>
      <c r="AD374" t="s">
        <v>89</v>
      </c>
      <c r="AE374" t="s"/>
      <c r="AF374" t="s"/>
      <c r="AG374" t="s"/>
      <c r="AH374" t="s">
        <v>824</v>
      </c>
      <c r="AI374" t="s">
        <v>825</v>
      </c>
      <c r="AJ374" t="s"/>
      <c r="AK374" t="s">
        <v>91</v>
      </c>
      <c r="AL374" t="s"/>
      <c r="AM374" t="s">
        <v>610</v>
      </c>
      <c r="AN374" t="s">
        <v>91</v>
      </c>
      <c r="AO374" t="s"/>
      <c r="AP374" t="n">
        <v>13</v>
      </c>
      <c r="AQ374" t="s">
        <v>92</v>
      </c>
      <c r="AR374" t="s"/>
      <c r="AS374" t="s">
        <v>160</v>
      </c>
      <c r="AT374" t="s">
        <v>94</v>
      </c>
      <c r="AU374" t="s">
        <v>91</v>
      </c>
      <c r="AV374" t="s"/>
      <c r="AW374" t="s">
        <v>95</v>
      </c>
      <c r="AX374" t="s"/>
      <c r="AY374" t="n">
        <v>475625</v>
      </c>
      <c r="AZ374" t="s">
        <v>798</v>
      </c>
      <c r="BA374" t="s"/>
      <c r="BB374" t="s"/>
      <c r="BC374" t="n">
        <v>38.9127</v>
      </c>
      <c r="BD374" t="n">
        <v>38.9127</v>
      </c>
      <c r="BE374" t="s">
        <v>826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827</v>
      </c>
      <c r="BR374" t="s">
        <v>449</v>
      </c>
    </row>
    <row r="375" spans="1:70">
      <c r="A375" t="s">
        <v>70</v>
      </c>
      <c r="B375" t="s">
        <v>71</v>
      </c>
      <c r="C375" t="s">
        <v>265</v>
      </c>
      <c r="D375" t="n">
        <v>3</v>
      </c>
      <c r="E375" t="s">
        <v>794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148.93</v>
      </c>
      <c r="L375" t="s">
        <v>77</v>
      </c>
      <c r="M375" t="s"/>
      <c r="N375" t="s">
        <v>822</v>
      </c>
      <c r="O375" t="s">
        <v>79</v>
      </c>
      <c r="P375" t="s">
        <v>794</v>
      </c>
      <c r="Q375" t="s"/>
      <c r="R375" t="s">
        <v>80</v>
      </c>
      <c r="S375" t="s">
        <v>823</v>
      </c>
      <c r="T375" t="s">
        <v>82</v>
      </c>
      <c r="U375" t="s">
        <v>83</v>
      </c>
      <c r="V375" t="s">
        <v>84</v>
      </c>
      <c r="W375" t="s">
        <v>103</v>
      </c>
      <c r="X375" t="s"/>
      <c r="Y375" t="s">
        <v>86</v>
      </c>
      <c r="Z375">
        <f>HYPERLINK("https://hotelmonitor-cachepage.eclerx.com/savepage/tk_15454758708859725_sr_60.html","info")</f>
        <v/>
      </c>
      <c r="AA375" t="n">
        <v>-475625</v>
      </c>
      <c r="AB375" t="s">
        <v>813</v>
      </c>
      <c r="AC375" t="s">
        <v>88</v>
      </c>
      <c r="AD375" t="s">
        <v>89</v>
      </c>
      <c r="AE375" t="s"/>
      <c r="AF375" t="s"/>
      <c r="AG375" t="s"/>
      <c r="AH375" t="s">
        <v>824</v>
      </c>
      <c r="AI375" t="s">
        <v>825</v>
      </c>
      <c r="AJ375" t="s"/>
      <c r="AK375" t="s">
        <v>91</v>
      </c>
      <c r="AL375" t="s"/>
      <c r="AM375" t="s">
        <v>610</v>
      </c>
      <c r="AN375" t="s">
        <v>91</v>
      </c>
      <c r="AO375" t="s"/>
      <c r="AP375" t="n">
        <v>13</v>
      </c>
      <c r="AQ375" t="s">
        <v>92</v>
      </c>
      <c r="AR375" t="s"/>
      <c r="AS375" t="s">
        <v>160</v>
      </c>
      <c r="AT375" t="s">
        <v>94</v>
      </c>
      <c r="AU375" t="s">
        <v>91</v>
      </c>
      <c r="AV375" t="s"/>
      <c r="AW375" t="s">
        <v>95</v>
      </c>
      <c r="AX375" t="s"/>
      <c r="AY375" t="n">
        <v>475625</v>
      </c>
      <c r="AZ375" t="s">
        <v>798</v>
      </c>
      <c r="BA375" t="s"/>
      <c r="BB375" t="s"/>
      <c r="BC375" t="n">
        <v>38.9127</v>
      </c>
      <c r="BD375" t="n">
        <v>38.9127</v>
      </c>
      <c r="BE375" t="s">
        <v>826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827</v>
      </c>
      <c r="BR375" t="s">
        <v>449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828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199.79</v>
      </c>
      <c r="L376" t="s">
        <v>77</v>
      </c>
      <c r="M376" t="s"/>
      <c r="N376" t="s">
        <v>440</v>
      </c>
      <c r="O376" t="s">
        <v>79</v>
      </c>
      <c r="P376" t="s">
        <v>828</v>
      </c>
      <c r="Q376" t="s"/>
      <c r="R376" t="s">
        <v>277</v>
      </c>
      <c r="S376" t="s">
        <v>829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HYPERLINK("https://hotelmonitor-cachepage.eclerx.com/savepage/tk_15454758766166942_sr_62.html","info")</f>
        <v/>
      </c>
      <c r="AA376" t="n">
        <v>-419283</v>
      </c>
      <c r="AB376" t="s">
        <v>112</v>
      </c>
      <c r="AC376" t="s">
        <v>88</v>
      </c>
      <c r="AD376" t="s">
        <v>89</v>
      </c>
      <c r="AE376" t="s"/>
      <c r="AF376" t="s"/>
      <c r="AG376" t="s"/>
      <c r="AH376" t="s">
        <v>830</v>
      </c>
      <c r="AI376" t="s">
        <v>829</v>
      </c>
      <c r="AJ376" t="s"/>
      <c r="AK376" t="s">
        <v>91</v>
      </c>
      <c r="AL376" t="s"/>
      <c r="AM376" t="s">
        <v>114</v>
      </c>
      <c r="AN376" t="s">
        <v>91</v>
      </c>
      <c r="AO376" t="s"/>
      <c r="AP376" t="n">
        <v>2</v>
      </c>
      <c r="AQ376" t="s">
        <v>92</v>
      </c>
      <c r="AR376" t="s"/>
      <c r="AS376" t="s">
        <v>115</v>
      </c>
      <c r="AT376" t="s">
        <v>94</v>
      </c>
      <c r="AU376" t="s">
        <v>91</v>
      </c>
      <c r="AV376" t="s"/>
      <c r="AW376" t="s">
        <v>95</v>
      </c>
      <c r="AX376" t="s"/>
      <c r="AY376" t="n">
        <v>419283</v>
      </c>
      <c r="AZ376" t="s">
        <v>831</v>
      </c>
      <c r="BA376" t="s"/>
      <c r="BB376" t="s"/>
      <c r="BC376" t="n">
        <v>38.8997</v>
      </c>
      <c r="BD376" t="n">
        <v>38.8997</v>
      </c>
      <c r="BE376" t="s">
        <v>832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448</v>
      </c>
      <c r="BR376" t="s">
        <v>337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828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199.79</v>
      </c>
      <c r="L377" t="s">
        <v>77</v>
      </c>
      <c r="M377" t="s"/>
      <c r="N377" t="s">
        <v>440</v>
      </c>
      <c r="O377" t="s">
        <v>79</v>
      </c>
      <c r="P377" t="s">
        <v>828</v>
      </c>
      <c r="Q377" t="s"/>
      <c r="R377" t="s">
        <v>277</v>
      </c>
      <c r="S377" t="s">
        <v>829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HYPERLINK("https://hotelmonitor-cachepage.eclerx.com/savepage/tk_15454758766166942_sr_62.html","info")</f>
        <v/>
      </c>
      <c r="AA377" t="n">
        <v>-419283</v>
      </c>
      <c r="AB377" t="s">
        <v>112</v>
      </c>
      <c r="AC377" t="s">
        <v>88</v>
      </c>
      <c r="AD377" t="s">
        <v>89</v>
      </c>
      <c r="AE377" t="s"/>
      <c r="AF377" t="s"/>
      <c r="AG377" t="s"/>
      <c r="AH377" t="s">
        <v>830</v>
      </c>
      <c r="AI377" t="s">
        <v>829</v>
      </c>
      <c r="AJ377" t="s"/>
      <c r="AK377" t="s">
        <v>91</v>
      </c>
      <c r="AL377" t="s"/>
      <c r="AM377" t="s">
        <v>114</v>
      </c>
      <c r="AN377" t="s">
        <v>91</v>
      </c>
      <c r="AO377" t="s"/>
      <c r="AP377" t="n">
        <v>2</v>
      </c>
      <c r="AQ377" t="s">
        <v>92</v>
      </c>
      <c r="AR377" t="s"/>
      <c r="AS377" t="s">
        <v>115</v>
      </c>
      <c r="AT377" t="s">
        <v>94</v>
      </c>
      <c r="AU377" t="s">
        <v>91</v>
      </c>
      <c r="AV377" t="s"/>
      <c r="AW377" t="s">
        <v>95</v>
      </c>
      <c r="AX377" t="s"/>
      <c r="AY377" t="n">
        <v>419283</v>
      </c>
      <c r="AZ377" t="s">
        <v>831</v>
      </c>
      <c r="BA377" t="s"/>
      <c r="BB377" t="s"/>
      <c r="BC377" t="n">
        <v>38.8997</v>
      </c>
      <c r="BD377" t="n">
        <v>38.8997</v>
      </c>
      <c r="BE377" t="s">
        <v>832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448</v>
      </c>
      <c r="BR377" t="s">
        <v>337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833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117.81</v>
      </c>
      <c r="L378" t="s">
        <v>77</v>
      </c>
      <c r="M378" t="s"/>
      <c r="N378" t="s">
        <v>440</v>
      </c>
      <c r="O378" t="s">
        <v>79</v>
      </c>
      <c r="P378" t="s">
        <v>833</v>
      </c>
      <c r="Q378" t="s"/>
      <c r="R378" t="s">
        <v>80</v>
      </c>
      <c r="S378" t="s">
        <v>834</v>
      </c>
      <c r="T378" t="s">
        <v>82</v>
      </c>
      <c r="U378" t="s">
        <v>83</v>
      </c>
      <c r="V378" t="s">
        <v>84</v>
      </c>
      <c r="W378" t="s">
        <v>103</v>
      </c>
      <c r="X378" t="s"/>
      <c r="Y378" t="s">
        <v>86</v>
      </c>
      <c r="Z378">
        <f>HYPERLINK("https://hotelmonitor-cachepage.eclerx.com/savepage/tk_15454758767744508_sr_62.html","info")</f>
        <v/>
      </c>
      <c r="AA378" t="n">
        <v>-418054</v>
      </c>
      <c r="AB378" t="s">
        <v>835</v>
      </c>
      <c r="AC378" t="s">
        <v>88</v>
      </c>
      <c r="AD378" t="s">
        <v>89</v>
      </c>
      <c r="AE378" t="s"/>
      <c r="AF378" t="s"/>
      <c r="AG378" t="s"/>
      <c r="AH378" t="s">
        <v>836</v>
      </c>
      <c r="AI378" t="s">
        <v>834</v>
      </c>
      <c r="AJ378" t="s"/>
      <c r="AK378" t="s">
        <v>91</v>
      </c>
      <c r="AL378" t="s"/>
      <c r="AM378" t="s"/>
      <c r="AN378" t="s">
        <v>91</v>
      </c>
      <c r="AO378" t="s"/>
      <c r="AP378" t="n">
        <v>19</v>
      </c>
      <c r="AQ378" t="s">
        <v>92</v>
      </c>
      <c r="AR378" t="s"/>
      <c r="AS378" t="s">
        <v>837</v>
      </c>
      <c r="AT378" t="s">
        <v>94</v>
      </c>
      <c r="AU378" t="s">
        <v>91</v>
      </c>
      <c r="AV378" t="s"/>
      <c r="AW378" t="s">
        <v>95</v>
      </c>
      <c r="AX378" t="s"/>
      <c r="AY378" t="n">
        <v>418054</v>
      </c>
      <c r="AZ378" t="s">
        <v>838</v>
      </c>
      <c r="BA378" t="s"/>
      <c r="BB378" t="s"/>
      <c r="BC378" t="n">
        <v>38.9866</v>
      </c>
      <c r="BD378" t="n">
        <v>38.9866</v>
      </c>
      <c r="BE378" t="s">
        <v>839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>
        <v>98</v>
      </c>
      <c r="BO378" t="s">
        <v>82</v>
      </c>
      <c r="BP378" t="s">
        <v>99</v>
      </c>
      <c r="BQ378" t="s">
        <v>448</v>
      </c>
      <c r="BR378" t="s">
        <v>101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833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117.81</v>
      </c>
      <c r="L379" t="s">
        <v>77</v>
      </c>
      <c r="M379" t="s"/>
      <c r="N379" t="s">
        <v>440</v>
      </c>
      <c r="O379" t="s">
        <v>79</v>
      </c>
      <c r="P379" t="s">
        <v>833</v>
      </c>
      <c r="Q379" t="s"/>
      <c r="R379" t="s">
        <v>80</v>
      </c>
      <c r="S379" t="s">
        <v>834</v>
      </c>
      <c r="T379" t="s">
        <v>82</v>
      </c>
      <c r="U379" t="s">
        <v>83</v>
      </c>
      <c r="V379" t="s">
        <v>84</v>
      </c>
      <c r="W379" t="s">
        <v>103</v>
      </c>
      <c r="X379" t="s"/>
      <c r="Y379" t="s">
        <v>86</v>
      </c>
      <c r="Z379">
        <f>HYPERLINK("https://hotelmonitor-cachepage.eclerx.com/savepage/tk_15454758767744508_sr_62.html","info")</f>
        <v/>
      </c>
      <c r="AA379" t="n">
        <v>-418054</v>
      </c>
      <c r="AB379" t="s">
        <v>835</v>
      </c>
      <c r="AC379" t="s">
        <v>88</v>
      </c>
      <c r="AD379" t="s">
        <v>89</v>
      </c>
      <c r="AE379" t="s"/>
      <c r="AF379" t="s"/>
      <c r="AG379" t="s"/>
      <c r="AH379" t="s">
        <v>836</v>
      </c>
      <c r="AI379" t="s">
        <v>834</v>
      </c>
      <c r="AJ379" t="s"/>
      <c r="AK379" t="s">
        <v>91</v>
      </c>
      <c r="AL379" t="s"/>
      <c r="AM379" t="s"/>
      <c r="AN379" t="s">
        <v>91</v>
      </c>
      <c r="AO379" t="s"/>
      <c r="AP379" t="n">
        <v>19</v>
      </c>
      <c r="AQ379" t="s">
        <v>92</v>
      </c>
      <c r="AR379" t="s"/>
      <c r="AS379" t="s">
        <v>837</v>
      </c>
      <c r="AT379" t="s">
        <v>94</v>
      </c>
      <c r="AU379" t="s">
        <v>91</v>
      </c>
      <c r="AV379" t="s"/>
      <c r="AW379" t="s">
        <v>95</v>
      </c>
      <c r="AX379" t="s"/>
      <c r="AY379" t="n">
        <v>418054</v>
      </c>
      <c r="AZ379" t="s">
        <v>838</v>
      </c>
      <c r="BA379" t="s"/>
      <c r="BB379" t="s"/>
      <c r="BC379" t="n">
        <v>38.9866</v>
      </c>
      <c r="BD379" t="n">
        <v>38.9866</v>
      </c>
      <c r="BE379" t="s">
        <v>839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>
        <v>98</v>
      </c>
      <c r="BO379" t="s">
        <v>82</v>
      </c>
      <c r="BP379" t="s">
        <v>99</v>
      </c>
      <c r="BQ379" t="s">
        <v>448</v>
      </c>
      <c r="BR379" t="s">
        <v>101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833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117.81</v>
      </c>
      <c r="L380" t="s">
        <v>77</v>
      </c>
      <c r="M380" t="s"/>
      <c r="N380" t="s">
        <v>440</v>
      </c>
      <c r="O380" t="s">
        <v>79</v>
      </c>
      <c r="P380" t="s">
        <v>833</v>
      </c>
      <c r="Q380" t="s"/>
      <c r="R380" t="s">
        <v>80</v>
      </c>
      <c r="S380" t="s">
        <v>834</v>
      </c>
      <c r="T380" t="s">
        <v>82</v>
      </c>
      <c r="U380" t="s">
        <v>83</v>
      </c>
      <c r="V380" t="s">
        <v>84</v>
      </c>
      <c r="W380" t="s">
        <v>103</v>
      </c>
      <c r="X380" t="s"/>
      <c r="Y380" t="s">
        <v>86</v>
      </c>
      <c r="Z380">
        <f>HYPERLINK("https://hotelmonitor-cachepage.eclerx.com/savepage/tk_15454758767744508_sr_62.html","info")</f>
        <v/>
      </c>
      <c r="AA380" t="n">
        <v>-418054</v>
      </c>
      <c r="AB380" t="s">
        <v>835</v>
      </c>
      <c r="AC380" t="s">
        <v>88</v>
      </c>
      <c r="AD380" t="s">
        <v>89</v>
      </c>
      <c r="AE380" t="s"/>
      <c r="AF380" t="s"/>
      <c r="AG380" t="s"/>
      <c r="AH380" t="s">
        <v>836</v>
      </c>
      <c r="AI380" t="s">
        <v>834</v>
      </c>
      <c r="AJ380" t="s"/>
      <c r="AK380" t="s">
        <v>91</v>
      </c>
      <c r="AL380" t="s"/>
      <c r="AM380" t="s"/>
      <c r="AN380" t="s">
        <v>91</v>
      </c>
      <c r="AO380" t="s"/>
      <c r="AP380" t="n">
        <v>19</v>
      </c>
      <c r="AQ380" t="s">
        <v>92</v>
      </c>
      <c r="AR380" t="s"/>
      <c r="AS380" t="s">
        <v>837</v>
      </c>
      <c r="AT380" t="s">
        <v>94</v>
      </c>
      <c r="AU380" t="s">
        <v>91</v>
      </c>
      <c r="AV380" t="s"/>
      <c r="AW380" t="s">
        <v>95</v>
      </c>
      <c r="AX380" t="s"/>
      <c r="AY380" t="n">
        <v>418054</v>
      </c>
      <c r="AZ380" t="s">
        <v>838</v>
      </c>
      <c r="BA380" t="s"/>
      <c r="BB380" t="s"/>
      <c r="BC380" t="n">
        <v>38.9866</v>
      </c>
      <c r="BD380" t="n">
        <v>38.9866</v>
      </c>
      <c r="BE380" t="s">
        <v>839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98</v>
      </c>
      <c r="BO380" t="s">
        <v>82</v>
      </c>
      <c r="BP380" t="s">
        <v>99</v>
      </c>
      <c r="BQ380" t="s">
        <v>448</v>
      </c>
      <c r="BR380" t="s">
        <v>101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833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117.81</v>
      </c>
      <c r="L381" t="s">
        <v>77</v>
      </c>
      <c r="M381" t="s"/>
      <c r="N381" t="s">
        <v>440</v>
      </c>
      <c r="O381" t="s">
        <v>79</v>
      </c>
      <c r="P381" t="s">
        <v>833</v>
      </c>
      <c r="Q381" t="s"/>
      <c r="R381" t="s">
        <v>80</v>
      </c>
      <c r="S381" t="s">
        <v>834</v>
      </c>
      <c r="T381" t="s">
        <v>82</v>
      </c>
      <c r="U381" t="s">
        <v>83</v>
      </c>
      <c r="V381" t="s">
        <v>84</v>
      </c>
      <c r="W381" t="s">
        <v>103</v>
      </c>
      <c r="X381" t="s"/>
      <c r="Y381" t="s">
        <v>86</v>
      </c>
      <c r="Z381">
        <f>HYPERLINK("https://hotelmonitor-cachepage.eclerx.com/savepage/tk_15454758767744508_sr_62.html","info")</f>
        <v/>
      </c>
      <c r="AA381" t="n">
        <v>-418054</v>
      </c>
      <c r="AB381" t="s">
        <v>835</v>
      </c>
      <c r="AC381" t="s">
        <v>88</v>
      </c>
      <c r="AD381" t="s">
        <v>89</v>
      </c>
      <c r="AE381" t="s"/>
      <c r="AF381" t="s"/>
      <c r="AG381" t="s"/>
      <c r="AH381" t="s">
        <v>836</v>
      </c>
      <c r="AI381" t="s">
        <v>834</v>
      </c>
      <c r="AJ381" t="s"/>
      <c r="AK381" t="s">
        <v>91</v>
      </c>
      <c r="AL381" t="s"/>
      <c r="AM381" t="s"/>
      <c r="AN381" t="s">
        <v>91</v>
      </c>
      <c r="AO381" t="s"/>
      <c r="AP381" t="n">
        <v>19</v>
      </c>
      <c r="AQ381" t="s">
        <v>92</v>
      </c>
      <c r="AR381" t="s"/>
      <c r="AS381" t="s">
        <v>837</v>
      </c>
      <c r="AT381" t="s">
        <v>94</v>
      </c>
      <c r="AU381" t="s">
        <v>91</v>
      </c>
      <c r="AV381" t="s"/>
      <c r="AW381" t="s">
        <v>95</v>
      </c>
      <c r="AX381" t="s"/>
      <c r="AY381" t="n">
        <v>418054</v>
      </c>
      <c r="AZ381" t="s">
        <v>838</v>
      </c>
      <c r="BA381" t="s"/>
      <c r="BB381" t="s"/>
      <c r="BC381" t="n">
        <v>38.9866</v>
      </c>
      <c r="BD381" t="n">
        <v>38.9866</v>
      </c>
      <c r="BE381" t="s">
        <v>839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>
        <v>98</v>
      </c>
      <c r="BO381" t="s">
        <v>82</v>
      </c>
      <c r="BP381" t="s">
        <v>99</v>
      </c>
      <c r="BQ381" t="s">
        <v>448</v>
      </c>
      <c r="BR381" t="s">
        <v>101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833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129.2</v>
      </c>
      <c r="L382" t="s">
        <v>77</v>
      </c>
      <c r="M382" t="s"/>
      <c r="N382" t="s">
        <v>440</v>
      </c>
      <c r="O382" t="s">
        <v>79</v>
      </c>
      <c r="P382" t="s">
        <v>833</v>
      </c>
      <c r="Q382" t="s"/>
      <c r="R382" t="s">
        <v>80</v>
      </c>
      <c r="S382" t="s">
        <v>840</v>
      </c>
      <c r="T382" t="s">
        <v>82</v>
      </c>
      <c r="U382" t="s">
        <v>83</v>
      </c>
      <c r="V382" t="s">
        <v>84</v>
      </c>
      <c r="W382" t="s">
        <v>107</v>
      </c>
      <c r="X382" t="s"/>
      <c r="Y382" t="s">
        <v>86</v>
      </c>
      <c r="Z382">
        <f>HYPERLINK("https://hotelmonitor-cachepage.eclerx.com/savepage/tk_15454758767744508_sr_62.html","info")</f>
        <v/>
      </c>
      <c r="AA382" t="n">
        <v>-418054</v>
      </c>
      <c r="AB382" t="s">
        <v>835</v>
      </c>
      <c r="AC382" t="s">
        <v>88</v>
      </c>
      <c r="AD382" t="s">
        <v>89</v>
      </c>
      <c r="AE382" t="s"/>
      <c r="AF382" t="s"/>
      <c r="AG382" t="s"/>
      <c r="AH382" t="s">
        <v>841</v>
      </c>
      <c r="AI382" t="s">
        <v>842</v>
      </c>
      <c r="AJ382" t="s"/>
      <c r="AK382" t="s">
        <v>91</v>
      </c>
      <c r="AL382" t="s"/>
      <c r="AM382" t="s"/>
      <c r="AN382" t="s">
        <v>91</v>
      </c>
      <c r="AO382" t="s"/>
      <c r="AP382" t="n">
        <v>19</v>
      </c>
      <c r="AQ382" t="s">
        <v>92</v>
      </c>
      <c r="AR382" t="s"/>
      <c r="AS382" t="s">
        <v>837</v>
      </c>
      <c r="AT382" t="s">
        <v>94</v>
      </c>
      <c r="AU382" t="s">
        <v>91</v>
      </c>
      <c r="AV382" t="s"/>
      <c r="AW382" t="s">
        <v>95</v>
      </c>
      <c r="AX382" t="s"/>
      <c r="AY382" t="n">
        <v>418054</v>
      </c>
      <c r="AZ382" t="s">
        <v>838</v>
      </c>
      <c r="BA382" t="s"/>
      <c r="BB382" t="s"/>
      <c r="BC382" t="n">
        <v>38.9866</v>
      </c>
      <c r="BD382" t="n">
        <v>38.9866</v>
      </c>
      <c r="BE382" t="s">
        <v>843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98</v>
      </c>
      <c r="BO382" t="s">
        <v>82</v>
      </c>
      <c r="BP382" t="s">
        <v>99</v>
      </c>
      <c r="BQ382" t="s">
        <v>448</v>
      </c>
      <c r="BR382" t="s">
        <v>101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833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129.2</v>
      </c>
      <c r="L383" t="s">
        <v>77</v>
      </c>
      <c r="M383" t="s"/>
      <c r="N383" t="s">
        <v>440</v>
      </c>
      <c r="O383" t="s">
        <v>79</v>
      </c>
      <c r="P383" t="s">
        <v>833</v>
      </c>
      <c r="Q383" t="s"/>
      <c r="R383" t="s">
        <v>80</v>
      </c>
      <c r="S383" t="s">
        <v>840</v>
      </c>
      <c r="T383" t="s">
        <v>82</v>
      </c>
      <c r="U383" t="s">
        <v>83</v>
      </c>
      <c r="V383" t="s">
        <v>84</v>
      </c>
      <c r="W383" t="s">
        <v>107</v>
      </c>
      <c r="X383" t="s"/>
      <c r="Y383" t="s">
        <v>86</v>
      </c>
      <c r="Z383">
        <f>HYPERLINK("https://hotelmonitor-cachepage.eclerx.com/savepage/tk_15454758767744508_sr_62.html","info")</f>
        <v/>
      </c>
      <c r="AA383" t="n">
        <v>-418054</v>
      </c>
      <c r="AB383" t="s">
        <v>835</v>
      </c>
      <c r="AC383" t="s">
        <v>88</v>
      </c>
      <c r="AD383" t="s">
        <v>89</v>
      </c>
      <c r="AE383" t="s"/>
      <c r="AF383" t="s"/>
      <c r="AG383" t="s"/>
      <c r="AH383" t="s">
        <v>841</v>
      </c>
      <c r="AI383" t="s">
        <v>842</v>
      </c>
      <c r="AJ383" t="s"/>
      <c r="AK383" t="s">
        <v>91</v>
      </c>
      <c r="AL383" t="s"/>
      <c r="AM383" t="s"/>
      <c r="AN383" t="s">
        <v>91</v>
      </c>
      <c r="AO383" t="s"/>
      <c r="AP383" t="n">
        <v>19</v>
      </c>
      <c r="AQ383" t="s">
        <v>92</v>
      </c>
      <c r="AR383" t="s"/>
      <c r="AS383" t="s">
        <v>837</v>
      </c>
      <c r="AT383" t="s">
        <v>94</v>
      </c>
      <c r="AU383" t="s">
        <v>91</v>
      </c>
      <c r="AV383" t="s"/>
      <c r="AW383" t="s">
        <v>95</v>
      </c>
      <c r="AX383" t="s"/>
      <c r="AY383" t="n">
        <v>418054</v>
      </c>
      <c r="AZ383" t="s">
        <v>838</v>
      </c>
      <c r="BA383" t="s"/>
      <c r="BB383" t="s"/>
      <c r="BC383" t="n">
        <v>38.9866</v>
      </c>
      <c r="BD383" t="n">
        <v>38.9866</v>
      </c>
      <c r="BE383" t="s">
        <v>843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>
        <v>98</v>
      </c>
      <c r="BO383" t="s">
        <v>82</v>
      </c>
      <c r="BP383" t="s">
        <v>99</v>
      </c>
      <c r="BQ383" t="s">
        <v>448</v>
      </c>
      <c r="BR383" t="s">
        <v>101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833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129.2</v>
      </c>
      <c r="L384" t="s">
        <v>77</v>
      </c>
      <c r="M384" t="s"/>
      <c r="N384" t="s">
        <v>440</v>
      </c>
      <c r="O384" t="s">
        <v>79</v>
      </c>
      <c r="P384" t="s">
        <v>833</v>
      </c>
      <c r="Q384" t="s"/>
      <c r="R384" t="s">
        <v>80</v>
      </c>
      <c r="S384" t="s">
        <v>840</v>
      </c>
      <c r="T384" t="s">
        <v>82</v>
      </c>
      <c r="U384" t="s">
        <v>83</v>
      </c>
      <c r="V384" t="s">
        <v>84</v>
      </c>
      <c r="W384" t="s">
        <v>107</v>
      </c>
      <c r="X384" t="s"/>
      <c r="Y384" t="s">
        <v>86</v>
      </c>
      <c r="Z384">
        <f>HYPERLINK("https://hotelmonitor-cachepage.eclerx.com/savepage/tk_15454758767744508_sr_62.html","info")</f>
        <v/>
      </c>
      <c r="AA384" t="n">
        <v>-418054</v>
      </c>
      <c r="AB384" t="s">
        <v>835</v>
      </c>
      <c r="AC384" t="s">
        <v>88</v>
      </c>
      <c r="AD384" t="s">
        <v>89</v>
      </c>
      <c r="AE384" t="s"/>
      <c r="AF384" t="s"/>
      <c r="AG384" t="s"/>
      <c r="AH384" t="s">
        <v>841</v>
      </c>
      <c r="AI384" t="s">
        <v>842</v>
      </c>
      <c r="AJ384" t="s"/>
      <c r="AK384" t="s">
        <v>91</v>
      </c>
      <c r="AL384" t="s"/>
      <c r="AM384" t="s"/>
      <c r="AN384" t="s">
        <v>91</v>
      </c>
      <c r="AO384" t="s"/>
      <c r="AP384" t="n">
        <v>19</v>
      </c>
      <c r="AQ384" t="s">
        <v>92</v>
      </c>
      <c r="AR384" t="s"/>
      <c r="AS384" t="s">
        <v>837</v>
      </c>
      <c r="AT384" t="s">
        <v>94</v>
      </c>
      <c r="AU384" t="s">
        <v>91</v>
      </c>
      <c r="AV384" t="s"/>
      <c r="AW384" t="s">
        <v>95</v>
      </c>
      <c r="AX384" t="s"/>
      <c r="AY384" t="n">
        <v>418054</v>
      </c>
      <c r="AZ384" t="s">
        <v>838</v>
      </c>
      <c r="BA384" t="s"/>
      <c r="BB384" t="s"/>
      <c r="BC384" t="n">
        <v>38.9866</v>
      </c>
      <c r="BD384" t="n">
        <v>38.9866</v>
      </c>
      <c r="BE384" t="s">
        <v>843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98</v>
      </c>
      <c r="BO384" t="s">
        <v>82</v>
      </c>
      <c r="BP384" t="s">
        <v>99</v>
      </c>
      <c r="BQ384" t="s">
        <v>448</v>
      </c>
      <c r="BR384" t="s">
        <v>101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833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129.2</v>
      </c>
      <c r="L385" t="s">
        <v>77</v>
      </c>
      <c r="M385" t="s"/>
      <c r="N385" t="s">
        <v>440</v>
      </c>
      <c r="O385" t="s">
        <v>79</v>
      </c>
      <c r="P385" t="s">
        <v>833</v>
      </c>
      <c r="Q385" t="s"/>
      <c r="R385" t="s">
        <v>80</v>
      </c>
      <c r="S385" t="s">
        <v>840</v>
      </c>
      <c r="T385" t="s">
        <v>82</v>
      </c>
      <c r="U385" t="s">
        <v>83</v>
      </c>
      <c r="V385" t="s">
        <v>84</v>
      </c>
      <c r="W385" t="s">
        <v>107</v>
      </c>
      <c r="X385" t="s"/>
      <c r="Y385" t="s">
        <v>86</v>
      </c>
      <c r="Z385">
        <f>HYPERLINK("https://hotelmonitor-cachepage.eclerx.com/savepage/tk_15454758767744508_sr_62.html","info")</f>
        <v/>
      </c>
      <c r="AA385" t="n">
        <v>-418054</v>
      </c>
      <c r="AB385" t="s">
        <v>835</v>
      </c>
      <c r="AC385" t="s">
        <v>88</v>
      </c>
      <c r="AD385" t="s">
        <v>89</v>
      </c>
      <c r="AE385" t="s"/>
      <c r="AF385" t="s"/>
      <c r="AG385" t="s"/>
      <c r="AH385" t="s">
        <v>841</v>
      </c>
      <c r="AI385" t="s">
        <v>842</v>
      </c>
      <c r="AJ385" t="s"/>
      <c r="AK385" t="s">
        <v>91</v>
      </c>
      <c r="AL385" t="s"/>
      <c r="AM385" t="s"/>
      <c r="AN385" t="s">
        <v>91</v>
      </c>
      <c r="AO385" t="s"/>
      <c r="AP385" t="n">
        <v>19</v>
      </c>
      <c r="AQ385" t="s">
        <v>92</v>
      </c>
      <c r="AR385" t="s"/>
      <c r="AS385" t="s">
        <v>837</v>
      </c>
      <c r="AT385" t="s">
        <v>94</v>
      </c>
      <c r="AU385" t="s">
        <v>91</v>
      </c>
      <c r="AV385" t="s"/>
      <c r="AW385" t="s">
        <v>95</v>
      </c>
      <c r="AX385" t="s"/>
      <c r="AY385" t="n">
        <v>418054</v>
      </c>
      <c r="AZ385" t="s">
        <v>838</v>
      </c>
      <c r="BA385" t="s"/>
      <c r="BB385" t="s"/>
      <c r="BC385" t="n">
        <v>38.9866</v>
      </c>
      <c r="BD385" t="n">
        <v>38.9866</v>
      </c>
      <c r="BE385" t="s">
        <v>843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>
        <v>98</v>
      </c>
      <c r="BO385" t="s">
        <v>82</v>
      </c>
      <c r="BP385" t="s">
        <v>99</v>
      </c>
      <c r="BQ385" t="s">
        <v>448</v>
      </c>
      <c r="BR385" t="s">
        <v>101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833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139.47</v>
      </c>
      <c r="L386" t="s">
        <v>77</v>
      </c>
      <c r="M386" t="s"/>
      <c r="N386" t="s">
        <v>440</v>
      </c>
      <c r="O386" t="s">
        <v>79</v>
      </c>
      <c r="P386" t="s">
        <v>833</v>
      </c>
      <c r="Q386" t="s"/>
      <c r="R386" t="s">
        <v>80</v>
      </c>
      <c r="S386" t="s">
        <v>844</v>
      </c>
      <c r="T386" t="s">
        <v>82</v>
      </c>
      <c r="U386" t="s">
        <v>83</v>
      </c>
      <c r="V386" t="s">
        <v>84</v>
      </c>
      <c r="W386" t="s">
        <v>103</v>
      </c>
      <c r="X386" t="s"/>
      <c r="Y386" t="s">
        <v>86</v>
      </c>
      <c r="Z386">
        <f>HYPERLINK("https://hotelmonitor-cachepage.eclerx.com/savepage/tk_15454758767744508_sr_62.html","info")</f>
        <v/>
      </c>
      <c r="AA386" t="n">
        <v>-418054</v>
      </c>
      <c r="AB386" t="s">
        <v>845</v>
      </c>
      <c r="AC386" t="s">
        <v>196</v>
      </c>
      <c r="AD386" t="s">
        <v>89</v>
      </c>
      <c r="AE386" t="s"/>
      <c r="AF386" t="s"/>
      <c r="AG386" t="s"/>
      <c r="AH386" t="s">
        <v>846</v>
      </c>
      <c r="AI386" t="s">
        <v>844</v>
      </c>
      <c r="AJ386" t="s"/>
      <c r="AK386" t="s">
        <v>91</v>
      </c>
      <c r="AL386" t="s"/>
      <c r="AM386" t="s"/>
      <c r="AN386" t="s">
        <v>91</v>
      </c>
      <c r="AO386" t="s"/>
      <c r="AP386" t="n">
        <v>19</v>
      </c>
      <c r="AQ386" t="s">
        <v>92</v>
      </c>
      <c r="AR386" t="s"/>
      <c r="AS386" t="s">
        <v>837</v>
      </c>
      <c r="AT386" t="s">
        <v>94</v>
      </c>
      <c r="AU386" t="s">
        <v>91</v>
      </c>
      <c r="AV386" t="s"/>
      <c r="AW386" t="s">
        <v>95</v>
      </c>
      <c r="AX386" t="s"/>
      <c r="AY386" t="n">
        <v>418054</v>
      </c>
      <c r="AZ386" t="s">
        <v>838</v>
      </c>
      <c r="BA386" t="s"/>
      <c r="BB386" t="s"/>
      <c r="BC386" t="n">
        <v>38.9866</v>
      </c>
      <c r="BD386" t="n">
        <v>38.9866</v>
      </c>
      <c r="BE386" t="s">
        <v>847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>
        <v>98</v>
      </c>
      <c r="BO386" t="s">
        <v>82</v>
      </c>
      <c r="BP386" t="s">
        <v>99</v>
      </c>
      <c r="BQ386" t="s">
        <v>448</v>
      </c>
      <c r="BR386" t="s">
        <v>101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833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139.47</v>
      </c>
      <c r="L387" t="s">
        <v>77</v>
      </c>
      <c r="M387" t="s"/>
      <c r="N387" t="s">
        <v>440</v>
      </c>
      <c r="O387" t="s">
        <v>79</v>
      </c>
      <c r="P387" t="s">
        <v>833</v>
      </c>
      <c r="Q387" t="s"/>
      <c r="R387" t="s">
        <v>80</v>
      </c>
      <c r="S387" t="s">
        <v>844</v>
      </c>
      <c r="T387" t="s">
        <v>82</v>
      </c>
      <c r="U387" t="s">
        <v>83</v>
      </c>
      <c r="V387" t="s">
        <v>84</v>
      </c>
      <c r="W387" t="s">
        <v>103</v>
      </c>
      <c r="X387" t="s"/>
      <c r="Y387" t="s">
        <v>86</v>
      </c>
      <c r="Z387">
        <f>HYPERLINK("https://hotelmonitor-cachepage.eclerx.com/savepage/tk_15454758767744508_sr_62.html","info")</f>
        <v/>
      </c>
      <c r="AA387" t="n">
        <v>-418054</v>
      </c>
      <c r="AB387" t="s">
        <v>845</v>
      </c>
      <c r="AC387" t="s">
        <v>196</v>
      </c>
      <c r="AD387" t="s">
        <v>89</v>
      </c>
      <c r="AE387" t="s"/>
      <c r="AF387" t="s"/>
      <c r="AG387" t="s"/>
      <c r="AH387" t="s">
        <v>846</v>
      </c>
      <c r="AI387" t="s">
        <v>844</v>
      </c>
      <c r="AJ387" t="s"/>
      <c r="AK387" t="s">
        <v>91</v>
      </c>
      <c r="AL387" t="s"/>
      <c r="AM387" t="s"/>
      <c r="AN387" t="s">
        <v>91</v>
      </c>
      <c r="AO387" t="s"/>
      <c r="AP387" t="n">
        <v>19</v>
      </c>
      <c r="AQ387" t="s">
        <v>92</v>
      </c>
      <c r="AR387" t="s"/>
      <c r="AS387" t="s">
        <v>837</v>
      </c>
      <c r="AT387" t="s">
        <v>94</v>
      </c>
      <c r="AU387" t="s">
        <v>91</v>
      </c>
      <c r="AV387" t="s"/>
      <c r="AW387" t="s">
        <v>95</v>
      </c>
      <c r="AX387" t="s"/>
      <c r="AY387" t="n">
        <v>418054</v>
      </c>
      <c r="AZ387" t="s">
        <v>838</v>
      </c>
      <c r="BA387" t="s"/>
      <c r="BB387" t="s"/>
      <c r="BC387" t="n">
        <v>38.9866</v>
      </c>
      <c r="BD387" t="n">
        <v>38.9866</v>
      </c>
      <c r="BE387" t="s">
        <v>847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>
        <v>98</v>
      </c>
      <c r="BO387" t="s">
        <v>82</v>
      </c>
      <c r="BP387" t="s">
        <v>99</v>
      </c>
      <c r="BQ387" t="s">
        <v>448</v>
      </c>
      <c r="BR387" t="s">
        <v>101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833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153.68</v>
      </c>
      <c r="L388" t="s">
        <v>77</v>
      </c>
      <c r="M388" t="s"/>
      <c r="N388" t="s">
        <v>440</v>
      </c>
      <c r="O388" t="s">
        <v>79</v>
      </c>
      <c r="P388" t="s">
        <v>833</v>
      </c>
      <c r="Q388" t="s"/>
      <c r="R388" t="s">
        <v>80</v>
      </c>
      <c r="S388" t="s">
        <v>848</v>
      </c>
      <c r="T388" t="s">
        <v>82</v>
      </c>
      <c r="U388" t="s">
        <v>83</v>
      </c>
      <c r="V388" t="s">
        <v>84</v>
      </c>
      <c r="W388" t="s">
        <v>107</v>
      </c>
      <c r="X388" t="s"/>
      <c r="Y388" t="s">
        <v>86</v>
      </c>
      <c r="Z388">
        <f>HYPERLINK("https://hotelmonitor-cachepage.eclerx.com/savepage/tk_15454758767744508_sr_62.html","info")</f>
        <v/>
      </c>
      <c r="AA388" t="n">
        <v>-418054</v>
      </c>
      <c r="AB388" t="s">
        <v>845</v>
      </c>
      <c r="AC388" t="s">
        <v>196</v>
      </c>
      <c r="AD388" t="s">
        <v>89</v>
      </c>
      <c r="AE388" t="s"/>
      <c r="AF388" t="s"/>
      <c r="AG388" t="s"/>
      <c r="AH388" t="s">
        <v>849</v>
      </c>
      <c r="AI388" t="s">
        <v>848</v>
      </c>
      <c r="AJ388" t="s"/>
      <c r="AK388" t="s">
        <v>91</v>
      </c>
      <c r="AL388" t="s"/>
      <c r="AM388" t="s"/>
      <c r="AN388" t="s">
        <v>91</v>
      </c>
      <c r="AO388" t="s"/>
      <c r="AP388" t="n">
        <v>19</v>
      </c>
      <c r="AQ388" t="s">
        <v>92</v>
      </c>
      <c r="AR388" t="s"/>
      <c r="AS388" t="s">
        <v>837</v>
      </c>
      <c r="AT388" t="s">
        <v>94</v>
      </c>
      <c r="AU388" t="s">
        <v>91</v>
      </c>
      <c r="AV388" t="s"/>
      <c r="AW388" t="s">
        <v>95</v>
      </c>
      <c r="AX388" t="s"/>
      <c r="AY388" t="n">
        <v>418054</v>
      </c>
      <c r="AZ388" t="s">
        <v>838</v>
      </c>
      <c r="BA388" t="s"/>
      <c r="BB388" t="s"/>
      <c r="BC388" t="n">
        <v>38.9866</v>
      </c>
      <c r="BD388" t="n">
        <v>38.9866</v>
      </c>
      <c r="BE388" t="s">
        <v>850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>
        <v>98</v>
      </c>
      <c r="BO388" t="s">
        <v>82</v>
      </c>
      <c r="BP388" t="s">
        <v>99</v>
      </c>
      <c r="BQ388" t="s">
        <v>448</v>
      </c>
      <c r="BR388" t="s">
        <v>101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833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153.68</v>
      </c>
      <c r="L389" t="s">
        <v>77</v>
      </c>
      <c r="M389" t="s"/>
      <c r="N389" t="s">
        <v>440</v>
      </c>
      <c r="O389" t="s">
        <v>79</v>
      </c>
      <c r="P389" t="s">
        <v>833</v>
      </c>
      <c r="Q389" t="s"/>
      <c r="R389" t="s">
        <v>80</v>
      </c>
      <c r="S389" t="s">
        <v>848</v>
      </c>
      <c r="T389" t="s">
        <v>82</v>
      </c>
      <c r="U389" t="s">
        <v>83</v>
      </c>
      <c r="V389" t="s">
        <v>84</v>
      </c>
      <c r="W389" t="s">
        <v>107</v>
      </c>
      <c r="X389" t="s"/>
      <c r="Y389" t="s">
        <v>86</v>
      </c>
      <c r="Z389">
        <f>HYPERLINK("https://hotelmonitor-cachepage.eclerx.com/savepage/tk_15454758767744508_sr_62.html","info")</f>
        <v/>
      </c>
      <c r="AA389" t="n">
        <v>-418054</v>
      </c>
      <c r="AB389" t="s">
        <v>845</v>
      </c>
      <c r="AC389" t="s">
        <v>196</v>
      </c>
      <c r="AD389" t="s">
        <v>89</v>
      </c>
      <c r="AE389" t="s"/>
      <c r="AF389" t="s"/>
      <c r="AG389" t="s"/>
      <c r="AH389" t="s">
        <v>849</v>
      </c>
      <c r="AI389" t="s">
        <v>848</v>
      </c>
      <c r="AJ389" t="s"/>
      <c r="AK389" t="s">
        <v>91</v>
      </c>
      <c r="AL389" t="s"/>
      <c r="AM389" t="s"/>
      <c r="AN389" t="s">
        <v>91</v>
      </c>
      <c r="AO389" t="s"/>
      <c r="AP389" t="n">
        <v>19</v>
      </c>
      <c r="AQ389" t="s">
        <v>92</v>
      </c>
      <c r="AR389" t="s"/>
      <c r="AS389" t="s">
        <v>837</v>
      </c>
      <c r="AT389" t="s">
        <v>94</v>
      </c>
      <c r="AU389" t="s">
        <v>91</v>
      </c>
      <c r="AV389" t="s"/>
      <c r="AW389" t="s">
        <v>95</v>
      </c>
      <c r="AX389" t="s"/>
      <c r="AY389" t="n">
        <v>418054</v>
      </c>
      <c r="AZ389" t="s">
        <v>838</v>
      </c>
      <c r="BA389" t="s"/>
      <c r="BB389" t="s"/>
      <c r="BC389" t="n">
        <v>38.9866</v>
      </c>
      <c r="BD389" t="n">
        <v>38.9866</v>
      </c>
      <c r="BE389" t="s">
        <v>850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>
        <v>98</v>
      </c>
      <c r="BO389" t="s">
        <v>82</v>
      </c>
      <c r="BP389" t="s">
        <v>99</v>
      </c>
      <c r="BQ389" t="s">
        <v>448</v>
      </c>
      <c r="BR389" t="s">
        <v>101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833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154.97</v>
      </c>
      <c r="L390" t="s">
        <v>77</v>
      </c>
      <c r="M390" t="s"/>
      <c r="N390" t="s">
        <v>440</v>
      </c>
      <c r="O390" t="s">
        <v>79</v>
      </c>
      <c r="P390" t="s">
        <v>833</v>
      </c>
      <c r="Q390" t="s"/>
      <c r="R390" t="s">
        <v>80</v>
      </c>
      <c r="S390" t="s">
        <v>851</v>
      </c>
      <c r="T390" t="s">
        <v>82</v>
      </c>
      <c r="U390" t="s">
        <v>83</v>
      </c>
      <c r="V390" t="s">
        <v>84</v>
      </c>
      <c r="W390" t="s">
        <v>103</v>
      </c>
      <c r="X390" t="s"/>
      <c r="Y390" t="s">
        <v>86</v>
      </c>
      <c r="Z390">
        <f>HYPERLINK("https://hotelmonitor-cachepage.eclerx.com/savepage/tk_15454758767744508_sr_62.html","info")</f>
        <v/>
      </c>
      <c r="AA390" t="n">
        <v>-418054</v>
      </c>
      <c r="AB390" t="s">
        <v>852</v>
      </c>
      <c r="AC390" t="s">
        <v>88</v>
      </c>
      <c r="AD390" t="s">
        <v>89</v>
      </c>
      <c r="AE390" t="s"/>
      <c r="AF390" t="s"/>
      <c r="AG390" t="s"/>
      <c r="AH390" t="s">
        <v>853</v>
      </c>
      <c r="AI390" t="s">
        <v>851</v>
      </c>
      <c r="AJ390" t="s"/>
      <c r="AK390" t="s">
        <v>91</v>
      </c>
      <c r="AL390" t="s"/>
      <c r="AM390" t="s"/>
      <c r="AN390" t="s">
        <v>91</v>
      </c>
      <c r="AO390" t="s"/>
      <c r="AP390" t="n">
        <v>19</v>
      </c>
      <c r="AQ390" t="s">
        <v>92</v>
      </c>
      <c r="AR390" t="s"/>
      <c r="AS390" t="s">
        <v>445</v>
      </c>
      <c r="AT390" t="s">
        <v>94</v>
      </c>
      <c r="AU390" t="s">
        <v>91</v>
      </c>
      <c r="AV390" t="s"/>
      <c r="AW390" t="s">
        <v>95</v>
      </c>
      <c r="AX390" t="s"/>
      <c r="AY390" t="n">
        <v>418054</v>
      </c>
      <c r="AZ390" t="s">
        <v>838</v>
      </c>
      <c r="BA390" t="s"/>
      <c r="BB390" t="s"/>
      <c r="BC390" t="n">
        <v>38.9866</v>
      </c>
      <c r="BD390" t="n">
        <v>38.9866</v>
      </c>
      <c r="BE390" t="s">
        <v>854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>
        <v>98</v>
      </c>
      <c r="BO390" t="s">
        <v>82</v>
      </c>
      <c r="BP390" t="s">
        <v>99</v>
      </c>
      <c r="BQ390" t="s">
        <v>448</v>
      </c>
      <c r="BR390" t="s">
        <v>101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833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154.97</v>
      </c>
      <c r="L391" t="s">
        <v>77</v>
      </c>
      <c r="M391" t="s"/>
      <c r="N391" t="s">
        <v>440</v>
      </c>
      <c r="O391" t="s">
        <v>79</v>
      </c>
      <c r="P391" t="s">
        <v>833</v>
      </c>
      <c r="Q391" t="s"/>
      <c r="R391" t="s">
        <v>80</v>
      </c>
      <c r="S391" t="s">
        <v>851</v>
      </c>
      <c r="T391" t="s">
        <v>82</v>
      </c>
      <c r="U391" t="s">
        <v>83</v>
      </c>
      <c r="V391" t="s">
        <v>84</v>
      </c>
      <c r="W391" t="s">
        <v>103</v>
      </c>
      <c r="X391" t="s"/>
      <c r="Y391" t="s">
        <v>86</v>
      </c>
      <c r="Z391">
        <f>HYPERLINK("https://hotelmonitor-cachepage.eclerx.com/savepage/tk_15454758767744508_sr_62.html","info")</f>
        <v/>
      </c>
      <c r="AA391" t="n">
        <v>-418054</v>
      </c>
      <c r="AB391" t="s">
        <v>852</v>
      </c>
      <c r="AC391" t="s">
        <v>88</v>
      </c>
      <c r="AD391" t="s">
        <v>89</v>
      </c>
      <c r="AE391" t="s"/>
      <c r="AF391" t="s"/>
      <c r="AG391" t="s"/>
      <c r="AH391" t="s">
        <v>853</v>
      </c>
      <c r="AI391" t="s">
        <v>851</v>
      </c>
      <c r="AJ391" t="s"/>
      <c r="AK391" t="s">
        <v>91</v>
      </c>
      <c r="AL391" t="s"/>
      <c r="AM391" t="s"/>
      <c r="AN391" t="s">
        <v>91</v>
      </c>
      <c r="AO391" t="s"/>
      <c r="AP391" t="n">
        <v>19</v>
      </c>
      <c r="AQ391" t="s">
        <v>92</v>
      </c>
      <c r="AR391" t="s"/>
      <c r="AS391" t="s">
        <v>445</v>
      </c>
      <c r="AT391" t="s">
        <v>94</v>
      </c>
      <c r="AU391" t="s">
        <v>91</v>
      </c>
      <c r="AV391" t="s"/>
      <c r="AW391" t="s">
        <v>95</v>
      </c>
      <c r="AX391" t="s"/>
      <c r="AY391" t="n">
        <v>418054</v>
      </c>
      <c r="AZ391" t="s">
        <v>838</v>
      </c>
      <c r="BA391" t="s"/>
      <c r="BB391" t="s"/>
      <c r="BC391" t="n">
        <v>38.9866</v>
      </c>
      <c r="BD391" t="n">
        <v>38.9866</v>
      </c>
      <c r="BE391" t="s">
        <v>854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>
        <v>98</v>
      </c>
      <c r="BO391" t="s">
        <v>82</v>
      </c>
      <c r="BP391" t="s">
        <v>99</v>
      </c>
      <c r="BQ391" t="s">
        <v>448</v>
      </c>
      <c r="BR391" t="s">
        <v>101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833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170.76</v>
      </c>
      <c r="L392" t="s">
        <v>77</v>
      </c>
      <c r="M392" t="s"/>
      <c r="N392" t="s">
        <v>440</v>
      </c>
      <c r="O392" t="s">
        <v>79</v>
      </c>
      <c r="P392" t="s">
        <v>833</v>
      </c>
      <c r="Q392" t="s"/>
      <c r="R392" t="s">
        <v>80</v>
      </c>
      <c r="S392" t="s">
        <v>855</v>
      </c>
      <c r="T392" t="s">
        <v>82</v>
      </c>
      <c r="U392" t="s">
        <v>83</v>
      </c>
      <c r="V392" t="s">
        <v>84</v>
      </c>
      <c r="W392" t="s">
        <v>107</v>
      </c>
      <c r="X392" t="s"/>
      <c r="Y392" t="s">
        <v>86</v>
      </c>
      <c r="Z392">
        <f>HYPERLINK("https://hotelmonitor-cachepage.eclerx.com/savepage/tk_15454758767744508_sr_62.html","info")</f>
        <v/>
      </c>
      <c r="AA392" t="n">
        <v>-418054</v>
      </c>
      <c r="AB392" t="s">
        <v>852</v>
      </c>
      <c r="AC392" t="s">
        <v>88</v>
      </c>
      <c r="AD392" t="s">
        <v>89</v>
      </c>
      <c r="AE392" t="s"/>
      <c r="AF392" t="s"/>
      <c r="AG392" t="s"/>
      <c r="AH392" t="s">
        <v>856</v>
      </c>
      <c r="AI392" t="s">
        <v>855</v>
      </c>
      <c r="AJ392" t="s"/>
      <c r="AK392" t="s">
        <v>91</v>
      </c>
      <c r="AL392" t="s"/>
      <c r="AM392" t="s"/>
      <c r="AN392" t="s">
        <v>91</v>
      </c>
      <c r="AO392" t="s"/>
      <c r="AP392" t="n">
        <v>19</v>
      </c>
      <c r="AQ392" t="s">
        <v>92</v>
      </c>
      <c r="AR392" t="s"/>
      <c r="AS392" t="s">
        <v>445</v>
      </c>
      <c r="AT392" t="s">
        <v>94</v>
      </c>
      <c r="AU392" t="s">
        <v>91</v>
      </c>
      <c r="AV392" t="s"/>
      <c r="AW392" t="s">
        <v>95</v>
      </c>
      <c r="AX392" t="s"/>
      <c r="AY392" t="n">
        <v>418054</v>
      </c>
      <c r="AZ392" t="s">
        <v>838</v>
      </c>
      <c r="BA392" t="s"/>
      <c r="BB392" t="s"/>
      <c r="BC392" t="n">
        <v>38.9866</v>
      </c>
      <c r="BD392" t="n">
        <v>38.9866</v>
      </c>
      <c r="BE392" t="s">
        <v>857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>
        <v>98</v>
      </c>
      <c r="BO392" t="s">
        <v>82</v>
      </c>
      <c r="BP392" t="s">
        <v>99</v>
      </c>
      <c r="BQ392" t="s">
        <v>448</v>
      </c>
      <c r="BR392" t="s">
        <v>101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833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170.76</v>
      </c>
      <c r="L393" t="s">
        <v>77</v>
      </c>
      <c r="M393" t="s"/>
      <c r="N393" t="s">
        <v>440</v>
      </c>
      <c r="O393" t="s">
        <v>79</v>
      </c>
      <c r="P393" t="s">
        <v>833</v>
      </c>
      <c r="Q393" t="s"/>
      <c r="R393" t="s">
        <v>80</v>
      </c>
      <c r="S393" t="s">
        <v>855</v>
      </c>
      <c r="T393" t="s">
        <v>82</v>
      </c>
      <c r="U393" t="s">
        <v>83</v>
      </c>
      <c r="V393" t="s">
        <v>84</v>
      </c>
      <c r="W393" t="s">
        <v>107</v>
      </c>
      <c r="X393" t="s"/>
      <c r="Y393" t="s">
        <v>86</v>
      </c>
      <c r="Z393">
        <f>HYPERLINK("https://hotelmonitor-cachepage.eclerx.com/savepage/tk_15454758767744508_sr_62.html","info")</f>
        <v/>
      </c>
      <c r="AA393" t="n">
        <v>-418054</v>
      </c>
      <c r="AB393" t="s">
        <v>852</v>
      </c>
      <c r="AC393" t="s">
        <v>88</v>
      </c>
      <c r="AD393" t="s">
        <v>89</v>
      </c>
      <c r="AE393" t="s"/>
      <c r="AF393" t="s"/>
      <c r="AG393" t="s"/>
      <c r="AH393" t="s">
        <v>856</v>
      </c>
      <c r="AI393" t="s">
        <v>855</v>
      </c>
      <c r="AJ393" t="s"/>
      <c r="AK393" t="s">
        <v>91</v>
      </c>
      <c r="AL393" t="s"/>
      <c r="AM393" t="s"/>
      <c r="AN393" t="s">
        <v>91</v>
      </c>
      <c r="AO393" t="s"/>
      <c r="AP393" t="n">
        <v>19</v>
      </c>
      <c r="AQ393" t="s">
        <v>92</v>
      </c>
      <c r="AR393" t="s"/>
      <c r="AS393" t="s">
        <v>445</v>
      </c>
      <c r="AT393" t="s">
        <v>94</v>
      </c>
      <c r="AU393" t="s">
        <v>91</v>
      </c>
      <c r="AV393" t="s"/>
      <c r="AW393" t="s">
        <v>95</v>
      </c>
      <c r="AX393" t="s"/>
      <c r="AY393" t="n">
        <v>418054</v>
      </c>
      <c r="AZ393" t="s">
        <v>838</v>
      </c>
      <c r="BA393" t="s"/>
      <c r="BB393" t="s"/>
      <c r="BC393" t="n">
        <v>38.9866</v>
      </c>
      <c r="BD393" t="n">
        <v>38.9866</v>
      </c>
      <c r="BE393" t="s">
        <v>857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>
        <v>98</v>
      </c>
      <c r="BO393" t="s">
        <v>82</v>
      </c>
      <c r="BP393" t="s">
        <v>99</v>
      </c>
      <c r="BQ393" t="s">
        <v>448</v>
      </c>
      <c r="BR393" t="s">
        <v>101</v>
      </c>
    </row>
    <row r="394" spans="1:70">
      <c r="A394" t="s">
        <v>70</v>
      </c>
      <c r="B394" t="s">
        <v>71</v>
      </c>
      <c r="C394" t="s">
        <v>377</v>
      </c>
      <c r="D394" t="n">
        <v>3</v>
      </c>
      <c r="E394" t="s">
        <v>678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95.69</v>
      </c>
      <c r="L394" t="s">
        <v>77</v>
      </c>
      <c r="M394" t="s"/>
      <c r="N394" t="s">
        <v>303</v>
      </c>
      <c r="O394" t="s">
        <v>79</v>
      </c>
      <c r="P394" t="s">
        <v>678</v>
      </c>
      <c r="Q394" t="s"/>
      <c r="R394" t="s">
        <v>80</v>
      </c>
      <c r="S394" t="s">
        <v>858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>
        <f>HYPERLINK("https://hotelmonitor-cachepage.eclerx.com/savepage/tk_15454758805606112_sr_58.html","info")</f>
        <v/>
      </c>
      <c r="AA394" t="n">
        <v>-419226</v>
      </c>
      <c r="AB394" t="s">
        <v>269</v>
      </c>
      <c r="AC394" t="s">
        <v>88</v>
      </c>
      <c r="AD394" t="s">
        <v>89</v>
      </c>
      <c r="AE394" t="s"/>
      <c r="AF394" t="s"/>
      <c r="AG394" t="s"/>
      <c r="AH394" t="s">
        <v>859</v>
      </c>
      <c r="AI394" t="s">
        <v>858</v>
      </c>
      <c r="AJ394" t="s"/>
      <c r="AK394" t="s">
        <v>91</v>
      </c>
      <c r="AL394" t="s"/>
      <c r="AM394" t="s">
        <v>271</v>
      </c>
      <c r="AN394" t="s">
        <v>91</v>
      </c>
      <c r="AO394" t="s"/>
      <c r="AP394" t="n">
        <v>5</v>
      </c>
      <c r="AQ394" t="s">
        <v>92</v>
      </c>
      <c r="AR394" t="s"/>
      <c r="AS394" t="s">
        <v>160</v>
      </c>
      <c r="AT394" t="s">
        <v>94</v>
      </c>
      <c r="AU394" t="s">
        <v>91</v>
      </c>
      <c r="AV394" t="s"/>
      <c r="AW394" t="s">
        <v>95</v>
      </c>
      <c r="AX394" t="s"/>
      <c r="AY394" t="n">
        <v>419226</v>
      </c>
      <c r="AZ394" t="s">
        <v>684</v>
      </c>
      <c r="BA394" t="s"/>
      <c r="BB394" t="s"/>
      <c r="BC394" t="n">
        <v>38.9128</v>
      </c>
      <c r="BD394" t="n">
        <v>38.9128</v>
      </c>
      <c r="BE394" t="s">
        <v>860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>
        <v>307</v>
      </c>
      <c r="BR394" t="s">
        <v>387</v>
      </c>
    </row>
    <row r="395" spans="1:70">
      <c r="A395" t="s">
        <v>70</v>
      </c>
      <c r="B395" t="s">
        <v>71</v>
      </c>
      <c r="C395" t="s">
        <v>377</v>
      </c>
      <c r="D395" t="n">
        <v>3</v>
      </c>
      <c r="E395" t="s">
        <v>678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95.69</v>
      </c>
      <c r="L395" t="s">
        <v>77</v>
      </c>
      <c r="M395" t="s"/>
      <c r="N395" t="s">
        <v>303</v>
      </c>
      <c r="O395" t="s">
        <v>79</v>
      </c>
      <c r="P395" t="s">
        <v>678</v>
      </c>
      <c r="Q395" t="s"/>
      <c r="R395" t="s">
        <v>80</v>
      </c>
      <c r="S395" t="s">
        <v>858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>
        <f>HYPERLINK("https://hotelmonitor-cachepage.eclerx.com/savepage/tk_15454758805606112_sr_58.html","info")</f>
        <v/>
      </c>
      <c r="AA395" t="n">
        <v>-419226</v>
      </c>
      <c r="AB395" t="s">
        <v>269</v>
      </c>
      <c r="AC395" t="s">
        <v>88</v>
      </c>
      <c r="AD395" t="s">
        <v>89</v>
      </c>
      <c r="AE395" t="s"/>
      <c r="AF395" t="s"/>
      <c r="AG395" t="s"/>
      <c r="AH395" t="s">
        <v>859</v>
      </c>
      <c r="AI395" t="s">
        <v>858</v>
      </c>
      <c r="AJ395" t="s"/>
      <c r="AK395" t="s">
        <v>91</v>
      </c>
      <c r="AL395" t="s"/>
      <c r="AM395" t="s">
        <v>271</v>
      </c>
      <c r="AN395" t="s">
        <v>91</v>
      </c>
      <c r="AO395" t="s"/>
      <c r="AP395" t="n">
        <v>5</v>
      </c>
      <c r="AQ395" t="s">
        <v>92</v>
      </c>
      <c r="AR395" t="s"/>
      <c r="AS395" t="s">
        <v>160</v>
      </c>
      <c r="AT395" t="s">
        <v>94</v>
      </c>
      <c r="AU395" t="s">
        <v>91</v>
      </c>
      <c r="AV395" t="s"/>
      <c r="AW395" t="s">
        <v>95</v>
      </c>
      <c r="AX395" t="s"/>
      <c r="AY395" t="n">
        <v>419226</v>
      </c>
      <c r="AZ395" t="s">
        <v>684</v>
      </c>
      <c r="BA395" t="s"/>
      <c r="BB395" t="s"/>
      <c r="BC395" t="n">
        <v>38.9128</v>
      </c>
      <c r="BD395" t="n">
        <v>38.9128</v>
      </c>
      <c r="BE395" t="s">
        <v>860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>
        <v>307</v>
      </c>
      <c r="BR395" t="s">
        <v>387</v>
      </c>
    </row>
    <row r="396" spans="1:70">
      <c r="A396" t="s">
        <v>70</v>
      </c>
      <c r="B396" t="s">
        <v>71</v>
      </c>
      <c r="C396" t="s">
        <v>377</v>
      </c>
      <c r="D396" t="n">
        <v>3</v>
      </c>
      <c r="E396" t="s">
        <v>678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106.81</v>
      </c>
      <c r="L396" t="s">
        <v>77</v>
      </c>
      <c r="M396" t="s"/>
      <c r="N396" t="s">
        <v>303</v>
      </c>
      <c r="O396" t="s">
        <v>79</v>
      </c>
      <c r="P396" t="s">
        <v>678</v>
      </c>
      <c r="Q396" t="s"/>
      <c r="R396" t="s">
        <v>80</v>
      </c>
      <c r="S396" t="s">
        <v>861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HYPERLINK("https://hotelmonitor-cachepage.eclerx.com/savepage/tk_15454758805606112_sr_58.html","info")</f>
        <v/>
      </c>
      <c r="AA396" t="n">
        <v>-419226</v>
      </c>
      <c r="AB396" t="s">
        <v>782</v>
      </c>
      <c r="AC396" t="s">
        <v>196</v>
      </c>
      <c r="AD396" t="s">
        <v>89</v>
      </c>
      <c r="AE396" t="s"/>
      <c r="AF396" t="s"/>
      <c r="AG396" t="s"/>
      <c r="AH396" t="s">
        <v>862</v>
      </c>
      <c r="AI396" t="s">
        <v>861</v>
      </c>
      <c r="AJ396" t="s"/>
      <c r="AK396" t="s">
        <v>91</v>
      </c>
      <c r="AL396" t="s"/>
      <c r="AM396" t="s">
        <v>271</v>
      </c>
      <c r="AN396" t="s">
        <v>91</v>
      </c>
      <c r="AO396" t="s"/>
      <c r="AP396" t="n">
        <v>5</v>
      </c>
      <c r="AQ396" t="s">
        <v>92</v>
      </c>
      <c r="AR396" t="s"/>
      <c r="AS396" t="s">
        <v>160</v>
      </c>
      <c r="AT396" t="s">
        <v>94</v>
      </c>
      <c r="AU396" t="s">
        <v>91</v>
      </c>
      <c r="AV396" t="s"/>
      <c r="AW396" t="s">
        <v>95</v>
      </c>
      <c r="AX396" t="s"/>
      <c r="AY396" t="n">
        <v>419226</v>
      </c>
      <c r="AZ396" t="s">
        <v>684</v>
      </c>
      <c r="BA396" t="s"/>
      <c r="BB396" t="s"/>
      <c r="BC396" t="n">
        <v>38.9128</v>
      </c>
      <c r="BD396" t="n">
        <v>38.9128</v>
      </c>
      <c r="BE396" t="s">
        <v>863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>
        <v>307</v>
      </c>
      <c r="BR396" t="s">
        <v>387</v>
      </c>
    </row>
    <row r="397" spans="1:70">
      <c r="A397" t="s">
        <v>70</v>
      </c>
      <c r="B397" t="s">
        <v>71</v>
      </c>
      <c r="C397" t="s">
        <v>377</v>
      </c>
      <c r="D397" t="n">
        <v>3</v>
      </c>
      <c r="E397" t="s">
        <v>678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106.81</v>
      </c>
      <c r="L397" t="s">
        <v>77</v>
      </c>
      <c r="M397" t="s"/>
      <c r="N397" t="s">
        <v>303</v>
      </c>
      <c r="O397" t="s">
        <v>79</v>
      </c>
      <c r="P397" t="s">
        <v>678</v>
      </c>
      <c r="Q397" t="s"/>
      <c r="R397" t="s">
        <v>80</v>
      </c>
      <c r="S397" t="s">
        <v>861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HYPERLINK("https://hotelmonitor-cachepage.eclerx.com/savepage/tk_15454758805606112_sr_58.html","info")</f>
        <v/>
      </c>
      <c r="AA397" t="n">
        <v>-419226</v>
      </c>
      <c r="AB397" t="s">
        <v>782</v>
      </c>
      <c r="AC397" t="s">
        <v>196</v>
      </c>
      <c r="AD397" t="s">
        <v>89</v>
      </c>
      <c r="AE397" t="s"/>
      <c r="AF397" t="s"/>
      <c r="AG397" t="s"/>
      <c r="AH397" t="s">
        <v>862</v>
      </c>
      <c r="AI397" t="s">
        <v>861</v>
      </c>
      <c r="AJ397" t="s"/>
      <c r="AK397" t="s">
        <v>91</v>
      </c>
      <c r="AL397" t="s"/>
      <c r="AM397" t="s">
        <v>271</v>
      </c>
      <c r="AN397" t="s">
        <v>91</v>
      </c>
      <c r="AO397" t="s"/>
      <c r="AP397" t="n">
        <v>5</v>
      </c>
      <c r="AQ397" t="s">
        <v>92</v>
      </c>
      <c r="AR397" t="s"/>
      <c r="AS397" t="s">
        <v>160</v>
      </c>
      <c r="AT397" t="s">
        <v>94</v>
      </c>
      <c r="AU397" t="s">
        <v>91</v>
      </c>
      <c r="AV397" t="s"/>
      <c r="AW397" t="s">
        <v>95</v>
      </c>
      <c r="AX397" t="s"/>
      <c r="AY397" t="n">
        <v>419226</v>
      </c>
      <c r="AZ397" t="s">
        <v>684</v>
      </c>
      <c r="BA397" t="s"/>
      <c r="BB397" t="s"/>
      <c r="BC397" t="n">
        <v>38.9128</v>
      </c>
      <c r="BD397" t="n">
        <v>38.9128</v>
      </c>
      <c r="BE397" t="s">
        <v>863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>
        <v>307</v>
      </c>
      <c r="BR397" t="s">
        <v>387</v>
      </c>
    </row>
    <row r="398" spans="1:70">
      <c r="A398" t="s">
        <v>70</v>
      </c>
      <c r="B398" t="s">
        <v>71</v>
      </c>
      <c r="C398" t="s">
        <v>377</v>
      </c>
      <c r="D398" t="n">
        <v>3</v>
      </c>
      <c r="E398" t="s">
        <v>678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110.17</v>
      </c>
      <c r="L398" t="s">
        <v>77</v>
      </c>
      <c r="M398" t="s"/>
      <c r="N398" t="s">
        <v>303</v>
      </c>
      <c r="O398" t="s">
        <v>79</v>
      </c>
      <c r="P398" t="s">
        <v>678</v>
      </c>
      <c r="Q398" t="s"/>
      <c r="R398" t="s">
        <v>80</v>
      </c>
      <c r="S398" t="s">
        <v>864</v>
      </c>
      <c r="T398" t="s">
        <v>82</v>
      </c>
      <c r="U398" t="s">
        <v>83</v>
      </c>
      <c r="V398" t="s">
        <v>84</v>
      </c>
      <c r="W398" t="s">
        <v>103</v>
      </c>
      <c r="X398" t="s"/>
      <c r="Y398" t="s">
        <v>86</v>
      </c>
      <c r="Z398">
        <f>HYPERLINK("https://hotelmonitor-cachepage.eclerx.com/savepage/tk_15454758805606112_sr_58.html","info")</f>
        <v/>
      </c>
      <c r="AA398" t="n">
        <v>-419226</v>
      </c>
      <c r="AB398" t="s">
        <v>269</v>
      </c>
      <c r="AC398" t="s">
        <v>88</v>
      </c>
      <c r="AD398" t="s">
        <v>89</v>
      </c>
      <c r="AE398" t="s"/>
      <c r="AF398" t="s"/>
      <c r="AG398" t="s"/>
      <c r="AH398" t="s">
        <v>865</v>
      </c>
      <c r="AI398" t="s">
        <v>864</v>
      </c>
      <c r="AJ398" t="s"/>
      <c r="AK398" t="s">
        <v>91</v>
      </c>
      <c r="AL398" t="s"/>
      <c r="AM398" t="s">
        <v>271</v>
      </c>
      <c r="AN398" t="s">
        <v>91</v>
      </c>
      <c r="AO398" t="s"/>
      <c r="AP398" t="n">
        <v>5</v>
      </c>
      <c r="AQ398" t="s">
        <v>92</v>
      </c>
      <c r="AR398" t="s"/>
      <c r="AS398" t="s">
        <v>160</v>
      </c>
      <c r="AT398" t="s">
        <v>94</v>
      </c>
      <c r="AU398" t="s">
        <v>91</v>
      </c>
      <c r="AV398" t="s"/>
      <c r="AW398" t="s">
        <v>95</v>
      </c>
      <c r="AX398" t="s"/>
      <c r="AY398" t="n">
        <v>419226</v>
      </c>
      <c r="AZ398" t="s">
        <v>684</v>
      </c>
      <c r="BA398" t="s"/>
      <c r="BB398" t="s"/>
      <c r="BC398" t="n">
        <v>38.9128</v>
      </c>
      <c r="BD398" t="n">
        <v>38.9128</v>
      </c>
      <c r="BE398" t="s">
        <v>866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>
        <v>307</v>
      </c>
      <c r="BR398" t="s">
        <v>387</v>
      </c>
    </row>
    <row r="399" spans="1:70">
      <c r="A399" t="s">
        <v>70</v>
      </c>
      <c r="B399" t="s">
        <v>71</v>
      </c>
      <c r="C399" t="s">
        <v>377</v>
      </c>
      <c r="D399" t="n">
        <v>3</v>
      </c>
      <c r="E399" t="s">
        <v>678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110.17</v>
      </c>
      <c r="L399" t="s">
        <v>77</v>
      </c>
      <c r="M399" t="s"/>
      <c r="N399" t="s">
        <v>303</v>
      </c>
      <c r="O399" t="s">
        <v>79</v>
      </c>
      <c r="P399" t="s">
        <v>678</v>
      </c>
      <c r="Q399" t="s"/>
      <c r="R399" t="s">
        <v>80</v>
      </c>
      <c r="S399" t="s">
        <v>864</v>
      </c>
      <c r="T399" t="s">
        <v>82</v>
      </c>
      <c r="U399" t="s">
        <v>83</v>
      </c>
      <c r="V399" t="s">
        <v>84</v>
      </c>
      <c r="W399" t="s">
        <v>103</v>
      </c>
      <c r="X399" t="s"/>
      <c r="Y399" t="s">
        <v>86</v>
      </c>
      <c r="Z399">
        <f>HYPERLINK("https://hotelmonitor-cachepage.eclerx.com/savepage/tk_15454758805606112_sr_58.html","info")</f>
        <v/>
      </c>
      <c r="AA399" t="n">
        <v>-419226</v>
      </c>
      <c r="AB399" t="s">
        <v>269</v>
      </c>
      <c r="AC399" t="s">
        <v>88</v>
      </c>
      <c r="AD399" t="s">
        <v>89</v>
      </c>
      <c r="AE399" t="s"/>
      <c r="AF399" t="s"/>
      <c r="AG399" t="s"/>
      <c r="AH399" t="s">
        <v>865</v>
      </c>
      <c r="AI399" t="s">
        <v>864</v>
      </c>
      <c r="AJ399" t="s"/>
      <c r="AK399" t="s">
        <v>91</v>
      </c>
      <c r="AL399" t="s"/>
      <c r="AM399" t="s">
        <v>271</v>
      </c>
      <c r="AN399" t="s">
        <v>91</v>
      </c>
      <c r="AO399" t="s"/>
      <c r="AP399" t="n">
        <v>5</v>
      </c>
      <c r="AQ399" t="s">
        <v>92</v>
      </c>
      <c r="AR399" t="s"/>
      <c r="AS399" t="s">
        <v>160</v>
      </c>
      <c r="AT399" t="s">
        <v>94</v>
      </c>
      <c r="AU399" t="s">
        <v>91</v>
      </c>
      <c r="AV399" t="s"/>
      <c r="AW399" t="s">
        <v>95</v>
      </c>
      <c r="AX399" t="s"/>
      <c r="AY399" t="n">
        <v>419226</v>
      </c>
      <c r="AZ399" t="s">
        <v>684</v>
      </c>
      <c r="BA399" t="s"/>
      <c r="BB399" t="s"/>
      <c r="BC399" t="n">
        <v>38.9128</v>
      </c>
      <c r="BD399" t="n">
        <v>38.9128</v>
      </c>
      <c r="BE399" t="s">
        <v>866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>
        <v>307</v>
      </c>
      <c r="BR399" t="s">
        <v>387</v>
      </c>
    </row>
    <row r="400" spans="1:70">
      <c r="A400" t="s">
        <v>70</v>
      </c>
      <c r="B400" t="s">
        <v>71</v>
      </c>
      <c r="C400" t="s">
        <v>377</v>
      </c>
      <c r="D400" t="n">
        <v>3</v>
      </c>
      <c r="E400" t="s">
        <v>678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200.19</v>
      </c>
      <c r="L400" t="s">
        <v>77</v>
      </c>
      <c r="M400" t="s"/>
      <c r="N400" t="s">
        <v>303</v>
      </c>
      <c r="O400" t="s">
        <v>79</v>
      </c>
      <c r="P400" t="s">
        <v>678</v>
      </c>
      <c r="Q400" t="s"/>
      <c r="R400" t="s">
        <v>80</v>
      </c>
      <c r="S400" t="s">
        <v>867</v>
      </c>
      <c r="T400" t="s">
        <v>82</v>
      </c>
      <c r="U400" t="s">
        <v>83</v>
      </c>
      <c r="V400" t="s">
        <v>84</v>
      </c>
      <c r="W400" t="s">
        <v>107</v>
      </c>
      <c r="X400" t="s"/>
      <c r="Y400" t="s">
        <v>86</v>
      </c>
      <c r="Z400">
        <f>HYPERLINK("https://hotelmonitor-cachepage.eclerx.com/savepage/tk_15454758805606112_sr_58.html","info")</f>
        <v/>
      </c>
      <c r="AA400" t="n">
        <v>-419226</v>
      </c>
      <c r="AB400" t="s">
        <v>269</v>
      </c>
      <c r="AC400" t="s">
        <v>88</v>
      </c>
      <c r="AD400" t="s">
        <v>89</v>
      </c>
      <c r="AE400" t="s"/>
      <c r="AF400" t="s"/>
      <c r="AG400" t="s"/>
      <c r="AH400" t="s">
        <v>868</v>
      </c>
      <c r="AI400" t="s">
        <v>867</v>
      </c>
      <c r="AJ400" t="s"/>
      <c r="AK400" t="s">
        <v>91</v>
      </c>
      <c r="AL400" t="s"/>
      <c r="AM400" t="s">
        <v>271</v>
      </c>
      <c r="AN400" t="s">
        <v>91</v>
      </c>
      <c r="AO400" t="s"/>
      <c r="AP400" t="n">
        <v>5</v>
      </c>
      <c r="AQ400" t="s">
        <v>92</v>
      </c>
      <c r="AR400" t="s"/>
      <c r="AS400" t="s">
        <v>160</v>
      </c>
      <c r="AT400" t="s">
        <v>94</v>
      </c>
      <c r="AU400" t="s">
        <v>91</v>
      </c>
      <c r="AV400" t="s"/>
      <c r="AW400" t="s">
        <v>95</v>
      </c>
      <c r="AX400" t="s"/>
      <c r="AY400" t="n">
        <v>419226</v>
      </c>
      <c r="AZ400" t="s">
        <v>684</v>
      </c>
      <c r="BA400" t="s"/>
      <c r="BB400" t="s"/>
      <c r="BC400" t="n">
        <v>38.9128</v>
      </c>
      <c r="BD400" t="n">
        <v>38.9128</v>
      </c>
      <c r="BE400" t="s">
        <v>869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>
        <v>307</v>
      </c>
      <c r="BR400" t="s">
        <v>387</v>
      </c>
    </row>
    <row r="401" spans="1:70">
      <c r="A401" t="s">
        <v>70</v>
      </c>
      <c r="B401" t="s">
        <v>71</v>
      </c>
      <c r="C401" t="s">
        <v>377</v>
      </c>
      <c r="D401" t="n">
        <v>3</v>
      </c>
      <c r="E401" t="s">
        <v>678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200.19</v>
      </c>
      <c r="L401" t="s">
        <v>77</v>
      </c>
      <c r="M401" t="s"/>
      <c r="N401" t="s">
        <v>303</v>
      </c>
      <c r="O401" t="s">
        <v>79</v>
      </c>
      <c r="P401" t="s">
        <v>678</v>
      </c>
      <c r="Q401" t="s"/>
      <c r="R401" t="s">
        <v>80</v>
      </c>
      <c r="S401" t="s">
        <v>867</v>
      </c>
      <c r="T401" t="s">
        <v>82</v>
      </c>
      <c r="U401" t="s">
        <v>83</v>
      </c>
      <c r="V401" t="s">
        <v>84</v>
      </c>
      <c r="W401" t="s">
        <v>107</v>
      </c>
      <c r="X401" t="s"/>
      <c r="Y401" t="s">
        <v>86</v>
      </c>
      <c r="Z401">
        <f>HYPERLINK("https://hotelmonitor-cachepage.eclerx.com/savepage/tk_15454758805606112_sr_58.html","info")</f>
        <v/>
      </c>
      <c r="AA401" t="n">
        <v>-419226</v>
      </c>
      <c r="AB401" t="s">
        <v>269</v>
      </c>
      <c r="AC401" t="s">
        <v>88</v>
      </c>
      <c r="AD401" t="s">
        <v>89</v>
      </c>
      <c r="AE401" t="s"/>
      <c r="AF401" t="s"/>
      <c r="AG401" t="s"/>
      <c r="AH401" t="s">
        <v>868</v>
      </c>
      <c r="AI401" t="s">
        <v>867</v>
      </c>
      <c r="AJ401" t="s"/>
      <c r="AK401" t="s">
        <v>91</v>
      </c>
      <c r="AL401" t="s"/>
      <c r="AM401" t="s">
        <v>271</v>
      </c>
      <c r="AN401" t="s">
        <v>91</v>
      </c>
      <c r="AO401" t="s"/>
      <c r="AP401" t="n">
        <v>5</v>
      </c>
      <c r="AQ401" t="s">
        <v>92</v>
      </c>
      <c r="AR401" t="s"/>
      <c r="AS401" t="s">
        <v>160</v>
      </c>
      <c r="AT401" t="s">
        <v>94</v>
      </c>
      <c r="AU401" t="s">
        <v>91</v>
      </c>
      <c r="AV401" t="s"/>
      <c r="AW401" t="s">
        <v>95</v>
      </c>
      <c r="AX401" t="s"/>
      <c r="AY401" t="n">
        <v>419226</v>
      </c>
      <c r="AZ401" t="s">
        <v>684</v>
      </c>
      <c r="BA401" t="s"/>
      <c r="BB401" t="s"/>
      <c r="BC401" t="n">
        <v>38.9128</v>
      </c>
      <c r="BD401" t="n">
        <v>38.9128</v>
      </c>
      <c r="BE401" t="s">
        <v>869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>
        <v>307</v>
      </c>
      <c r="BR401" t="s">
        <v>387</v>
      </c>
    </row>
    <row r="402" spans="1:70">
      <c r="A402" t="s">
        <v>70</v>
      </c>
      <c r="B402" t="s">
        <v>71</v>
      </c>
      <c r="C402" t="s">
        <v>377</v>
      </c>
      <c r="D402" t="n">
        <v>3</v>
      </c>
      <c r="E402" t="s">
        <v>678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98.22</v>
      </c>
      <c r="L402" t="s">
        <v>77</v>
      </c>
      <c r="M402" t="s"/>
      <c r="N402" t="s">
        <v>440</v>
      </c>
      <c r="O402" t="s">
        <v>79</v>
      </c>
      <c r="P402" t="s">
        <v>678</v>
      </c>
      <c r="Q402" t="s"/>
      <c r="R402" t="s">
        <v>80</v>
      </c>
      <c r="S402" t="s">
        <v>870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HYPERLINK("https://hotelmonitor-cachepage.eclerx.com/savepage/tk_15454758805606112_sr_58.html","info")</f>
        <v/>
      </c>
      <c r="AA402" t="n">
        <v>-419226</v>
      </c>
      <c r="AB402" t="s">
        <v>694</v>
      </c>
      <c r="AC402" t="s">
        <v>88</v>
      </c>
      <c r="AD402" t="s">
        <v>89</v>
      </c>
      <c r="AE402" t="s"/>
      <c r="AF402" t="s"/>
      <c r="AG402" t="s"/>
      <c r="AH402" t="s">
        <v>871</v>
      </c>
      <c r="AI402" t="s">
        <v>870</v>
      </c>
      <c r="AJ402" t="s"/>
      <c r="AK402" t="s">
        <v>91</v>
      </c>
      <c r="AL402" t="s"/>
      <c r="AM402" t="s"/>
      <c r="AN402" t="s">
        <v>91</v>
      </c>
      <c r="AO402" t="s"/>
      <c r="AP402" t="n">
        <v>5</v>
      </c>
      <c r="AQ402" t="s">
        <v>92</v>
      </c>
      <c r="AR402" t="s"/>
      <c r="AS402" t="s">
        <v>683</v>
      </c>
      <c r="AT402" t="s">
        <v>94</v>
      </c>
      <c r="AU402" t="s">
        <v>91</v>
      </c>
      <c r="AV402" t="s"/>
      <c r="AW402" t="s">
        <v>95</v>
      </c>
      <c r="AX402" t="s"/>
      <c r="AY402" t="n">
        <v>419226</v>
      </c>
      <c r="AZ402" t="s">
        <v>684</v>
      </c>
      <c r="BA402" t="s"/>
      <c r="BB402" t="s"/>
      <c r="BC402" t="n">
        <v>38.9128</v>
      </c>
      <c r="BD402" t="n">
        <v>38.9128</v>
      </c>
      <c r="BE402" t="s">
        <v>872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>
        <v>98</v>
      </c>
      <c r="BO402" t="s">
        <v>82</v>
      </c>
      <c r="BP402" t="s">
        <v>99</v>
      </c>
      <c r="BQ402" t="s">
        <v>448</v>
      </c>
      <c r="BR402" t="s">
        <v>387</v>
      </c>
    </row>
    <row r="403" spans="1:70">
      <c r="A403" t="s">
        <v>70</v>
      </c>
      <c r="B403" t="s">
        <v>71</v>
      </c>
      <c r="C403" t="s">
        <v>377</v>
      </c>
      <c r="D403" t="n">
        <v>3</v>
      </c>
      <c r="E403" t="s">
        <v>678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98.22</v>
      </c>
      <c r="L403" t="s">
        <v>77</v>
      </c>
      <c r="M403" t="s"/>
      <c r="N403" t="s">
        <v>440</v>
      </c>
      <c r="O403" t="s">
        <v>79</v>
      </c>
      <c r="P403" t="s">
        <v>678</v>
      </c>
      <c r="Q403" t="s"/>
      <c r="R403" t="s">
        <v>80</v>
      </c>
      <c r="S403" t="s">
        <v>870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HYPERLINK("https://hotelmonitor-cachepage.eclerx.com/savepage/tk_15454758805606112_sr_58.html","info")</f>
        <v/>
      </c>
      <c r="AA403" t="n">
        <v>-419226</v>
      </c>
      <c r="AB403" t="s">
        <v>694</v>
      </c>
      <c r="AC403" t="s">
        <v>88</v>
      </c>
      <c r="AD403" t="s">
        <v>89</v>
      </c>
      <c r="AE403" t="s"/>
      <c r="AF403" t="s"/>
      <c r="AG403" t="s"/>
      <c r="AH403" t="s">
        <v>871</v>
      </c>
      <c r="AI403" t="s">
        <v>870</v>
      </c>
      <c r="AJ403" t="s"/>
      <c r="AK403" t="s">
        <v>91</v>
      </c>
      <c r="AL403" t="s"/>
      <c r="AM403" t="s"/>
      <c r="AN403" t="s">
        <v>91</v>
      </c>
      <c r="AO403" t="s"/>
      <c r="AP403" t="n">
        <v>5</v>
      </c>
      <c r="AQ403" t="s">
        <v>92</v>
      </c>
      <c r="AR403" t="s"/>
      <c r="AS403" t="s">
        <v>683</v>
      </c>
      <c r="AT403" t="s">
        <v>94</v>
      </c>
      <c r="AU403" t="s">
        <v>91</v>
      </c>
      <c r="AV403" t="s"/>
      <c r="AW403" t="s">
        <v>95</v>
      </c>
      <c r="AX403" t="s"/>
      <c r="AY403" t="n">
        <v>419226</v>
      </c>
      <c r="AZ403" t="s">
        <v>684</v>
      </c>
      <c r="BA403" t="s"/>
      <c r="BB403" t="s"/>
      <c r="BC403" t="n">
        <v>38.9128</v>
      </c>
      <c r="BD403" t="n">
        <v>38.9128</v>
      </c>
      <c r="BE403" t="s">
        <v>872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>
        <v>98</v>
      </c>
      <c r="BO403" t="s">
        <v>82</v>
      </c>
      <c r="BP403" t="s">
        <v>99</v>
      </c>
      <c r="BQ403" t="s">
        <v>448</v>
      </c>
      <c r="BR403" t="s">
        <v>387</v>
      </c>
    </row>
    <row r="404" spans="1:70">
      <c r="A404" t="s">
        <v>70</v>
      </c>
      <c r="B404" t="s">
        <v>71</v>
      </c>
      <c r="C404" t="s">
        <v>377</v>
      </c>
      <c r="D404" t="n">
        <v>3</v>
      </c>
      <c r="E404" t="s">
        <v>678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99</v>
      </c>
      <c r="L404" t="s">
        <v>77</v>
      </c>
      <c r="M404" t="s"/>
      <c r="N404" t="s">
        <v>440</v>
      </c>
      <c r="O404" t="s">
        <v>79</v>
      </c>
      <c r="P404" t="s">
        <v>678</v>
      </c>
      <c r="Q404" t="s"/>
      <c r="R404" t="s">
        <v>80</v>
      </c>
      <c r="S404" t="s">
        <v>482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HYPERLINK("https://hotelmonitor-cachepage.eclerx.com/savepage/tk_15454758805606112_sr_58.html","info")</f>
        <v/>
      </c>
      <c r="AA404" t="n">
        <v>-419226</v>
      </c>
      <c r="AB404" t="s">
        <v>698</v>
      </c>
      <c r="AC404" t="s">
        <v>88</v>
      </c>
      <c r="AD404" t="s">
        <v>89</v>
      </c>
      <c r="AE404" t="s"/>
      <c r="AF404" t="s"/>
      <c r="AG404" t="s"/>
      <c r="AH404" t="s">
        <v>873</v>
      </c>
      <c r="AI404" t="s">
        <v>484</v>
      </c>
      <c r="AJ404" t="s"/>
      <c r="AK404" t="s">
        <v>99</v>
      </c>
      <c r="AL404" t="s"/>
      <c r="AM404" t="s"/>
      <c r="AN404" t="s">
        <v>91</v>
      </c>
      <c r="AO404" t="s"/>
      <c r="AP404" t="n">
        <v>5</v>
      </c>
      <c r="AQ404" t="s">
        <v>92</v>
      </c>
      <c r="AR404" t="s"/>
      <c r="AS404" t="s">
        <v>683</v>
      </c>
      <c r="AT404" t="s">
        <v>94</v>
      </c>
      <c r="AU404" t="s">
        <v>91</v>
      </c>
      <c r="AV404" t="s"/>
      <c r="AW404" t="s">
        <v>95</v>
      </c>
      <c r="AX404" t="s"/>
      <c r="AY404" t="n">
        <v>419226</v>
      </c>
      <c r="AZ404" t="s">
        <v>684</v>
      </c>
      <c r="BA404" t="s"/>
      <c r="BB404" t="s"/>
      <c r="BC404" t="n">
        <v>38.9128</v>
      </c>
      <c r="BD404" t="n">
        <v>38.9128</v>
      </c>
      <c r="BE404" t="s">
        <v>697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98</v>
      </c>
      <c r="BO404" t="s">
        <v>82</v>
      </c>
      <c r="BP404" t="s">
        <v>99</v>
      </c>
      <c r="BQ404" t="s">
        <v>448</v>
      </c>
      <c r="BR404" t="s">
        <v>387</v>
      </c>
    </row>
    <row r="405" spans="1:70">
      <c r="A405" t="s">
        <v>70</v>
      </c>
      <c r="B405" t="s">
        <v>71</v>
      </c>
      <c r="C405" t="s">
        <v>377</v>
      </c>
      <c r="D405" t="n">
        <v>3</v>
      </c>
      <c r="E405" t="s">
        <v>678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99</v>
      </c>
      <c r="L405" t="s">
        <v>77</v>
      </c>
      <c r="M405" t="s"/>
      <c r="N405" t="s">
        <v>440</v>
      </c>
      <c r="O405" t="s">
        <v>79</v>
      </c>
      <c r="P405" t="s">
        <v>678</v>
      </c>
      <c r="Q405" t="s"/>
      <c r="R405" t="s">
        <v>80</v>
      </c>
      <c r="S405" t="s">
        <v>482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HYPERLINK("https://hotelmonitor-cachepage.eclerx.com/savepage/tk_15454758805606112_sr_58.html","info")</f>
        <v/>
      </c>
      <c r="AA405" t="n">
        <v>-419226</v>
      </c>
      <c r="AB405" t="s">
        <v>698</v>
      </c>
      <c r="AC405" t="s">
        <v>88</v>
      </c>
      <c r="AD405" t="s">
        <v>89</v>
      </c>
      <c r="AE405" t="s"/>
      <c r="AF405" t="s"/>
      <c r="AG405" t="s"/>
      <c r="AH405" t="s">
        <v>873</v>
      </c>
      <c r="AI405" t="s">
        <v>484</v>
      </c>
      <c r="AJ405" t="s"/>
      <c r="AK405" t="s">
        <v>99</v>
      </c>
      <c r="AL405" t="s"/>
      <c r="AM405" t="s"/>
      <c r="AN405" t="s">
        <v>91</v>
      </c>
      <c r="AO405" t="s"/>
      <c r="AP405" t="n">
        <v>5</v>
      </c>
      <c r="AQ405" t="s">
        <v>92</v>
      </c>
      <c r="AR405" t="s"/>
      <c r="AS405" t="s">
        <v>683</v>
      </c>
      <c r="AT405" t="s">
        <v>94</v>
      </c>
      <c r="AU405" t="s">
        <v>91</v>
      </c>
      <c r="AV405" t="s"/>
      <c r="AW405" t="s">
        <v>95</v>
      </c>
      <c r="AX405" t="s"/>
      <c r="AY405" t="n">
        <v>419226</v>
      </c>
      <c r="AZ405" t="s">
        <v>684</v>
      </c>
      <c r="BA405" t="s"/>
      <c r="BB405" t="s"/>
      <c r="BC405" t="n">
        <v>38.9128</v>
      </c>
      <c r="BD405" t="n">
        <v>38.9128</v>
      </c>
      <c r="BE405" t="s">
        <v>697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>
        <v>98</v>
      </c>
      <c r="BO405" t="s">
        <v>82</v>
      </c>
      <c r="BP405" t="s">
        <v>99</v>
      </c>
      <c r="BQ405" t="s">
        <v>448</v>
      </c>
      <c r="BR405" t="s">
        <v>387</v>
      </c>
    </row>
    <row r="406" spans="1:70">
      <c r="A406" t="s">
        <v>70</v>
      </c>
      <c r="B406" t="s">
        <v>71</v>
      </c>
      <c r="C406" t="s">
        <v>377</v>
      </c>
      <c r="D406" t="n">
        <v>3</v>
      </c>
      <c r="E406" t="s">
        <v>678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101.82</v>
      </c>
      <c r="L406" t="s">
        <v>77</v>
      </c>
      <c r="M406" t="s"/>
      <c r="N406" t="s">
        <v>440</v>
      </c>
      <c r="O406" t="s">
        <v>79</v>
      </c>
      <c r="P406" t="s">
        <v>678</v>
      </c>
      <c r="Q406" t="s"/>
      <c r="R406" t="s">
        <v>80</v>
      </c>
      <c r="S406" t="s">
        <v>874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>
        <f>HYPERLINK("https://hotelmonitor-cachepage.eclerx.com/savepage/tk_15454758805606112_sr_58.html","info")</f>
        <v/>
      </c>
      <c r="AA406" t="n">
        <v>-419226</v>
      </c>
      <c r="AB406" t="s">
        <v>698</v>
      </c>
      <c r="AC406" t="s">
        <v>88</v>
      </c>
      <c r="AD406" t="s">
        <v>89</v>
      </c>
      <c r="AE406" t="s"/>
      <c r="AF406" t="s"/>
      <c r="AG406" t="s"/>
      <c r="AH406" t="s">
        <v>875</v>
      </c>
      <c r="AI406" t="s">
        <v>874</v>
      </c>
      <c r="AJ406" t="s"/>
      <c r="AK406" t="s">
        <v>91</v>
      </c>
      <c r="AL406" t="s"/>
      <c r="AM406" t="s"/>
      <c r="AN406" t="s">
        <v>91</v>
      </c>
      <c r="AO406" t="s"/>
      <c r="AP406" t="n">
        <v>5</v>
      </c>
      <c r="AQ406" t="s">
        <v>92</v>
      </c>
      <c r="AR406" t="s"/>
      <c r="AS406" t="s">
        <v>683</v>
      </c>
      <c r="AT406" t="s">
        <v>94</v>
      </c>
      <c r="AU406" t="s">
        <v>91</v>
      </c>
      <c r="AV406" t="s"/>
      <c r="AW406" t="s">
        <v>95</v>
      </c>
      <c r="AX406" t="s"/>
      <c r="AY406" t="n">
        <v>419226</v>
      </c>
      <c r="AZ406" t="s">
        <v>684</v>
      </c>
      <c r="BA406" t="s"/>
      <c r="BB406" t="s"/>
      <c r="BC406" t="n">
        <v>38.9128</v>
      </c>
      <c r="BD406" t="n">
        <v>38.9128</v>
      </c>
      <c r="BE406" t="s">
        <v>876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98</v>
      </c>
      <c r="BO406" t="s">
        <v>82</v>
      </c>
      <c r="BP406" t="s">
        <v>99</v>
      </c>
      <c r="BQ406" t="s">
        <v>448</v>
      </c>
      <c r="BR406" t="s">
        <v>387</v>
      </c>
    </row>
    <row r="407" spans="1:70">
      <c r="A407" t="s">
        <v>70</v>
      </c>
      <c r="B407" t="s">
        <v>71</v>
      </c>
      <c r="C407" t="s">
        <v>377</v>
      </c>
      <c r="D407" t="n">
        <v>3</v>
      </c>
      <c r="E407" t="s">
        <v>678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101.82</v>
      </c>
      <c r="L407" t="s">
        <v>77</v>
      </c>
      <c r="M407" t="s"/>
      <c r="N407" t="s">
        <v>440</v>
      </c>
      <c r="O407" t="s">
        <v>79</v>
      </c>
      <c r="P407" t="s">
        <v>678</v>
      </c>
      <c r="Q407" t="s"/>
      <c r="R407" t="s">
        <v>80</v>
      </c>
      <c r="S407" t="s">
        <v>874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>
        <f>HYPERLINK("https://hotelmonitor-cachepage.eclerx.com/savepage/tk_15454758805606112_sr_58.html","info")</f>
        <v/>
      </c>
      <c r="AA407" t="n">
        <v>-419226</v>
      </c>
      <c r="AB407" t="s">
        <v>698</v>
      </c>
      <c r="AC407" t="s">
        <v>88</v>
      </c>
      <c r="AD407" t="s">
        <v>89</v>
      </c>
      <c r="AE407" t="s"/>
      <c r="AF407" t="s"/>
      <c r="AG407" t="s"/>
      <c r="AH407" t="s">
        <v>875</v>
      </c>
      <c r="AI407" t="s">
        <v>874</v>
      </c>
      <c r="AJ407" t="s"/>
      <c r="AK407" t="s">
        <v>91</v>
      </c>
      <c r="AL407" t="s"/>
      <c r="AM407" t="s"/>
      <c r="AN407" t="s">
        <v>91</v>
      </c>
      <c r="AO407" t="s"/>
      <c r="AP407" t="n">
        <v>5</v>
      </c>
      <c r="AQ407" t="s">
        <v>92</v>
      </c>
      <c r="AR407" t="s"/>
      <c r="AS407" t="s">
        <v>683</v>
      </c>
      <c r="AT407" t="s">
        <v>94</v>
      </c>
      <c r="AU407" t="s">
        <v>91</v>
      </c>
      <c r="AV407" t="s"/>
      <c r="AW407" t="s">
        <v>95</v>
      </c>
      <c r="AX407" t="s"/>
      <c r="AY407" t="n">
        <v>419226</v>
      </c>
      <c r="AZ407" t="s">
        <v>684</v>
      </c>
      <c r="BA407" t="s"/>
      <c r="BB407" t="s"/>
      <c r="BC407" t="n">
        <v>38.9128</v>
      </c>
      <c r="BD407" t="n">
        <v>38.9128</v>
      </c>
      <c r="BE407" t="s">
        <v>876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>
        <v>98</v>
      </c>
      <c r="BO407" t="s">
        <v>82</v>
      </c>
      <c r="BP407" t="s">
        <v>99</v>
      </c>
      <c r="BQ407" t="s">
        <v>448</v>
      </c>
      <c r="BR407" t="s">
        <v>387</v>
      </c>
    </row>
    <row r="408" spans="1:70">
      <c r="A408" t="s">
        <v>70</v>
      </c>
      <c r="B408" t="s">
        <v>71</v>
      </c>
      <c r="C408" t="s">
        <v>377</v>
      </c>
      <c r="D408" t="n">
        <v>3</v>
      </c>
      <c r="E408" t="s">
        <v>678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101.82</v>
      </c>
      <c r="L408" t="s">
        <v>77</v>
      </c>
      <c r="M408" t="s"/>
      <c r="N408" t="s">
        <v>440</v>
      </c>
      <c r="O408" t="s">
        <v>79</v>
      </c>
      <c r="P408" t="s">
        <v>678</v>
      </c>
      <c r="Q408" t="s"/>
      <c r="R408" t="s">
        <v>80</v>
      </c>
      <c r="S408" t="s">
        <v>874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HYPERLINK("https://hotelmonitor-cachepage.eclerx.com/savepage/tk_15454758805606112_sr_58.html","info")</f>
        <v/>
      </c>
      <c r="AA408" t="n">
        <v>-419226</v>
      </c>
      <c r="AB408" t="s">
        <v>698</v>
      </c>
      <c r="AC408" t="s">
        <v>88</v>
      </c>
      <c r="AD408" t="s">
        <v>89</v>
      </c>
      <c r="AE408" t="s"/>
      <c r="AF408" t="s"/>
      <c r="AG408" t="s"/>
      <c r="AH408" t="s">
        <v>875</v>
      </c>
      <c r="AI408" t="s">
        <v>874</v>
      </c>
      <c r="AJ408" t="s"/>
      <c r="AK408" t="s">
        <v>91</v>
      </c>
      <c r="AL408" t="s"/>
      <c r="AM408" t="s"/>
      <c r="AN408" t="s">
        <v>91</v>
      </c>
      <c r="AO408" t="s"/>
      <c r="AP408" t="n">
        <v>5</v>
      </c>
      <c r="AQ408" t="s">
        <v>92</v>
      </c>
      <c r="AR408" t="s"/>
      <c r="AS408" t="s">
        <v>683</v>
      </c>
      <c r="AT408" t="s">
        <v>94</v>
      </c>
      <c r="AU408" t="s">
        <v>91</v>
      </c>
      <c r="AV408" t="s"/>
      <c r="AW408" t="s">
        <v>95</v>
      </c>
      <c r="AX408" t="s"/>
      <c r="AY408" t="n">
        <v>419226</v>
      </c>
      <c r="AZ408" t="s">
        <v>684</v>
      </c>
      <c r="BA408" t="s"/>
      <c r="BB408" t="s"/>
      <c r="BC408" t="n">
        <v>38.9128</v>
      </c>
      <c r="BD408" t="n">
        <v>38.9128</v>
      </c>
      <c r="BE408" t="s">
        <v>876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98</v>
      </c>
      <c r="BO408" t="s">
        <v>82</v>
      </c>
      <c r="BP408" t="s">
        <v>99</v>
      </c>
      <c r="BQ408" t="s">
        <v>448</v>
      </c>
      <c r="BR408" t="s">
        <v>387</v>
      </c>
    </row>
    <row r="409" spans="1:70">
      <c r="A409" t="s">
        <v>70</v>
      </c>
      <c r="B409" t="s">
        <v>71</v>
      </c>
      <c r="C409" t="s">
        <v>377</v>
      </c>
      <c r="D409" t="n">
        <v>3</v>
      </c>
      <c r="E409" t="s">
        <v>678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101.82</v>
      </c>
      <c r="L409" t="s">
        <v>77</v>
      </c>
      <c r="M409" t="s"/>
      <c r="N409" t="s">
        <v>440</v>
      </c>
      <c r="O409" t="s">
        <v>79</v>
      </c>
      <c r="P409" t="s">
        <v>678</v>
      </c>
      <c r="Q409" t="s"/>
      <c r="R409" t="s">
        <v>80</v>
      </c>
      <c r="S409" t="s">
        <v>874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HYPERLINK("https://hotelmonitor-cachepage.eclerx.com/savepage/tk_15454758805606112_sr_58.html","info")</f>
        <v/>
      </c>
      <c r="AA409" t="n">
        <v>-419226</v>
      </c>
      <c r="AB409" t="s">
        <v>698</v>
      </c>
      <c r="AC409" t="s">
        <v>88</v>
      </c>
      <c r="AD409" t="s">
        <v>89</v>
      </c>
      <c r="AE409" t="s"/>
      <c r="AF409" t="s"/>
      <c r="AG409" t="s"/>
      <c r="AH409" t="s">
        <v>875</v>
      </c>
      <c r="AI409" t="s">
        <v>874</v>
      </c>
      <c r="AJ409" t="s"/>
      <c r="AK409" t="s">
        <v>91</v>
      </c>
      <c r="AL409" t="s"/>
      <c r="AM409" t="s"/>
      <c r="AN409" t="s">
        <v>91</v>
      </c>
      <c r="AO409" t="s"/>
      <c r="AP409" t="n">
        <v>5</v>
      </c>
      <c r="AQ409" t="s">
        <v>92</v>
      </c>
      <c r="AR409" t="s"/>
      <c r="AS409" t="s">
        <v>683</v>
      </c>
      <c r="AT409" t="s">
        <v>94</v>
      </c>
      <c r="AU409" t="s">
        <v>91</v>
      </c>
      <c r="AV409" t="s"/>
      <c r="AW409" t="s">
        <v>95</v>
      </c>
      <c r="AX409" t="s"/>
      <c r="AY409" t="n">
        <v>419226</v>
      </c>
      <c r="AZ409" t="s">
        <v>684</v>
      </c>
      <c r="BA409" t="s"/>
      <c r="BB409" t="s"/>
      <c r="BC409" t="n">
        <v>38.9128</v>
      </c>
      <c r="BD409" t="n">
        <v>38.9128</v>
      </c>
      <c r="BE409" t="s">
        <v>876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>
        <v>98</v>
      </c>
      <c r="BO409" t="s">
        <v>82</v>
      </c>
      <c r="BP409" t="s">
        <v>99</v>
      </c>
      <c r="BQ409" t="s">
        <v>448</v>
      </c>
      <c r="BR409" t="s">
        <v>387</v>
      </c>
    </row>
    <row r="410" spans="1:70">
      <c r="A410" t="s">
        <v>70</v>
      </c>
      <c r="B410" t="s">
        <v>71</v>
      </c>
      <c r="C410" t="s">
        <v>377</v>
      </c>
      <c r="D410" t="n">
        <v>3</v>
      </c>
      <c r="E410" t="s">
        <v>678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103.07</v>
      </c>
      <c r="L410" t="s">
        <v>77</v>
      </c>
      <c r="M410" t="s"/>
      <c r="N410" t="s">
        <v>440</v>
      </c>
      <c r="O410" t="s">
        <v>79</v>
      </c>
      <c r="P410" t="s">
        <v>678</v>
      </c>
      <c r="Q410" t="s"/>
      <c r="R410" t="s">
        <v>80</v>
      </c>
      <c r="S410" t="s">
        <v>877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>
        <f>HYPERLINK("https://hotelmonitor-cachepage.eclerx.com/savepage/tk_15454758805606112_sr_58.html","info")</f>
        <v/>
      </c>
      <c r="AA410" t="n">
        <v>-419226</v>
      </c>
      <c r="AB410" t="s">
        <v>112</v>
      </c>
      <c r="AC410" t="s">
        <v>88</v>
      </c>
      <c r="AD410" t="s">
        <v>89</v>
      </c>
      <c r="AE410" t="s"/>
      <c r="AF410" t="s"/>
      <c r="AG410" t="s"/>
      <c r="AH410" t="s">
        <v>878</v>
      </c>
      <c r="AI410" t="s">
        <v>877</v>
      </c>
      <c r="AJ410" t="s"/>
      <c r="AK410" t="s">
        <v>91</v>
      </c>
      <c r="AL410" t="s"/>
      <c r="AM410" t="s">
        <v>114</v>
      </c>
      <c r="AN410" t="s">
        <v>91</v>
      </c>
      <c r="AO410" t="s"/>
      <c r="AP410" t="n">
        <v>5</v>
      </c>
      <c r="AQ410" t="s">
        <v>92</v>
      </c>
      <c r="AR410" t="s"/>
      <c r="AS410" t="s">
        <v>115</v>
      </c>
      <c r="AT410" t="s">
        <v>94</v>
      </c>
      <c r="AU410" t="s">
        <v>91</v>
      </c>
      <c r="AV410" t="s"/>
      <c r="AW410" t="s">
        <v>95</v>
      </c>
      <c r="AX410" t="s"/>
      <c r="AY410" t="n">
        <v>419226</v>
      </c>
      <c r="AZ410" t="s">
        <v>684</v>
      </c>
      <c r="BA410" t="s"/>
      <c r="BB410" t="s"/>
      <c r="BC410" t="n">
        <v>38.9128</v>
      </c>
      <c r="BD410" t="n">
        <v>38.9128</v>
      </c>
      <c r="BE410" t="s">
        <v>879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>
        <v>448</v>
      </c>
      <c r="BR410" t="s">
        <v>387</v>
      </c>
    </row>
    <row r="411" spans="1:70">
      <c r="A411" t="s">
        <v>70</v>
      </c>
      <c r="B411" t="s">
        <v>71</v>
      </c>
      <c r="C411" t="s">
        <v>377</v>
      </c>
      <c r="D411" t="n">
        <v>3</v>
      </c>
      <c r="E411" t="s">
        <v>678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103.07</v>
      </c>
      <c r="L411" t="s">
        <v>77</v>
      </c>
      <c r="M411" t="s"/>
      <c r="N411" t="s">
        <v>440</v>
      </c>
      <c r="O411" t="s">
        <v>79</v>
      </c>
      <c r="P411" t="s">
        <v>678</v>
      </c>
      <c r="Q411" t="s"/>
      <c r="R411" t="s">
        <v>80</v>
      </c>
      <c r="S411" t="s">
        <v>877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>
        <f>HYPERLINK("https://hotelmonitor-cachepage.eclerx.com/savepage/tk_15454758805606112_sr_58.html","info")</f>
        <v/>
      </c>
      <c r="AA411" t="n">
        <v>-419226</v>
      </c>
      <c r="AB411" t="s">
        <v>112</v>
      </c>
      <c r="AC411" t="s">
        <v>88</v>
      </c>
      <c r="AD411" t="s">
        <v>89</v>
      </c>
      <c r="AE411" t="s"/>
      <c r="AF411" t="s"/>
      <c r="AG411" t="s"/>
      <c r="AH411" t="s">
        <v>878</v>
      </c>
      <c r="AI411" t="s">
        <v>877</v>
      </c>
      <c r="AJ411" t="s"/>
      <c r="AK411" t="s">
        <v>91</v>
      </c>
      <c r="AL411" t="s"/>
      <c r="AM411" t="s">
        <v>114</v>
      </c>
      <c r="AN411" t="s">
        <v>91</v>
      </c>
      <c r="AO411" t="s"/>
      <c r="AP411" t="n">
        <v>5</v>
      </c>
      <c r="AQ411" t="s">
        <v>92</v>
      </c>
      <c r="AR411" t="s"/>
      <c r="AS411" t="s">
        <v>115</v>
      </c>
      <c r="AT411" t="s">
        <v>94</v>
      </c>
      <c r="AU411" t="s">
        <v>91</v>
      </c>
      <c r="AV411" t="s"/>
      <c r="AW411" t="s">
        <v>95</v>
      </c>
      <c r="AX411" t="s"/>
      <c r="AY411" t="n">
        <v>419226</v>
      </c>
      <c r="AZ411" t="s">
        <v>684</v>
      </c>
      <c r="BA411" t="s"/>
      <c r="BB411" t="s"/>
      <c r="BC411" t="n">
        <v>38.9128</v>
      </c>
      <c r="BD411" t="n">
        <v>38.9128</v>
      </c>
      <c r="BE411" t="s">
        <v>879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>
        <v>448</v>
      </c>
      <c r="BR411" t="s">
        <v>387</v>
      </c>
    </row>
    <row r="412" spans="1:70">
      <c r="A412" t="s">
        <v>70</v>
      </c>
      <c r="B412" t="s">
        <v>71</v>
      </c>
      <c r="C412" t="s">
        <v>377</v>
      </c>
      <c r="D412" t="n">
        <v>3</v>
      </c>
      <c r="E412" t="s">
        <v>678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113.14</v>
      </c>
      <c r="L412" t="s">
        <v>77</v>
      </c>
      <c r="M412" t="s"/>
      <c r="N412" t="s">
        <v>440</v>
      </c>
      <c r="O412" t="s">
        <v>79</v>
      </c>
      <c r="P412" t="s">
        <v>678</v>
      </c>
      <c r="Q412" t="s"/>
      <c r="R412" t="s">
        <v>80</v>
      </c>
      <c r="S412" t="s">
        <v>880</v>
      </c>
      <c r="T412" t="s">
        <v>82</v>
      </c>
      <c r="U412" t="s">
        <v>83</v>
      </c>
      <c r="V412" t="s">
        <v>84</v>
      </c>
      <c r="W412" t="s">
        <v>103</v>
      </c>
      <c r="X412" t="s"/>
      <c r="Y412" t="s">
        <v>86</v>
      </c>
      <c r="Z412">
        <f>HYPERLINK("https://hotelmonitor-cachepage.eclerx.com/savepage/tk_15454758805606112_sr_58.html","info")</f>
        <v/>
      </c>
      <c r="AA412" t="n">
        <v>-419226</v>
      </c>
      <c r="AB412" t="s">
        <v>713</v>
      </c>
      <c r="AC412" t="s">
        <v>88</v>
      </c>
      <c r="AD412" t="s">
        <v>89</v>
      </c>
      <c r="AE412" t="s"/>
      <c r="AF412" t="s"/>
      <c r="AG412" t="s"/>
      <c r="AH412" t="s">
        <v>881</v>
      </c>
      <c r="AI412" t="s">
        <v>880</v>
      </c>
      <c r="AJ412" t="s"/>
      <c r="AK412" t="s">
        <v>91</v>
      </c>
      <c r="AL412" t="s"/>
      <c r="AM412" t="s"/>
      <c r="AN412" t="s">
        <v>91</v>
      </c>
      <c r="AO412" t="s"/>
      <c r="AP412" t="n">
        <v>5</v>
      </c>
      <c r="AQ412" t="s">
        <v>92</v>
      </c>
      <c r="AR412" t="s"/>
      <c r="AS412" t="s">
        <v>683</v>
      </c>
      <c r="AT412" t="s">
        <v>94</v>
      </c>
      <c r="AU412" t="s">
        <v>91</v>
      </c>
      <c r="AV412" t="s"/>
      <c r="AW412" t="s">
        <v>95</v>
      </c>
      <c r="AX412" t="s"/>
      <c r="AY412" t="n">
        <v>419226</v>
      </c>
      <c r="AZ412" t="s">
        <v>684</v>
      </c>
      <c r="BA412" t="s"/>
      <c r="BB412" t="s"/>
      <c r="BC412" t="n">
        <v>38.9128</v>
      </c>
      <c r="BD412" t="n">
        <v>38.9128</v>
      </c>
      <c r="BE412" t="s">
        <v>882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>
        <v>98</v>
      </c>
      <c r="BO412" t="s">
        <v>82</v>
      </c>
      <c r="BP412" t="s">
        <v>99</v>
      </c>
      <c r="BQ412" t="s">
        <v>448</v>
      </c>
      <c r="BR412" t="s">
        <v>387</v>
      </c>
    </row>
    <row r="413" spans="1:70">
      <c r="A413" t="s">
        <v>70</v>
      </c>
      <c r="B413" t="s">
        <v>71</v>
      </c>
      <c r="C413" t="s">
        <v>377</v>
      </c>
      <c r="D413" t="n">
        <v>3</v>
      </c>
      <c r="E413" t="s">
        <v>678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113.14</v>
      </c>
      <c r="L413" t="s">
        <v>77</v>
      </c>
      <c r="M413" t="s"/>
      <c r="N413" t="s">
        <v>440</v>
      </c>
      <c r="O413" t="s">
        <v>79</v>
      </c>
      <c r="P413" t="s">
        <v>678</v>
      </c>
      <c r="Q413" t="s"/>
      <c r="R413" t="s">
        <v>80</v>
      </c>
      <c r="S413" t="s">
        <v>880</v>
      </c>
      <c r="T413" t="s">
        <v>82</v>
      </c>
      <c r="U413" t="s">
        <v>83</v>
      </c>
      <c r="V413" t="s">
        <v>84</v>
      </c>
      <c r="W413" t="s">
        <v>103</v>
      </c>
      <c r="X413" t="s"/>
      <c r="Y413" t="s">
        <v>86</v>
      </c>
      <c r="Z413">
        <f>HYPERLINK("https://hotelmonitor-cachepage.eclerx.com/savepage/tk_15454758805606112_sr_58.html","info")</f>
        <v/>
      </c>
      <c r="AA413" t="n">
        <v>-419226</v>
      </c>
      <c r="AB413" t="s">
        <v>713</v>
      </c>
      <c r="AC413" t="s">
        <v>88</v>
      </c>
      <c r="AD413" t="s">
        <v>89</v>
      </c>
      <c r="AE413" t="s"/>
      <c r="AF413" t="s"/>
      <c r="AG413" t="s"/>
      <c r="AH413" t="s">
        <v>881</v>
      </c>
      <c r="AI413" t="s">
        <v>880</v>
      </c>
      <c r="AJ413" t="s"/>
      <c r="AK413" t="s">
        <v>91</v>
      </c>
      <c r="AL413" t="s"/>
      <c r="AM413" t="s"/>
      <c r="AN413" t="s">
        <v>91</v>
      </c>
      <c r="AO413" t="s"/>
      <c r="AP413" t="n">
        <v>5</v>
      </c>
      <c r="AQ413" t="s">
        <v>92</v>
      </c>
      <c r="AR413" t="s"/>
      <c r="AS413" t="s">
        <v>683</v>
      </c>
      <c r="AT413" t="s">
        <v>94</v>
      </c>
      <c r="AU413" t="s">
        <v>91</v>
      </c>
      <c r="AV413" t="s"/>
      <c r="AW413" t="s">
        <v>95</v>
      </c>
      <c r="AX413" t="s"/>
      <c r="AY413" t="n">
        <v>419226</v>
      </c>
      <c r="AZ413" t="s">
        <v>684</v>
      </c>
      <c r="BA413" t="s"/>
      <c r="BB413" t="s"/>
      <c r="BC413" t="n">
        <v>38.9128</v>
      </c>
      <c r="BD413" t="n">
        <v>38.9128</v>
      </c>
      <c r="BE413" t="s">
        <v>882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>
        <v>98</v>
      </c>
      <c r="BO413" t="s">
        <v>82</v>
      </c>
      <c r="BP413" t="s">
        <v>99</v>
      </c>
      <c r="BQ413" t="s">
        <v>448</v>
      </c>
      <c r="BR413" t="s">
        <v>387</v>
      </c>
    </row>
    <row r="414" spans="1:70">
      <c r="A414" t="s">
        <v>70</v>
      </c>
      <c r="B414" t="s">
        <v>71</v>
      </c>
      <c r="C414" t="s">
        <v>377</v>
      </c>
      <c r="D414" t="n">
        <v>3</v>
      </c>
      <c r="E414" t="s">
        <v>678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114</v>
      </c>
      <c r="L414" t="s">
        <v>77</v>
      </c>
      <c r="M414" t="s"/>
      <c r="N414" t="s">
        <v>440</v>
      </c>
      <c r="O414" t="s">
        <v>79</v>
      </c>
      <c r="P414" t="s">
        <v>678</v>
      </c>
      <c r="Q414" t="s"/>
      <c r="R414" t="s">
        <v>80</v>
      </c>
      <c r="S414" t="s">
        <v>883</v>
      </c>
      <c r="T414" t="s">
        <v>82</v>
      </c>
      <c r="U414" t="s">
        <v>83</v>
      </c>
      <c r="V414" t="s">
        <v>84</v>
      </c>
      <c r="W414" t="s">
        <v>103</v>
      </c>
      <c r="X414" t="s"/>
      <c r="Y414" t="s">
        <v>86</v>
      </c>
      <c r="Z414">
        <f>HYPERLINK("https://hotelmonitor-cachepage.eclerx.com/savepage/tk_15454758805606112_sr_58.html","info")</f>
        <v/>
      </c>
      <c r="AA414" t="n">
        <v>-419226</v>
      </c>
      <c r="AB414" t="s">
        <v>720</v>
      </c>
      <c r="AC414" t="s">
        <v>88</v>
      </c>
      <c r="AD414" t="s">
        <v>89</v>
      </c>
      <c r="AE414" t="s"/>
      <c r="AF414" t="s"/>
      <c r="AG414" t="s"/>
      <c r="AH414" t="s">
        <v>884</v>
      </c>
      <c r="AI414" t="s">
        <v>885</v>
      </c>
      <c r="AJ414" t="s"/>
      <c r="AK414" t="s">
        <v>99</v>
      </c>
      <c r="AL414" t="s"/>
      <c r="AM414" t="s"/>
      <c r="AN414" t="s">
        <v>91</v>
      </c>
      <c r="AO414" t="s"/>
      <c r="AP414" t="n">
        <v>5</v>
      </c>
      <c r="AQ414" t="s">
        <v>92</v>
      </c>
      <c r="AR414" t="s"/>
      <c r="AS414" t="s">
        <v>683</v>
      </c>
      <c r="AT414" t="s">
        <v>94</v>
      </c>
      <c r="AU414" t="s">
        <v>91</v>
      </c>
      <c r="AV414" t="s"/>
      <c r="AW414" t="s">
        <v>95</v>
      </c>
      <c r="AX414" t="s"/>
      <c r="AY414" t="n">
        <v>419226</v>
      </c>
      <c r="AZ414" t="s">
        <v>684</v>
      </c>
      <c r="BA414" t="s"/>
      <c r="BB414" t="s"/>
      <c r="BC414" t="n">
        <v>38.9128</v>
      </c>
      <c r="BD414" t="n">
        <v>38.9128</v>
      </c>
      <c r="BE414" t="s">
        <v>886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98</v>
      </c>
      <c r="BO414" t="s">
        <v>82</v>
      </c>
      <c r="BP414" t="s">
        <v>99</v>
      </c>
      <c r="BQ414" t="s">
        <v>448</v>
      </c>
      <c r="BR414" t="s">
        <v>387</v>
      </c>
    </row>
    <row r="415" spans="1:70">
      <c r="A415" t="s">
        <v>70</v>
      </c>
      <c r="B415" t="s">
        <v>71</v>
      </c>
      <c r="C415" t="s">
        <v>377</v>
      </c>
      <c r="D415" t="n">
        <v>3</v>
      </c>
      <c r="E415" t="s">
        <v>678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114</v>
      </c>
      <c r="L415" t="s">
        <v>77</v>
      </c>
      <c r="M415" t="s"/>
      <c r="N415" t="s">
        <v>440</v>
      </c>
      <c r="O415" t="s">
        <v>79</v>
      </c>
      <c r="P415" t="s">
        <v>678</v>
      </c>
      <c r="Q415" t="s"/>
      <c r="R415" t="s">
        <v>80</v>
      </c>
      <c r="S415" t="s">
        <v>883</v>
      </c>
      <c r="T415" t="s">
        <v>82</v>
      </c>
      <c r="U415" t="s">
        <v>83</v>
      </c>
      <c r="V415" t="s">
        <v>84</v>
      </c>
      <c r="W415" t="s">
        <v>103</v>
      </c>
      <c r="X415" t="s"/>
      <c r="Y415" t="s">
        <v>86</v>
      </c>
      <c r="Z415">
        <f>HYPERLINK("https://hotelmonitor-cachepage.eclerx.com/savepage/tk_15454758805606112_sr_58.html","info")</f>
        <v/>
      </c>
      <c r="AA415" t="n">
        <v>-419226</v>
      </c>
      <c r="AB415" t="s">
        <v>720</v>
      </c>
      <c r="AC415" t="s">
        <v>88</v>
      </c>
      <c r="AD415" t="s">
        <v>89</v>
      </c>
      <c r="AE415" t="s"/>
      <c r="AF415" t="s"/>
      <c r="AG415" t="s"/>
      <c r="AH415" t="s">
        <v>884</v>
      </c>
      <c r="AI415" t="s">
        <v>885</v>
      </c>
      <c r="AJ415" t="s"/>
      <c r="AK415" t="s">
        <v>99</v>
      </c>
      <c r="AL415" t="s"/>
      <c r="AM415" t="s"/>
      <c r="AN415" t="s">
        <v>91</v>
      </c>
      <c r="AO415" t="s"/>
      <c r="AP415" t="n">
        <v>5</v>
      </c>
      <c r="AQ415" t="s">
        <v>92</v>
      </c>
      <c r="AR415" t="s"/>
      <c r="AS415" t="s">
        <v>683</v>
      </c>
      <c r="AT415" t="s">
        <v>94</v>
      </c>
      <c r="AU415" t="s">
        <v>91</v>
      </c>
      <c r="AV415" t="s"/>
      <c r="AW415" t="s">
        <v>95</v>
      </c>
      <c r="AX415" t="s"/>
      <c r="AY415" t="n">
        <v>419226</v>
      </c>
      <c r="AZ415" t="s">
        <v>684</v>
      </c>
      <c r="BA415" t="s"/>
      <c r="BB415" t="s"/>
      <c r="BC415" t="n">
        <v>38.9128</v>
      </c>
      <c r="BD415" t="n">
        <v>38.9128</v>
      </c>
      <c r="BE415" t="s">
        <v>886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>
        <v>98</v>
      </c>
      <c r="BO415" t="s">
        <v>82</v>
      </c>
      <c r="BP415" t="s">
        <v>99</v>
      </c>
      <c r="BQ415" t="s">
        <v>448</v>
      </c>
      <c r="BR415" t="s">
        <v>387</v>
      </c>
    </row>
    <row r="416" spans="1:70">
      <c r="A416" t="s">
        <v>70</v>
      </c>
      <c r="B416" t="s">
        <v>71</v>
      </c>
      <c r="C416" t="s">
        <v>377</v>
      </c>
      <c r="D416" t="n">
        <v>3</v>
      </c>
      <c r="E416" t="s">
        <v>678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117.24</v>
      </c>
      <c r="L416" t="s">
        <v>77</v>
      </c>
      <c r="M416" t="s"/>
      <c r="N416" t="s">
        <v>440</v>
      </c>
      <c r="O416" t="s">
        <v>79</v>
      </c>
      <c r="P416" t="s">
        <v>678</v>
      </c>
      <c r="Q416" t="s"/>
      <c r="R416" t="s">
        <v>80</v>
      </c>
      <c r="S416" t="s">
        <v>887</v>
      </c>
      <c r="T416" t="s">
        <v>82</v>
      </c>
      <c r="U416" t="s">
        <v>83</v>
      </c>
      <c r="V416" t="s">
        <v>84</v>
      </c>
      <c r="W416" t="s">
        <v>103</v>
      </c>
      <c r="X416" t="s"/>
      <c r="Y416" t="s">
        <v>86</v>
      </c>
      <c r="Z416">
        <f>HYPERLINK("https://hotelmonitor-cachepage.eclerx.com/savepage/tk_15454758805606112_sr_58.html","info")</f>
        <v/>
      </c>
      <c r="AA416" t="n">
        <v>-419226</v>
      </c>
      <c r="AB416" t="s">
        <v>720</v>
      </c>
      <c r="AC416" t="s">
        <v>88</v>
      </c>
      <c r="AD416" t="s">
        <v>89</v>
      </c>
      <c r="AE416" t="s"/>
      <c r="AF416" t="s"/>
      <c r="AG416" t="s"/>
      <c r="AH416" t="s">
        <v>888</v>
      </c>
      <c r="AI416" t="s">
        <v>887</v>
      </c>
      <c r="AJ416" t="s"/>
      <c r="AK416" t="s">
        <v>91</v>
      </c>
      <c r="AL416" t="s"/>
      <c r="AM416" t="s"/>
      <c r="AN416" t="s">
        <v>91</v>
      </c>
      <c r="AO416" t="s"/>
      <c r="AP416" t="n">
        <v>5</v>
      </c>
      <c r="AQ416" t="s">
        <v>92</v>
      </c>
      <c r="AR416" t="s"/>
      <c r="AS416" t="s">
        <v>683</v>
      </c>
      <c r="AT416" t="s">
        <v>94</v>
      </c>
      <c r="AU416" t="s">
        <v>91</v>
      </c>
      <c r="AV416" t="s"/>
      <c r="AW416" t="s">
        <v>95</v>
      </c>
      <c r="AX416" t="s"/>
      <c r="AY416" t="n">
        <v>419226</v>
      </c>
      <c r="AZ416" t="s">
        <v>684</v>
      </c>
      <c r="BA416" t="s"/>
      <c r="BB416" t="s"/>
      <c r="BC416" t="n">
        <v>38.9128</v>
      </c>
      <c r="BD416" t="n">
        <v>38.9128</v>
      </c>
      <c r="BE416" t="s">
        <v>889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98</v>
      </c>
      <c r="BO416" t="s">
        <v>82</v>
      </c>
      <c r="BP416" t="s">
        <v>99</v>
      </c>
      <c r="BQ416" t="s">
        <v>448</v>
      </c>
      <c r="BR416" t="s">
        <v>387</v>
      </c>
    </row>
    <row r="417" spans="1:70">
      <c r="A417" t="s">
        <v>70</v>
      </c>
      <c r="B417" t="s">
        <v>71</v>
      </c>
      <c r="C417" t="s">
        <v>377</v>
      </c>
      <c r="D417" t="n">
        <v>3</v>
      </c>
      <c r="E417" t="s">
        <v>678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117.24</v>
      </c>
      <c r="L417" t="s">
        <v>77</v>
      </c>
      <c r="M417" t="s"/>
      <c r="N417" t="s">
        <v>440</v>
      </c>
      <c r="O417" t="s">
        <v>79</v>
      </c>
      <c r="P417" t="s">
        <v>678</v>
      </c>
      <c r="Q417" t="s"/>
      <c r="R417" t="s">
        <v>80</v>
      </c>
      <c r="S417" t="s">
        <v>887</v>
      </c>
      <c r="T417" t="s">
        <v>82</v>
      </c>
      <c r="U417" t="s">
        <v>83</v>
      </c>
      <c r="V417" t="s">
        <v>84</v>
      </c>
      <c r="W417" t="s">
        <v>103</v>
      </c>
      <c r="X417" t="s"/>
      <c r="Y417" t="s">
        <v>86</v>
      </c>
      <c r="Z417">
        <f>HYPERLINK("https://hotelmonitor-cachepage.eclerx.com/savepage/tk_15454758805606112_sr_58.html","info")</f>
        <v/>
      </c>
      <c r="AA417" t="n">
        <v>-419226</v>
      </c>
      <c r="AB417" t="s">
        <v>720</v>
      </c>
      <c r="AC417" t="s">
        <v>88</v>
      </c>
      <c r="AD417" t="s">
        <v>89</v>
      </c>
      <c r="AE417" t="s"/>
      <c r="AF417" t="s"/>
      <c r="AG417" t="s"/>
      <c r="AH417" t="s">
        <v>888</v>
      </c>
      <c r="AI417" t="s">
        <v>887</v>
      </c>
      <c r="AJ417" t="s"/>
      <c r="AK417" t="s">
        <v>91</v>
      </c>
      <c r="AL417" t="s"/>
      <c r="AM417" t="s"/>
      <c r="AN417" t="s">
        <v>91</v>
      </c>
      <c r="AO417" t="s"/>
      <c r="AP417" t="n">
        <v>5</v>
      </c>
      <c r="AQ417" t="s">
        <v>92</v>
      </c>
      <c r="AR417" t="s"/>
      <c r="AS417" t="s">
        <v>683</v>
      </c>
      <c r="AT417" t="s">
        <v>94</v>
      </c>
      <c r="AU417" t="s">
        <v>91</v>
      </c>
      <c r="AV417" t="s"/>
      <c r="AW417" t="s">
        <v>95</v>
      </c>
      <c r="AX417" t="s"/>
      <c r="AY417" t="n">
        <v>419226</v>
      </c>
      <c r="AZ417" t="s">
        <v>684</v>
      </c>
      <c r="BA417" t="s"/>
      <c r="BB417" t="s"/>
      <c r="BC417" t="n">
        <v>38.9128</v>
      </c>
      <c r="BD417" t="n">
        <v>38.9128</v>
      </c>
      <c r="BE417" t="s">
        <v>889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>
        <v>98</v>
      </c>
      <c r="BO417" t="s">
        <v>82</v>
      </c>
      <c r="BP417" t="s">
        <v>99</v>
      </c>
      <c r="BQ417" t="s">
        <v>448</v>
      </c>
      <c r="BR417" t="s">
        <v>387</v>
      </c>
    </row>
    <row r="418" spans="1:70">
      <c r="A418" t="s">
        <v>70</v>
      </c>
      <c r="B418" t="s">
        <v>71</v>
      </c>
      <c r="C418" t="s">
        <v>377</v>
      </c>
      <c r="D418" t="n">
        <v>3</v>
      </c>
      <c r="E418" t="s">
        <v>678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117.24</v>
      </c>
      <c r="L418" t="s">
        <v>77</v>
      </c>
      <c r="M418" t="s"/>
      <c r="N418" t="s">
        <v>440</v>
      </c>
      <c r="O418" t="s">
        <v>79</v>
      </c>
      <c r="P418" t="s">
        <v>678</v>
      </c>
      <c r="Q418" t="s"/>
      <c r="R418" t="s">
        <v>80</v>
      </c>
      <c r="S418" t="s">
        <v>887</v>
      </c>
      <c r="T418" t="s">
        <v>82</v>
      </c>
      <c r="U418" t="s">
        <v>83</v>
      </c>
      <c r="V418" t="s">
        <v>84</v>
      </c>
      <c r="W418" t="s">
        <v>103</v>
      </c>
      <c r="X418" t="s"/>
      <c r="Y418" t="s">
        <v>86</v>
      </c>
      <c r="Z418">
        <f>HYPERLINK("https://hotelmonitor-cachepage.eclerx.com/savepage/tk_15454758805606112_sr_58.html","info")</f>
        <v/>
      </c>
      <c r="AA418" t="n">
        <v>-419226</v>
      </c>
      <c r="AB418" t="s">
        <v>720</v>
      </c>
      <c r="AC418" t="s">
        <v>88</v>
      </c>
      <c r="AD418" t="s">
        <v>89</v>
      </c>
      <c r="AE418" t="s"/>
      <c r="AF418" t="s"/>
      <c r="AG418" t="s"/>
      <c r="AH418" t="s">
        <v>888</v>
      </c>
      <c r="AI418" t="s">
        <v>887</v>
      </c>
      <c r="AJ418" t="s"/>
      <c r="AK418" t="s">
        <v>91</v>
      </c>
      <c r="AL418" t="s"/>
      <c r="AM418" t="s"/>
      <c r="AN418" t="s">
        <v>91</v>
      </c>
      <c r="AO418" t="s"/>
      <c r="AP418" t="n">
        <v>5</v>
      </c>
      <c r="AQ418" t="s">
        <v>92</v>
      </c>
      <c r="AR418" t="s"/>
      <c r="AS418" t="s">
        <v>683</v>
      </c>
      <c r="AT418" t="s">
        <v>94</v>
      </c>
      <c r="AU418" t="s">
        <v>91</v>
      </c>
      <c r="AV418" t="s"/>
      <c r="AW418" t="s">
        <v>95</v>
      </c>
      <c r="AX418" t="s"/>
      <c r="AY418" t="n">
        <v>419226</v>
      </c>
      <c r="AZ418" t="s">
        <v>684</v>
      </c>
      <c r="BA418" t="s"/>
      <c r="BB418" t="s"/>
      <c r="BC418" t="n">
        <v>38.9128</v>
      </c>
      <c r="BD418" t="n">
        <v>38.9128</v>
      </c>
      <c r="BE418" t="s">
        <v>889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98</v>
      </c>
      <c r="BO418" t="s">
        <v>82</v>
      </c>
      <c r="BP418" t="s">
        <v>99</v>
      </c>
      <c r="BQ418" t="s">
        <v>448</v>
      </c>
      <c r="BR418" t="s">
        <v>387</v>
      </c>
    </row>
    <row r="419" spans="1:70">
      <c r="A419" t="s">
        <v>70</v>
      </c>
      <c r="B419" t="s">
        <v>71</v>
      </c>
      <c r="C419" t="s">
        <v>377</v>
      </c>
      <c r="D419" t="n">
        <v>3</v>
      </c>
      <c r="E419" t="s">
        <v>678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117.24</v>
      </c>
      <c r="L419" t="s">
        <v>77</v>
      </c>
      <c r="M419" t="s"/>
      <c r="N419" t="s">
        <v>440</v>
      </c>
      <c r="O419" t="s">
        <v>79</v>
      </c>
      <c r="P419" t="s">
        <v>678</v>
      </c>
      <c r="Q419" t="s"/>
      <c r="R419" t="s">
        <v>80</v>
      </c>
      <c r="S419" t="s">
        <v>887</v>
      </c>
      <c r="T419" t="s">
        <v>82</v>
      </c>
      <c r="U419" t="s">
        <v>83</v>
      </c>
      <c r="V419" t="s">
        <v>84</v>
      </c>
      <c r="W419" t="s">
        <v>103</v>
      </c>
      <c r="X419" t="s"/>
      <c r="Y419" t="s">
        <v>86</v>
      </c>
      <c r="Z419">
        <f>HYPERLINK("https://hotelmonitor-cachepage.eclerx.com/savepage/tk_15454758805606112_sr_58.html","info")</f>
        <v/>
      </c>
      <c r="AA419" t="n">
        <v>-419226</v>
      </c>
      <c r="AB419" t="s">
        <v>720</v>
      </c>
      <c r="AC419" t="s">
        <v>88</v>
      </c>
      <c r="AD419" t="s">
        <v>89</v>
      </c>
      <c r="AE419" t="s"/>
      <c r="AF419" t="s"/>
      <c r="AG419" t="s"/>
      <c r="AH419" t="s">
        <v>888</v>
      </c>
      <c r="AI419" t="s">
        <v>887</v>
      </c>
      <c r="AJ419" t="s"/>
      <c r="AK419" t="s">
        <v>91</v>
      </c>
      <c r="AL419" t="s"/>
      <c r="AM419" t="s"/>
      <c r="AN419" t="s">
        <v>91</v>
      </c>
      <c r="AO419" t="s"/>
      <c r="AP419" t="n">
        <v>5</v>
      </c>
      <c r="AQ419" t="s">
        <v>92</v>
      </c>
      <c r="AR419" t="s"/>
      <c r="AS419" t="s">
        <v>683</v>
      </c>
      <c r="AT419" t="s">
        <v>94</v>
      </c>
      <c r="AU419" t="s">
        <v>91</v>
      </c>
      <c r="AV419" t="s"/>
      <c r="AW419" t="s">
        <v>95</v>
      </c>
      <c r="AX419" t="s"/>
      <c r="AY419" t="n">
        <v>419226</v>
      </c>
      <c r="AZ419" t="s">
        <v>684</v>
      </c>
      <c r="BA419" t="s"/>
      <c r="BB419" t="s"/>
      <c r="BC419" t="n">
        <v>38.9128</v>
      </c>
      <c r="BD419" t="n">
        <v>38.9128</v>
      </c>
      <c r="BE419" t="s">
        <v>889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>
        <v>98</v>
      </c>
      <c r="BO419" t="s">
        <v>82</v>
      </c>
      <c r="BP419" t="s">
        <v>99</v>
      </c>
      <c r="BQ419" t="s">
        <v>448</v>
      </c>
      <c r="BR419" t="s">
        <v>387</v>
      </c>
    </row>
    <row r="420" spans="1:70">
      <c r="A420" t="s">
        <v>70</v>
      </c>
      <c r="B420" t="s">
        <v>71</v>
      </c>
      <c r="C420" t="s">
        <v>377</v>
      </c>
      <c r="D420" t="n">
        <v>3</v>
      </c>
      <c r="E420" t="s">
        <v>678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118.69</v>
      </c>
      <c r="L420" t="s">
        <v>77</v>
      </c>
      <c r="M420" t="s"/>
      <c r="N420" t="s">
        <v>440</v>
      </c>
      <c r="O420" t="s">
        <v>79</v>
      </c>
      <c r="P420" t="s">
        <v>678</v>
      </c>
      <c r="Q420" t="s"/>
      <c r="R420" t="s">
        <v>80</v>
      </c>
      <c r="S420" t="s">
        <v>890</v>
      </c>
      <c r="T420" t="s">
        <v>82</v>
      </c>
      <c r="U420" t="s">
        <v>83</v>
      </c>
      <c r="V420" t="s">
        <v>84</v>
      </c>
      <c r="W420" t="s">
        <v>103</v>
      </c>
      <c r="X420" t="s"/>
      <c r="Y420" t="s">
        <v>86</v>
      </c>
      <c r="Z420">
        <f>HYPERLINK("https://hotelmonitor-cachepage.eclerx.com/savepage/tk_15454758805606112_sr_58.html","info")</f>
        <v/>
      </c>
      <c r="AA420" t="n">
        <v>-419226</v>
      </c>
      <c r="AB420" t="s">
        <v>112</v>
      </c>
      <c r="AC420" t="s">
        <v>88</v>
      </c>
      <c r="AD420" t="s">
        <v>89</v>
      </c>
      <c r="AE420" t="s"/>
      <c r="AF420" t="s"/>
      <c r="AG420" t="s"/>
      <c r="AH420" t="s">
        <v>891</v>
      </c>
      <c r="AI420" t="s">
        <v>890</v>
      </c>
      <c r="AJ420" t="s"/>
      <c r="AK420" t="s">
        <v>91</v>
      </c>
      <c r="AL420" t="s"/>
      <c r="AM420" t="s">
        <v>114</v>
      </c>
      <c r="AN420" t="s">
        <v>91</v>
      </c>
      <c r="AO420" t="s"/>
      <c r="AP420" t="n">
        <v>5</v>
      </c>
      <c r="AQ420" t="s">
        <v>92</v>
      </c>
      <c r="AR420" t="s"/>
      <c r="AS420" t="s">
        <v>115</v>
      </c>
      <c r="AT420" t="s">
        <v>94</v>
      </c>
      <c r="AU420" t="s">
        <v>91</v>
      </c>
      <c r="AV420" t="s"/>
      <c r="AW420" t="s">
        <v>95</v>
      </c>
      <c r="AX420" t="s"/>
      <c r="AY420" t="n">
        <v>419226</v>
      </c>
      <c r="AZ420" t="s">
        <v>684</v>
      </c>
      <c r="BA420" t="s"/>
      <c r="BB420" t="s"/>
      <c r="BC420" t="n">
        <v>38.9128</v>
      </c>
      <c r="BD420" t="n">
        <v>38.9128</v>
      </c>
      <c r="BE420" t="s">
        <v>892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>
        <v>448</v>
      </c>
      <c r="BR420" t="s">
        <v>387</v>
      </c>
    </row>
    <row r="421" spans="1:70">
      <c r="A421" t="s">
        <v>70</v>
      </c>
      <c r="B421" t="s">
        <v>71</v>
      </c>
      <c r="C421" t="s">
        <v>377</v>
      </c>
      <c r="D421" t="n">
        <v>3</v>
      </c>
      <c r="E421" t="s">
        <v>678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118.69</v>
      </c>
      <c r="L421" t="s">
        <v>77</v>
      </c>
      <c r="M421" t="s"/>
      <c r="N421" t="s">
        <v>440</v>
      </c>
      <c r="O421" t="s">
        <v>79</v>
      </c>
      <c r="P421" t="s">
        <v>678</v>
      </c>
      <c r="Q421" t="s"/>
      <c r="R421" t="s">
        <v>80</v>
      </c>
      <c r="S421" t="s">
        <v>890</v>
      </c>
      <c r="T421" t="s">
        <v>82</v>
      </c>
      <c r="U421" t="s">
        <v>83</v>
      </c>
      <c r="V421" t="s">
        <v>84</v>
      </c>
      <c r="W421" t="s">
        <v>103</v>
      </c>
      <c r="X421" t="s"/>
      <c r="Y421" t="s">
        <v>86</v>
      </c>
      <c r="Z421">
        <f>HYPERLINK("https://hotelmonitor-cachepage.eclerx.com/savepage/tk_15454758805606112_sr_58.html","info")</f>
        <v/>
      </c>
      <c r="AA421" t="n">
        <v>-419226</v>
      </c>
      <c r="AB421" t="s">
        <v>112</v>
      </c>
      <c r="AC421" t="s">
        <v>88</v>
      </c>
      <c r="AD421" t="s">
        <v>89</v>
      </c>
      <c r="AE421" t="s"/>
      <c r="AF421" t="s"/>
      <c r="AG421" t="s"/>
      <c r="AH421" t="s">
        <v>891</v>
      </c>
      <c r="AI421" t="s">
        <v>890</v>
      </c>
      <c r="AJ421" t="s"/>
      <c r="AK421" t="s">
        <v>91</v>
      </c>
      <c r="AL421" t="s"/>
      <c r="AM421" t="s">
        <v>114</v>
      </c>
      <c r="AN421" t="s">
        <v>91</v>
      </c>
      <c r="AO421" t="s"/>
      <c r="AP421" t="n">
        <v>5</v>
      </c>
      <c r="AQ421" t="s">
        <v>92</v>
      </c>
      <c r="AR421" t="s"/>
      <c r="AS421" t="s">
        <v>115</v>
      </c>
      <c r="AT421" t="s">
        <v>94</v>
      </c>
      <c r="AU421" t="s">
        <v>91</v>
      </c>
      <c r="AV421" t="s"/>
      <c r="AW421" t="s">
        <v>95</v>
      </c>
      <c r="AX421" t="s"/>
      <c r="AY421" t="n">
        <v>419226</v>
      </c>
      <c r="AZ421" t="s">
        <v>684</v>
      </c>
      <c r="BA421" t="s"/>
      <c r="BB421" t="s"/>
      <c r="BC421" t="n">
        <v>38.9128</v>
      </c>
      <c r="BD421" t="n">
        <v>38.9128</v>
      </c>
      <c r="BE421" t="s">
        <v>892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>
        <v>448</v>
      </c>
      <c r="BR421" t="s">
        <v>387</v>
      </c>
    </row>
    <row r="422" spans="1:70">
      <c r="A422" t="s">
        <v>70</v>
      </c>
      <c r="B422" t="s">
        <v>71</v>
      </c>
      <c r="C422" t="s">
        <v>377</v>
      </c>
      <c r="D422" t="n">
        <v>3</v>
      </c>
      <c r="E422" t="s">
        <v>678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132.33</v>
      </c>
      <c r="L422" t="s">
        <v>77</v>
      </c>
      <c r="M422" t="s"/>
      <c r="N422" t="s">
        <v>440</v>
      </c>
      <c r="O422" t="s">
        <v>79</v>
      </c>
      <c r="P422" t="s">
        <v>678</v>
      </c>
      <c r="Q422" t="s"/>
      <c r="R422" t="s">
        <v>80</v>
      </c>
      <c r="S422" t="s">
        <v>893</v>
      </c>
      <c r="T422" t="s">
        <v>82</v>
      </c>
      <c r="U422" t="s">
        <v>83</v>
      </c>
      <c r="V422" t="s">
        <v>84</v>
      </c>
      <c r="W422" t="s">
        <v>103</v>
      </c>
      <c r="X422" t="s"/>
      <c r="Y422" t="s">
        <v>86</v>
      </c>
      <c r="Z422">
        <f>HYPERLINK("https://hotelmonitor-cachepage.eclerx.com/savepage/tk_15454758805606112_sr_58.html","info")</f>
        <v/>
      </c>
      <c r="AA422" t="n">
        <v>-419226</v>
      </c>
      <c r="AB422" t="s">
        <v>728</v>
      </c>
      <c r="AC422" t="s">
        <v>88</v>
      </c>
      <c r="AD422" t="s">
        <v>89</v>
      </c>
      <c r="AE422" t="s"/>
      <c r="AF422" t="s"/>
      <c r="AG422" t="s"/>
      <c r="AH422" t="s">
        <v>894</v>
      </c>
      <c r="AI422" t="s">
        <v>895</v>
      </c>
      <c r="AJ422" t="s"/>
      <c r="AK422" t="s">
        <v>99</v>
      </c>
      <c r="AL422" t="s"/>
      <c r="AM422" t="s"/>
      <c r="AN422" t="s">
        <v>91</v>
      </c>
      <c r="AO422" t="s"/>
      <c r="AP422" t="n">
        <v>5</v>
      </c>
      <c r="AQ422" t="s">
        <v>92</v>
      </c>
      <c r="AR422" t="s"/>
      <c r="AS422" t="s">
        <v>474</v>
      </c>
      <c r="AT422" t="s">
        <v>94</v>
      </c>
      <c r="AU422" t="s">
        <v>91</v>
      </c>
      <c r="AV422" t="s"/>
      <c r="AW422" t="s">
        <v>95</v>
      </c>
      <c r="AX422" t="s"/>
      <c r="AY422" t="n">
        <v>419226</v>
      </c>
      <c r="AZ422" t="s">
        <v>684</v>
      </c>
      <c r="BA422" t="s"/>
      <c r="BB422" t="s"/>
      <c r="BC422" t="n">
        <v>38.9128</v>
      </c>
      <c r="BD422" t="n">
        <v>38.9128</v>
      </c>
      <c r="BE422" t="s">
        <v>896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98</v>
      </c>
      <c r="BO422" t="s">
        <v>82</v>
      </c>
      <c r="BP422" t="s">
        <v>99</v>
      </c>
      <c r="BQ422" t="s">
        <v>448</v>
      </c>
      <c r="BR422" t="s">
        <v>387</v>
      </c>
    </row>
    <row r="423" spans="1:70">
      <c r="A423" t="s">
        <v>70</v>
      </c>
      <c r="B423" t="s">
        <v>71</v>
      </c>
      <c r="C423" t="s">
        <v>377</v>
      </c>
      <c r="D423" t="n">
        <v>3</v>
      </c>
      <c r="E423" t="s">
        <v>678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132.33</v>
      </c>
      <c r="L423" t="s">
        <v>77</v>
      </c>
      <c r="M423" t="s"/>
      <c r="N423" t="s">
        <v>440</v>
      </c>
      <c r="O423" t="s">
        <v>79</v>
      </c>
      <c r="P423" t="s">
        <v>678</v>
      </c>
      <c r="Q423" t="s"/>
      <c r="R423" t="s">
        <v>80</v>
      </c>
      <c r="S423" t="s">
        <v>893</v>
      </c>
      <c r="T423" t="s">
        <v>82</v>
      </c>
      <c r="U423" t="s">
        <v>83</v>
      </c>
      <c r="V423" t="s">
        <v>84</v>
      </c>
      <c r="W423" t="s">
        <v>103</v>
      </c>
      <c r="X423" t="s"/>
      <c r="Y423" t="s">
        <v>86</v>
      </c>
      <c r="Z423">
        <f>HYPERLINK("https://hotelmonitor-cachepage.eclerx.com/savepage/tk_15454758805606112_sr_58.html","info")</f>
        <v/>
      </c>
      <c r="AA423" t="n">
        <v>-419226</v>
      </c>
      <c r="AB423" t="s">
        <v>728</v>
      </c>
      <c r="AC423" t="s">
        <v>88</v>
      </c>
      <c r="AD423" t="s">
        <v>89</v>
      </c>
      <c r="AE423" t="s"/>
      <c r="AF423" t="s"/>
      <c r="AG423" t="s"/>
      <c r="AH423" t="s">
        <v>894</v>
      </c>
      <c r="AI423" t="s">
        <v>895</v>
      </c>
      <c r="AJ423" t="s"/>
      <c r="AK423" t="s">
        <v>99</v>
      </c>
      <c r="AL423" t="s"/>
      <c r="AM423" t="s"/>
      <c r="AN423" t="s">
        <v>91</v>
      </c>
      <c r="AO423" t="s"/>
      <c r="AP423" t="n">
        <v>5</v>
      </c>
      <c r="AQ423" t="s">
        <v>92</v>
      </c>
      <c r="AR423" t="s"/>
      <c r="AS423" t="s">
        <v>474</v>
      </c>
      <c r="AT423" t="s">
        <v>94</v>
      </c>
      <c r="AU423" t="s">
        <v>91</v>
      </c>
      <c r="AV423" t="s"/>
      <c r="AW423" t="s">
        <v>95</v>
      </c>
      <c r="AX423" t="s"/>
      <c r="AY423" t="n">
        <v>419226</v>
      </c>
      <c r="AZ423" t="s">
        <v>684</v>
      </c>
      <c r="BA423" t="s"/>
      <c r="BB423" t="s"/>
      <c r="BC423" t="n">
        <v>38.9128</v>
      </c>
      <c r="BD423" t="n">
        <v>38.9128</v>
      </c>
      <c r="BE423" t="s">
        <v>896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>
        <v>98</v>
      </c>
      <c r="BO423" t="s">
        <v>82</v>
      </c>
      <c r="BP423" t="s">
        <v>99</v>
      </c>
      <c r="BQ423" t="s">
        <v>448</v>
      </c>
      <c r="BR423" t="s">
        <v>387</v>
      </c>
    </row>
    <row r="424" spans="1:70">
      <c r="A424" t="s">
        <v>70</v>
      </c>
      <c r="B424" t="s">
        <v>71</v>
      </c>
      <c r="C424" t="s">
        <v>377</v>
      </c>
      <c r="D424" t="n">
        <v>3</v>
      </c>
      <c r="E424" t="s">
        <v>678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136.09</v>
      </c>
      <c r="L424" t="s">
        <v>77</v>
      </c>
      <c r="M424" t="s"/>
      <c r="N424" t="s">
        <v>440</v>
      </c>
      <c r="O424" t="s">
        <v>79</v>
      </c>
      <c r="P424" t="s">
        <v>678</v>
      </c>
      <c r="Q424" t="s"/>
      <c r="R424" t="s">
        <v>80</v>
      </c>
      <c r="S424" t="s">
        <v>897</v>
      </c>
      <c r="T424" t="s">
        <v>82</v>
      </c>
      <c r="U424" t="s">
        <v>83</v>
      </c>
      <c r="V424" t="s">
        <v>84</v>
      </c>
      <c r="W424" t="s">
        <v>103</v>
      </c>
      <c r="X424" t="s"/>
      <c r="Y424" t="s">
        <v>86</v>
      </c>
      <c r="Z424">
        <f>HYPERLINK("https://hotelmonitor-cachepage.eclerx.com/savepage/tk_15454758805606112_sr_58.html","info")</f>
        <v/>
      </c>
      <c r="AA424" t="n">
        <v>-419226</v>
      </c>
      <c r="AB424" t="s">
        <v>728</v>
      </c>
      <c r="AC424" t="s">
        <v>88</v>
      </c>
      <c r="AD424" t="s">
        <v>89</v>
      </c>
      <c r="AE424" t="s"/>
      <c r="AF424" t="s"/>
      <c r="AG424" t="s"/>
      <c r="AH424" t="s">
        <v>898</v>
      </c>
      <c r="AI424" t="s">
        <v>897</v>
      </c>
      <c r="AJ424" t="s"/>
      <c r="AK424" t="s">
        <v>91</v>
      </c>
      <c r="AL424" t="s"/>
      <c r="AM424" t="s"/>
      <c r="AN424" t="s">
        <v>91</v>
      </c>
      <c r="AO424" t="s"/>
      <c r="AP424" t="n">
        <v>5</v>
      </c>
      <c r="AQ424" t="s">
        <v>92</v>
      </c>
      <c r="AR424" t="s"/>
      <c r="AS424" t="s">
        <v>474</v>
      </c>
      <c r="AT424" t="s">
        <v>94</v>
      </c>
      <c r="AU424" t="s">
        <v>91</v>
      </c>
      <c r="AV424" t="s"/>
      <c r="AW424" t="s">
        <v>95</v>
      </c>
      <c r="AX424" t="s"/>
      <c r="AY424" t="n">
        <v>419226</v>
      </c>
      <c r="AZ424" t="s">
        <v>684</v>
      </c>
      <c r="BA424" t="s"/>
      <c r="BB424" t="s"/>
      <c r="BC424" t="n">
        <v>38.9128</v>
      </c>
      <c r="BD424" t="n">
        <v>38.9128</v>
      </c>
      <c r="BE424" t="s">
        <v>899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98</v>
      </c>
      <c r="BO424" t="s">
        <v>82</v>
      </c>
      <c r="BP424" t="s">
        <v>99</v>
      </c>
      <c r="BQ424" t="s">
        <v>448</v>
      </c>
      <c r="BR424" t="s">
        <v>387</v>
      </c>
    </row>
    <row r="425" spans="1:70">
      <c r="A425" t="s">
        <v>70</v>
      </c>
      <c r="B425" t="s">
        <v>71</v>
      </c>
      <c r="C425" t="s">
        <v>377</v>
      </c>
      <c r="D425" t="n">
        <v>3</v>
      </c>
      <c r="E425" t="s">
        <v>678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136.09</v>
      </c>
      <c r="L425" t="s">
        <v>77</v>
      </c>
      <c r="M425" t="s"/>
      <c r="N425" t="s">
        <v>440</v>
      </c>
      <c r="O425" t="s">
        <v>79</v>
      </c>
      <c r="P425" t="s">
        <v>678</v>
      </c>
      <c r="Q425" t="s"/>
      <c r="R425" t="s">
        <v>80</v>
      </c>
      <c r="S425" t="s">
        <v>897</v>
      </c>
      <c r="T425" t="s">
        <v>82</v>
      </c>
      <c r="U425" t="s">
        <v>83</v>
      </c>
      <c r="V425" t="s">
        <v>84</v>
      </c>
      <c r="W425" t="s">
        <v>103</v>
      </c>
      <c r="X425" t="s"/>
      <c r="Y425" t="s">
        <v>86</v>
      </c>
      <c r="Z425">
        <f>HYPERLINK("https://hotelmonitor-cachepage.eclerx.com/savepage/tk_15454758805606112_sr_58.html","info")</f>
        <v/>
      </c>
      <c r="AA425" t="n">
        <v>-419226</v>
      </c>
      <c r="AB425" t="s">
        <v>728</v>
      </c>
      <c r="AC425" t="s">
        <v>88</v>
      </c>
      <c r="AD425" t="s">
        <v>89</v>
      </c>
      <c r="AE425" t="s"/>
      <c r="AF425" t="s"/>
      <c r="AG425" t="s"/>
      <c r="AH425" t="s">
        <v>898</v>
      </c>
      <c r="AI425" t="s">
        <v>897</v>
      </c>
      <c r="AJ425" t="s"/>
      <c r="AK425" t="s">
        <v>91</v>
      </c>
      <c r="AL425" t="s"/>
      <c r="AM425" t="s"/>
      <c r="AN425" t="s">
        <v>91</v>
      </c>
      <c r="AO425" t="s"/>
      <c r="AP425" t="n">
        <v>5</v>
      </c>
      <c r="AQ425" t="s">
        <v>92</v>
      </c>
      <c r="AR425" t="s"/>
      <c r="AS425" t="s">
        <v>474</v>
      </c>
      <c r="AT425" t="s">
        <v>94</v>
      </c>
      <c r="AU425" t="s">
        <v>91</v>
      </c>
      <c r="AV425" t="s"/>
      <c r="AW425" t="s">
        <v>95</v>
      </c>
      <c r="AX425" t="s"/>
      <c r="AY425" t="n">
        <v>419226</v>
      </c>
      <c r="AZ425" t="s">
        <v>684</v>
      </c>
      <c r="BA425" t="s"/>
      <c r="BB425" t="s"/>
      <c r="BC425" t="n">
        <v>38.9128</v>
      </c>
      <c r="BD425" t="n">
        <v>38.9128</v>
      </c>
      <c r="BE425" t="s">
        <v>899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>
        <v>98</v>
      </c>
      <c r="BO425" t="s">
        <v>82</v>
      </c>
      <c r="BP425" t="s">
        <v>99</v>
      </c>
      <c r="BQ425" t="s">
        <v>448</v>
      </c>
      <c r="BR425" t="s">
        <v>387</v>
      </c>
    </row>
    <row r="426" spans="1:70">
      <c r="A426" t="s">
        <v>70</v>
      </c>
      <c r="B426" t="s">
        <v>71</v>
      </c>
      <c r="C426" t="s">
        <v>377</v>
      </c>
      <c r="D426" t="n">
        <v>3</v>
      </c>
      <c r="E426" t="s">
        <v>678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136.09</v>
      </c>
      <c r="L426" t="s">
        <v>77</v>
      </c>
      <c r="M426" t="s"/>
      <c r="N426" t="s">
        <v>440</v>
      </c>
      <c r="O426" t="s">
        <v>79</v>
      </c>
      <c r="P426" t="s">
        <v>678</v>
      </c>
      <c r="Q426" t="s"/>
      <c r="R426" t="s">
        <v>80</v>
      </c>
      <c r="S426" t="s">
        <v>897</v>
      </c>
      <c r="T426" t="s">
        <v>82</v>
      </c>
      <c r="U426" t="s">
        <v>83</v>
      </c>
      <c r="V426" t="s">
        <v>84</v>
      </c>
      <c r="W426" t="s">
        <v>103</v>
      </c>
      <c r="X426" t="s"/>
      <c r="Y426" t="s">
        <v>86</v>
      </c>
      <c r="Z426">
        <f>HYPERLINK("https://hotelmonitor-cachepage.eclerx.com/savepage/tk_15454758805606112_sr_58.html","info")</f>
        <v/>
      </c>
      <c r="AA426" t="n">
        <v>-419226</v>
      </c>
      <c r="AB426" t="s">
        <v>728</v>
      </c>
      <c r="AC426" t="s">
        <v>88</v>
      </c>
      <c r="AD426" t="s">
        <v>89</v>
      </c>
      <c r="AE426" t="s"/>
      <c r="AF426" t="s"/>
      <c r="AG426" t="s"/>
      <c r="AH426" t="s">
        <v>898</v>
      </c>
      <c r="AI426" t="s">
        <v>897</v>
      </c>
      <c r="AJ426" t="s"/>
      <c r="AK426" t="s">
        <v>91</v>
      </c>
      <c r="AL426" t="s"/>
      <c r="AM426" t="s"/>
      <c r="AN426" t="s">
        <v>91</v>
      </c>
      <c r="AO426" t="s"/>
      <c r="AP426" t="n">
        <v>5</v>
      </c>
      <c r="AQ426" t="s">
        <v>92</v>
      </c>
      <c r="AR426" t="s"/>
      <c r="AS426" t="s">
        <v>474</v>
      </c>
      <c r="AT426" t="s">
        <v>94</v>
      </c>
      <c r="AU426" t="s">
        <v>91</v>
      </c>
      <c r="AV426" t="s"/>
      <c r="AW426" t="s">
        <v>95</v>
      </c>
      <c r="AX426" t="s"/>
      <c r="AY426" t="n">
        <v>419226</v>
      </c>
      <c r="AZ426" t="s">
        <v>684</v>
      </c>
      <c r="BA426" t="s"/>
      <c r="BB426" t="s"/>
      <c r="BC426" t="n">
        <v>38.9128</v>
      </c>
      <c r="BD426" t="n">
        <v>38.9128</v>
      </c>
      <c r="BE426" t="s">
        <v>899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98</v>
      </c>
      <c r="BO426" t="s">
        <v>82</v>
      </c>
      <c r="BP426" t="s">
        <v>99</v>
      </c>
      <c r="BQ426" t="s">
        <v>448</v>
      </c>
      <c r="BR426" t="s">
        <v>387</v>
      </c>
    </row>
    <row r="427" spans="1:70">
      <c r="A427" t="s">
        <v>70</v>
      </c>
      <c r="B427" t="s">
        <v>71</v>
      </c>
      <c r="C427" t="s">
        <v>377</v>
      </c>
      <c r="D427" t="n">
        <v>3</v>
      </c>
      <c r="E427" t="s">
        <v>678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136.09</v>
      </c>
      <c r="L427" t="s">
        <v>77</v>
      </c>
      <c r="M427" t="s"/>
      <c r="N427" t="s">
        <v>440</v>
      </c>
      <c r="O427" t="s">
        <v>79</v>
      </c>
      <c r="P427" t="s">
        <v>678</v>
      </c>
      <c r="Q427" t="s"/>
      <c r="R427" t="s">
        <v>80</v>
      </c>
      <c r="S427" t="s">
        <v>897</v>
      </c>
      <c r="T427" t="s">
        <v>82</v>
      </c>
      <c r="U427" t="s">
        <v>83</v>
      </c>
      <c r="V427" t="s">
        <v>84</v>
      </c>
      <c r="W427" t="s">
        <v>103</v>
      </c>
      <c r="X427" t="s"/>
      <c r="Y427" t="s">
        <v>86</v>
      </c>
      <c r="Z427">
        <f>HYPERLINK("https://hotelmonitor-cachepage.eclerx.com/savepage/tk_15454758805606112_sr_58.html","info")</f>
        <v/>
      </c>
      <c r="AA427" t="n">
        <v>-419226</v>
      </c>
      <c r="AB427" t="s">
        <v>728</v>
      </c>
      <c r="AC427" t="s">
        <v>88</v>
      </c>
      <c r="AD427" t="s">
        <v>89</v>
      </c>
      <c r="AE427" t="s"/>
      <c r="AF427" t="s"/>
      <c r="AG427" t="s"/>
      <c r="AH427" t="s">
        <v>898</v>
      </c>
      <c r="AI427" t="s">
        <v>897</v>
      </c>
      <c r="AJ427" t="s"/>
      <c r="AK427" t="s">
        <v>91</v>
      </c>
      <c r="AL427" t="s"/>
      <c r="AM427" t="s"/>
      <c r="AN427" t="s">
        <v>91</v>
      </c>
      <c r="AO427" t="s"/>
      <c r="AP427" t="n">
        <v>5</v>
      </c>
      <c r="AQ427" t="s">
        <v>92</v>
      </c>
      <c r="AR427" t="s"/>
      <c r="AS427" t="s">
        <v>474</v>
      </c>
      <c r="AT427" t="s">
        <v>94</v>
      </c>
      <c r="AU427" t="s">
        <v>91</v>
      </c>
      <c r="AV427" t="s"/>
      <c r="AW427" t="s">
        <v>95</v>
      </c>
      <c r="AX427" t="s"/>
      <c r="AY427" t="n">
        <v>419226</v>
      </c>
      <c r="AZ427" t="s">
        <v>684</v>
      </c>
      <c r="BA427" t="s"/>
      <c r="BB427" t="s"/>
      <c r="BC427" t="n">
        <v>38.9128</v>
      </c>
      <c r="BD427" t="n">
        <v>38.9128</v>
      </c>
      <c r="BE427" t="s">
        <v>899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>
        <v>98</v>
      </c>
      <c r="BO427" t="s">
        <v>82</v>
      </c>
      <c r="BP427" t="s">
        <v>99</v>
      </c>
      <c r="BQ427" t="s">
        <v>448</v>
      </c>
      <c r="BR427" t="s">
        <v>387</v>
      </c>
    </row>
    <row r="428" spans="1:70">
      <c r="A428" t="s">
        <v>70</v>
      </c>
      <c r="B428" t="s">
        <v>71</v>
      </c>
      <c r="C428" t="s">
        <v>377</v>
      </c>
      <c r="D428" t="n">
        <v>3</v>
      </c>
      <c r="E428" t="s">
        <v>678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538.62</v>
      </c>
      <c r="L428" t="s">
        <v>77</v>
      </c>
      <c r="M428" t="s"/>
      <c r="N428" t="s">
        <v>440</v>
      </c>
      <c r="O428" t="s">
        <v>79</v>
      </c>
      <c r="P428" t="s">
        <v>678</v>
      </c>
      <c r="Q428" t="s"/>
      <c r="R428" t="s">
        <v>80</v>
      </c>
      <c r="S428" t="s">
        <v>900</v>
      </c>
      <c r="T428" t="s">
        <v>82</v>
      </c>
      <c r="U428" t="s">
        <v>83</v>
      </c>
      <c r="V428" t="s">
        <v>84</v>
      </c>
      <c r="W428" t="s">
        <v>107</v>
      </c>
      <c r="X428" t="s"/>
      <c r="Y428" t="s">
        <v>86</v>
      </c>
      <c r="Z428">
        <f>HYPERLINK("https://hotelmonitor-cachepage.eclerx.com/savepage/tk_15454758805606112_sr_58.html","info")</f>
        <v/>
      </c>
      <c r="AA428" t="n">
        <v>-419226</v>
      </c>
      <c r="AB428" t="s">
        <v>112</v>
      </c>
      <c r="AC428" t="s">
        <v>88</v>
      </c>
      <c r="AD428" t="s">
        <v>89</v>
      </c>
      <c r="AE428" t="s"/>
      <c r="AF428" t="s"/>
      <c r="AG428" t="s"/>
      <c r="AH428" t="s">
        <v>901</v>
      </c>
      <c r="AI428" t="s">
        <v>900</v>
      </c>
      <c r="AJ428" t="s"/>
      <c r="AK428" t="s">
        <v>91</v>
      </c>
      <c r="AL428" t="s"/>
      <c r="AM428" t="s">
        <v>114</v>
      </c>
      <c r="AN428" t="s">
        <v>91</v>
      </c>
      <c r="AO428" t="s"/>
      <c r="AP428" t="n">
        <v>5</v>
      </c>
      <c r="AQ428" t="s">
        <v>92</v>
      </c>
      <c r="AR428" t="s"/>
      <c r="AS428" t="s">
        <v>115</v>
      </c>
      <c r="AT428" t="s">
        <v>94</v>
      </c>
      <c r="AU428" t="s">
        <v>91</v>
      </c>
      <c r="AV428" t="s"/>
      <c r="AW428" t="s">
        <v>95</v>
      </c>
      <c r="AX428" t="s"/>
      <c r="AY428" t="n">
        <v>419226</v>
      </c>
      <c r="AZ428" t="s">
        <v>684</v>
      </c>
      <c r="BA428" t="s"/>
      <c r="BB428" t="s"/>
      <c r="BC428" t="n">
        <v>38.9128</v>
      </c>
      <c r="BD428" t="n">
        <v>38.9128</v>
      </c>
      <c r="BE428" t="s">
        <v>902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>
        <v>448</v>
      </c>
      <c r="BR428" t="s">
        <v>387</v>
      </c>
    </row>
    <row r="429" spans="1:70">
      <c r="A429" t="s">
        <v>70</v>
      </c>
      <c r="B429" t="s">
        <v>71</v>
      </c>
      <c r="C429" t="s">
        <v>377</v>
      </c>
      <c r="D429" t="n">
        <v>3</v>
      </c>
      <c r="E429" t="s">
        <v>678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538.62</v>
      </c>
      <c r="L429" t="s">
        <v>77</v>
      </c>
      <c r="M429" t="s"/>
      <c r="N429" t="s">
        <v>440</v>
      </c>
      <c r="O429" t="s">
        <v>79</v>
      </c>
      <c r="P429" t="s">
        <v>678</v>
      </c>
      <c r="Q429" t="s"/>
      <c r="R429" t="s">
        <v>80</v>
      </c>
      <c r="S429" t="s">
        <v>900</v>
      </c>
      <c r="T429" t="s">
        <v>82</v>
      </c>
      <c r="U429" t="s">
        <v>83</v>
      </c>
      <c r="V429" t="s">
        <v>84</v>
      </c>
      <c r="W429" t="s">
        <v>107</v>
      </c>
      <c r="X429" t="s"/>
      <c r="Y429" t="s">
        <v>86</v>
      </c>
      <c r="Z429">
        <f>HYPERLINK("https://hotelmonitor-cachepage.eclerx.com/savepage/tk_15454758805606112_sr_58.html","info")</f>
        <v/>
      </c>
      <c r="AA429" t="n">
        <v>-419226</v>
      </c>
      <c r="AB429" t="s">
        <v>112</v>
      </c>
      <c r="AC429" t="s">
        <v>88</v>
      </c>
      <c r="AD429" t="s">
        <v>89</v>
      </c>
      <c r="AE429" t="s"/>
      <c r="AF429" t="s"/>
      <c r="AG429" t="s"/>
      <c r="AH429" t="s">
        <v>901</v>
      </c>
      <c r="AI429" t="s">
        <v>900</v>
      </c>
      <c r="AJ429" t="s"/>
      <c r="AK429" t="s">
        <v>91</v>
      </c>
      <c r="AL429" t="s"/>
      <c r="AM429" t="s">
        <v>114</v>
      </c>
      <c r="AN429" t="s">
        <v>91</v>
      </c>
      <c r="AO429" t="s"/>
      <c r="AP429" t="n">
        <v>5</v>
      </c>
      <c r="AQ429" t="s">
        <v>92</v>
      </c>
      <c r="AR429" t="s"/>
      <c r="AS429" t="s">
        <v>115</v>
      </c>
      <c r="AT429" t="s">
        <v>94</v>
      </c>
      <c r="AU429" t="s">
        <v>91</v>
      </c>
      <c r="AV429" t="s"/>
      <c r="AW429" t="s">
        <v>95</v>
      </c>
      <c r="AX429" t="s"/>
      <c r="AY429" t="n">
        <v>419226</v>
      </c>
      <c r="AZ429" t="s">
        <v>684</v>
      </c>
      <c r="BA429" t="s"/>
      <c r="BB429" t="s"/>
      <c r="BC429" t="n">
        <v>38.9128</v>
      </c>
      <c r="BD429" t="n">
        <v>38.9128</v>
      </c>
      <c r="BE429" t="s">
        <v>902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>
        <v>448</v>
      </c>
      <c r="BR429" t="s">
        <v>387</v>
      </c>
    </row>
    <row r="430" spans="1:70">
      <c r="A430" t="s">
        <v>70</v>
      </c>
      <c r="B430" t="s">
        <v>71</v>
      </c>
      <c r="C430" t="s">
        <v>377</v>
      </c>
      <c r="D430" t="n">
        <v>3</v>
      </c>
      <c r="E430" t="s">
        <v>678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140</v>
      </c>
      <c r="L430" t="s">
        <v>77</v>
      </c>
      <c r="M430" t="s"/>
      <c r="N430" t="s">
        <v>276</v>
      </c>
      <c r="O430" t="s">
        <v>79</v>
      </c>
      <c r="P430" t="s">
        <v>678</v>
      </c>
      <c r="Q430" t="s"/>
      <c r="R430" t="s">
        <v>80</v>
      </c>
      <c r="S430" t="s">
        <v>903</v>
      </c>
      <c r="T430" t="s">
        <v>82</v>
      </c>
      <c r="U430" t="s">
        <v>83</v>
      </c>
      <c r="V430" t="s">
        <v>84</v>
      </c>
      <c r="W430" t="s">
        <v>103</v>
      </c>
      <c r="X430" t="s"/>
      <c r="Y430" t="s">
        <v>86</v>
      </c>
      <c r="Z430">
        <f>HYPERLINK("https://hotelmonitor-cachepage.eclerx.com/savepage/tk_15454758805606112_sr_58.html","info")</f>
        <v/>
      </c>
      <c r="AA430" t="n">
        <v>-419226</v>
      </c>
      <c r="AB430" t="s">
        <v>728</v>
      </c>
      <c r="AC430" t="s">
        <v>88</v>
      </c>
      <c r="AD430" t="s">
        <v>89</v>
      </c>
      <c r="AE430" t="s"/>
      <c r="AF430" t="s"/>
      <c r="AG430" t="s"/>
      <c r="AH430" t="s">
        <v>904</v>
      </c>
      <c r="AI430" t="s">
        <v>905</v>
      </c>
      <c r="AJ430" t="s"/>
      <c r="AK430" t="s">
        <v>99</v>
      </c>
      <c r="AL430" t="s"/>
      <c r="AM430" t="s"/>
      <c r="AN430" t="s">
        <v>91</v>
      </c>
      <c r="AO430" t="s"/>
      <c r="AP430" t="n">
        <v>5</v>
      </c>
      <c r="AQ430" t="s">
        <v>92</v>
      </c>
      <c r="AR430" t="s"/>
      <c r="AS430" t="s">
        <v>731</v>
      </c>
      <c r="AT430" t="s">
        <v>94</v>
      </c>
      <c r="AU430" t="s">
        <v>91</v>
      </c>
      <c r="AV430" t="s"/>
      <c r="AW430" t="s">
        <v>95</v>
      </c>
      <c r="AX430" t="s"/>
      <c r="AY430" t="n">
        <v>419226</v>
      </c>
      <c r="AZ430" t="s">
        <v>684</v>
      </c>
      <c r="BA430" t="s"/>
      <c r="BB430" t="s"/>
      <c r="BC430" t="n">
        <v>38.9128</v>
      </c>
      <c r="BD430" t="n">
        <v>38.9128</v>
      </c>
      <c r="BE430" t="s">
        <v>906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>
        <v>98</v>
      </c>
      <c r="BO430" t="s">
        <v>82</v>
      </c>
      <c r="BP430" t="s">
        <v>99</v>
      </c>
      <c r="BQ430" t="s">
        <v>285</v>
      </c>
      <c r="BR430" t="s">
        <v>387</v>
      </c>
    </row>
    <row r="431" spans="1:70">
      <c r="A431" t="s">
        <v>70</v>
      </c>
      <c r="B431" t="s">
        <v>71</v>
      </c>
      <c r="C431" t="s">
        <v>377</v>
      </c>
      <c r="D431" t="n">
        <v>3</v>
      </c>
      <c r="E431" t="s">
        <v>678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140</v>
      </c>
      <c r="L431" t="s">
        <v>77</v>
      </c>
      <c r="M431" t="s"/>
      <c r="N431" t="s">
        <v>276</v>
      </c>
      <c r="O431" t="s">
        <v>79</v>
      </c>
      <c r="P431" t="s">
        <v>678</v>
      </c>
      <c r="Q431" t="s"/>
      <c r="R431" t="s">
        <v>80</v>
      </c>
      <c r="S431" t="s">
        <v>903</v>
      </c>
      <c r="T431" t="s">
        <v>82</v>
      </c>
      <c r="U431" t="s">
        <v>83</v>
      </c>
      <c r="V431" t="s">
        <v>84</v>
      </c>
      <c r="W431" t="s">
        <v>103</v>
      </c>
      <c r="X431" t="s"/>
      <c r="Y431" t="s">
        <v>86</v>
      </c>
      <c r="Z431">
        <f>HYPERLINK("https://hotelmonitor-cachepage.eclerx.com/savepage/tk_15454758805606112_sr_58.html","info")</f>
        <v/>
      </c>
      <c r="AA431" t="n">
        <v>-419226</v>
      </c>
      <c r="AB431" t="s">
        <v>728</v>
      </c>
      <c r="AC431" t="s">
        <v>88</v>
      </c>
      <c r="AD431" t="s">
        <v>89</v>
      </c>
      <c r="AE431" t="s"/>
      <c r="AF431" t="s"/>
      <c r="AG431" t="s"/>
      <c r="AH431" t="s">
        <v>904</v>
      </c>
      <c r="AI431" t="s">
        <v>905</v>
      </c>
      <c r="AJ431" t="s"/>
      <c r="AK431" t="s">
        <v>99</v>
      </c>
      <c r="AL431" t="s"/>
      <c r="AM431" t="s"/>
      <c r="AN431" t="s">
        <v>91</v>
      </c>
      <c r="AO431" t="s"/>
      <c r="AP431" t="n">
        <v>5</v>
      </c>
      <c r="AQ431" t="s">
        <v>92</v>
      </c>
      <c r="AR431" t="s"/>
      <c r="AS431" t="s">
        <v>731</v>
      </c>
      <c r="AT431" t="s">
        <v>94</v>
      </c>
      <c r="AU431" t="s">
        <v>91</v>
      </c>
      <c r="AV431" t="s"/>
      <c r="AW431" t="s">
        <v>95</v>
      </c>
      <c r="AX431" t="s"/>
      <c r="AY431" t="n">
        <v>419226</v>
      </c>
      <c r="AZ431" t="s">
        <v>684</v>
      </c>
      <c r="BA431" t="s"/>
      <c r="BB431" t="s"/>
      <c r="BC431" t="n">
        <v>38.9128</v>
      </c>
      <c r="BD431" t="n">
        <v>38.9128</v>
      </c>
      <c r="BE431" t="s">
        <v>906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>
        <v>98</v>
      </c>
      <c r="BO431" t="s">
        <v>82</v>
      </c>
      <c r="BP431" t="s">
        <v>99</v>
      </c>
      <c r="BQ431" t="s">
        <v>285</v>
      </c>
      <c r="BR431" t="s">
        <v>387</v>
      </c>
    </row>
    <row r="432" spans="1:70">
      <c r="A432" t="s">
        <v>70</v>
      </c>
      <c r="B432" t="s">
        <v>71</v>
      </c>
      <c r="C432" t="s">
        <v>377</v>
      </c>
      <c r="D432" t="n">
        <v>3</v>
      </c>
      <c r="E432" t="s">
        <v>678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143.98</v>
      </c>
      <c r="L432" t="s">
        <v>77</v>
      </c>
      <c r="M432" t="s"/>
      <c r="N432" t="s">
        <v>276</v>
      </c>
      <c r="O432" t="s">
        <v>79</v>
      </c>
      <c r="P432" t="s">
        <v>678</v>
      </c>
      <c r="Q432" t="s"/>
      <c r="R432" t="s">
        <v>80</v>
      </c>
      <c r="S432" t="s">
        <v>907</v>
      </c>
      <c r="T432" t="s">
        <v>82</v>
      </c>
      <c r="U432" t="s">
        <v>83</v>
      </c>
      <c r="V432" t="s">
        <v>84</v>
      </c>
      <c r="W432" t="s">
        <v>103</v>
      </c>
      <c r="X432" t="s"/>
      <c r="Y432" t="s">
        <v>86</v>
      </c>
      <c r="Z432">
        <f>HYPERLINK("https://hotelmonitor-cachepage.eclerx.com/savepage/tk_15454758805606112_sr_58.html","info")</f>
        <v/>
      </c>
      <c r="AA432" t="n">
        <v>-419226</v>
      </c>
      <c r="AB432" t="s">
        <v>728</v>
      </c>
      <c r="AC432" t="s">
        <v>88</v>
      </c>
      <c r="AD432" t="s">
        <v>89</v>
      </c>
      <c r="AE432" t="s"/>
      <c r="AF432" t="s"/>
      <c r="AG432" t="s"/>
      <c r="AH432" t="s">
        <v>908</v>
      </c>
      <c r="AI432" t="s">
        <v>907</v>
      </c>
      <c r="AJ432" t="s"/>
      <c r="AK432" t="s">
        <v>91</v>
      </c>
      <c r="AL432" t="s"/>
      <c r="AM432" t="s"/>
      <c r="AN432" t="s">
        <v>91</v>
      </c>
      <c r="AO432" t="s"/>
      <c r="AP432" t="n">
        <v>5</v>
      </c>
      <c r="AQ432" t="s">
        <v>92</v>
      </c>
      <c r="AR432" t="s"/>
      <c r="AS432" t="s">
        <v>731</v>
      </c>
      <c r="AT432" t="s">
        <v>94</v>
      </c>
      <c r="AU432" t="s">
        <v>91</v>
      </c>
      <c r="AV432" t="s"/>
      <c r="AW432" t="s">
        <v>95</v>
      </c>
      <c r="AX432" t="s"/>
      <c r="AY432" t="n">
        <v>419226</v>
      </c>
      <c r="AZ432" t="s">
        <v>684</v>
      </c>
      <c r="BA432" t="s"/>
      <c r="BB432" t="s"/>
      <c r="BC432" t="n">
        <v>38.9128</v>
      </c>
      <c r="BD432" t="n">
        <v>38.9128</v>
      </c>
      <c r="BE432" t="s">
        <v>909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>
        <v>98</v>
      </c>
      <c r="BO432" t="s">
        <v>82</v>
      </c>
      <c r="BP432" t="s">
        <v>99</v>
      </c>
      <c r="BQ432" t="s">
        <v>285</v>
      </c>
      <c r="BR432" t="s">
        <v>387</v>
      </c>
    </row>
    <row r="433" spans="1:70">
      <c r="A433" t="s">
        <v>70</v>
      </c>
      <c r="B433" t="s">
        <v>71</v>
      </c>
      <c r="C433" t="s">
        <v>377</v>
      </c>
      <c r="D433" t="n">
        <v>3</v>
      </c>
      <c r="E433" t="s">
        <v>678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143.98</v>
      </c>
      <c r="L433" t="s">
        <v>77</v>
      </c>
      <c r="M433" t="s"/>
      <c r="N433" t="s">
        <v>276</v>
      </c>
      <c r="O433" t="s">
        <v>79</v>
      </c>
      <c r="P433" t="s">
        <v>678</v>
      </c>
      <c r="Q433" t="s"/>
      <c r="R433" t="s">
        <v>80</v>
      </c>
      <c r="S433" t="s">
        <v>907</v>
      </c>
      <c r="T433" t="s">
        <v>82</v>
      </c>
      <c r="U433" t="s">
        <v>83</v>
      </c>
      <c r="V433" t="s">
        <v>84</v>
      </c>
      <c r="W433" t="s">
        <v>103</v>
      </c>
      <c r="X433" t="s"/>
      <c r="Y433" t="s">
        <v>86</v>
      </c>
      <c r="Z433">
        <f>HYPERLINK("https://hotelmonitor-cachepage.eclerx.com/savepage/tk_15454758805606112_sr_58.html","info")</f>
        <v/>
      </c>
      <c r="AA433" t="n">
        <v>-419226</v>
      </c>
      <c r="AB433" t="s">
        <v>728</v>
      </c>
      <c r="AC433" t="s">
        <v>88</v>
      </c>
      <c r="AD433" t="s">
        <v>89</v>
      </c>
      <c r="AE433" t="s"/>
      <c r="AF433" t="s"/>
      <c r="AG433" t="s"/>
      <c r="AH433" t="s">
        <v>908</v>
      </c>
      <c r="AI433" t="s">
        <v>907</v>
      </c>
      <c r="AJ433" t="s"/>
      <c r="AK433" t="s">
        <v>91</v>
      </c>
      <c r="AL433" t="s"/>
      <c r="AM433" t="s"/>
      <c r="AN433" t="s">
        <v>91</v>
      </c>
      <c r="AO433" t="s"/>
      <c r="AP433" t="n">
        <v>5</v>
      </c>
      <c r="AQ433" t="s">
        <v>92</v>
      </c>
      <c r="AR433" t="s"/>
      <c r="AS433" t="s">
        <v>731</v>
      </c>
      <c r="AT433" t="s">
        <v>94</v>
      </c>
      <c r="AU433" t="s">
        <v>91</v>
      </c>
      <c r="AV433" t="s"/>
      <c r="AW433" t="s">
        <v>95</v>
      </c>
      <c r="AX433" t="s"/>
      <c r="AY433" t="n">
        <v>419226</v>
      </c>
      <c r="AZ433" t="s">
        <v>684</v>
      </c>
      <c r="BA433" t="s"/>
      <c r="BB433" t="s"/>
      <c r="BC433" t="n">
        <v>38.9128</v>
      </c>
      <c r="BD433" t="n">
        <v>38.9128</v>
      </c>
      <c r="BE433" t="s">
        <v>909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>
        <v>98</v>
      </c>
      <c r="BO433" t="s">
        <v>82</v>
      </c>
      <c r="BP433" t="s">
        <v>99</v>
      </c>
      <c r="BQ433" t="s">
        <v>285</v>
      </c>
      <c r="BR433" t="s">
        <v>387</v>
      </c>
    </row>
    <row r="434" spans="1:70">
      <c r="A434" t="s">
        <v>70</v>
      </c>
      <c r="B434" t="s">
        <v>71</v>
      </c>
      <c r="C434" t="s">
        <v>377</v>
      </c>
      <c r="D434" t="n">
        <v>3</v>
      </c>
      <c r="E434" t="s">
        <v>678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143.98</v>
      </c>
      <c r="L434" t="s">
        <v>77</v>
      </c>
      <c r="M434" t="s"/>
      <c r="N434" t="s">
        <v>276</v>
      </c>
      <c r="O434" t="s">
        <v>79</v>
      </c>
      <c r="P434" t="s">
        <v>678</v>
      </c>
      <c r="Q434" t="s"/>
      <c r="R434" t="s">
        <v>80</v>
      </c>
      <c r="S434" t="s">
        <v>907</v>
      </c>
      <c r="T434" t="s">
        <v>82</v>
      </c>
      <c r="U434" t="s">
        <v>83</v>
      </c>
      <c r="V434" t="s">
        <v>84</v>
      </c>
      <c r="W434" t="s">
        <v>103</v>
      </c>
      <c r="X434" t="s"/>
      <c r="Y434" t="s">
        <v>86</v>
      </c>
      <c r="Z434">
        <f>HYPERLINK("https://hotelmonitor-cachepage.eclerx.com/savepage/tk_15454758805606112_sr_58.html","info")</f>
        <v/>
      </c>
      <c r="AA434" t="n">
        <v>-419226</v>
      </c>
      <c r="AB434" t="s">
        <v>728</v>
      </c>
      <c r="AC434" t="s">
        <v>88</v>
      </c>
      <c r="AD434" t="s">
        <v>89</v>
      </c>
      <c r="AE434" t="s"/>
      <c r="AF434" t="s"/>
      <c r="AG434" t="s"/>
      <c r="AH434" t="s">
        <v>908</v>
      </c>
      <c r="AI434" t="s">
        <v>907</v>
      </c>
      <c r="AJ434" t="s"/>
      <c r="AK434" t="s">
        <v>91</v>
      </c>
      <c r="AL434" t="s"/>
      <c r="AM434" t="s"/>
      <c r="AN434" t="s">
        <v>91</v>
      </c>
      <c r="AO434" t="s"/>
      <c r="AP434" t="n">
        <v>5</v>
      </c>
      <c r="AQ434" t="s">
        <v>92</v>
      </c>
      <c r="AR434" t="s"/>
      <c r="AS434" t="s">
        <v>731</v>
      </c>
      <c r="AT434" t="s">
        <v>94</v>
      </c>
      <c r="AU434" t="s">
        <v>91</v>
      </c>
      <c r="AV434" t="s"/>
      <c r="AW434" t="s">
        <v>95</v>
      </c>
      <c r="AX434" t="s"/>
      <c r="AY434" t="n">
        <v>419226</v>
      </c>
      <c r="AZ434" t="s">
        <v>684</v>
      </c>
      <c r="BA434" t="s"/>
      <c r="BB434" t="s"/>
      <c r="BC434" t="n">
        <v>38.9128</v>
      </c>
      <c r="BD434" t="n">
        <v>38.9128</v>
      </c>
      <c r="BE434" t="s">
        <v>909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>
        <v>98</v>
      </c>
      <c r="BO434" t="s">
        <v>82</v>
      </c>
      <c r="BP434" t="s">
        <v>99</v>
      </c>
      <c r="BQ434" t="s">
        <v>285</v>
      </c>
      <c r="BR434" t="s">
        <v>387</v>
      </c>
    </row>
    <row r="435" spans="1:70">
      <c r="A435" t="s">
        <v>70</v>
      </c>
      <c r="B435" t="s">
        <v>71</v>
      </c>
      <c r="C435" t="s">
        <v>377</v>
      </c>
      <c r="D435" t="n">
        <v>3</v>
      </c>
      <c r="E435" t="s">
        <v>678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143.98</v>
      </c>
      <c r="L435" t="s">
        <v>77</v>
      </c>
      <c r="M435" t="s"/>
      <c r="N435" t="s">
        <v>276</v>
      </c>
      <c r="O435" t="s">
        <v>79</v>
      </c>
      <c r="P435" t="s">
        <v>678</v>
      </c>
      <c r="Q435" t="s"/>
      <c r="R435" t="s">
        <v>80</v>
      </c>
      <c r="S435" t="s">
        <v>907</v>
      </c>
      <c r="T435" t="s">
        <v>82</v>
      </c>
      <c r="U435" t="s">
        <v>83</v>
      </c>
      <c r="V435" t="s">
        <v>84</v>
      </c>
      <c r="W435" t="s">
        <v>103</v>
      </c>
      <c r="X435" t="s"/>
      <c r="Y435" t="s">
        <v>86</v>
      </c>
      <c r="Z435">
        <f>HYPERLINK("https://hotelmonitor-cachepage.eclerx.com/savepage/tk_15454758805606112_sr_58.html","info")</f>
        <v/>
      </c>
      <c r="AA435" t="n">
        <v>-419226</v>
      </c>
      <c r="AB435" t="s">
        <v>728</v>
      </c>
      <c r="AC435" t="s">
        <v>88</v>
      </c>
      <c r="AD435" t="s">
        <v>89</v>
      </c>
      <c r="AE435" t="s"/>
      <c r="AF435" t="s"/>
      <c r="AG435" t="s"/>
      <c r="AH435" t="s">
        <v>908</v>
      </c>
      <c r="AI435" t="s">
        <v>907</v>
      </c>
      <c r="AJ435" t="s"/>
      <c r="AK435" t="s">
        <v>91</v>
      </c>
      <c r="AL435" t="s"/>
      <c r="AM435" t="s"/>
      <c r="AN435" t="s">
        <v>91</v>
      </c>
      <c r="AO435" t="s"/>
      <c r="AP435" t="n">
        <v>5</v>
      </c>
      <c r="AQ435" t="s">
        <v>92</v>
      </c>
      <c r="AR435" t="s"/>
      <c r="AS435" t="s">
        <v>731</v>
      </c>
      <c r="AT435" t="s">
        <v>94</v>
      </c>
      <c r="AU435" t="s">
        <v>91</v>
      </c>
      <c r="AV435" t="s"/>
      <c r="AW435" t="s">
        <v>95</v>
      </c>
      <c r="AX435" t="s"/>
      <c r="AY435" t="n">
        <v>419226</v>
      </c>
      <c r="AZ435" t="s">
        <v>684</v>
      </c>
      <c r="BA435" t="s"/>
      <c r="BB435" t="s"/>
      <c r="BC435" t="n">
        <v>38.9128</v>
      </c>
      <c r="BD435" t="n">
        <v>38.9128</v>
      </c>
      <c r="BE435" t="s">
        <v>909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>
        <v>98</v>
      </c>
      <c r="BO435" t="s">
        <v>82</v>
      </c>
      <c r="BP435" t="s">
        <v>99</v>
      </c>
      <c r="BQ435" t="s">
        <v>285</v>
      </c>
      <c r="BR435" t="s">
        <v>387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910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336.29</v>
      </c>
      <c r="L436" t="s">
        <v>77</v>
      </c>
      <c r="M436" t="s"/>
      <c r="N436" t="s">
        <v>911</v>
      </c>
      <c r="O436" t="s">
        <v>79</v>
      </c>
      <c r="P436" t="s">
        <v>910</v>
      </c>
      <c r="Q436" t="s"/>
      <c r="R436" t="s">
        <v>80</v>
      </c>
      <c r="S436" t="s">
        <v>912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HYPERLINK("https://hotelmonitor-cachepage.eclerx.com/savepage/tk_15454758769209092_sr_62.html","info")</f>
        <v/>
      </c>
      <c r="AA436" t="n">
        <v>-5144407</v>
      </c>
      <c r="AB436" t="s">
        <v>913</v>
      </c>
      <c r="AC436" t="s">
        <v>196</v>
      </c>
      <c r="AD436" t="s">
        <v>89</v>
      </c>
      <c r="AE436" t="s"/>
      <c r="AF436" t="s"/>
      <c r="AG436" t="s"/>
      <c r="AH436" t="s">
        <v>914</v>
      </c>
      <c r="AI436" t="s">
        <v>912</v>
      </c>
      <c r="AJ436" t="s"/>
      <c r="AK436" t="s">
        <v>91</v>
      </c>
      <c r="AL436" t="s"/>
      <c r="AM436" t="s"/>
      <c r="AN436" t="s">
        <v>99</v>
      </c>
      <c r="AO436" t="s">
        <v>185</v>
      </c>
      <c r="AP436" t="n">
        <v>36</v>
      </c>
      <c r="AQ436" t="s">
        <v>92</v>
      </c>
      <c r="AR436" t="s"/>
      <c r="AS436" t="s">
        <v>803</v>
      </c>
      <c r="AT436" t="s">
        <v>94</v>
      </c>
      <c r="AU436" t="s">
        <v>91</v>
      </c>
      <c r="AV436" t="s"/>
      <c r="AW436" t="s">
        <v>95</v>
      </c>
      <c r="AX436" t="s"/>
      <c r="AY436" t="n">
        <v>5144407</v>
      </c>
      <c r="AZ436" t="s">
        <v>915</v>
      </c>
      <c r="BA436" t="s"/>
      <c r="BB436" t="s"/>
      <c r="BC436" t="n">
        <v>38.8902</v>
      </c>
      <c r="BD436" t="n">
        <v>38.8902</v>
      </c>
      <c r="BE436" t="s">
        <v>916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>
        <v>335</v>
      </c>
      <c r="BO436" t="s">
        <v>82</v>
      </c>
      <c r="BP436" t="s">
        <v>99</v>
      </c>
      <c r="BQ436" t="s">
        <v>917</v>
      </c>
      <c r="BR436" t="s">
        <v>337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910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336.29</v>
      </c>
      <c r="L437" t="s">
        <v>77</v>
      </c>
      <c r="M437" t="s"/>
      <c r="N437" t="s">
        <v>911</v>
      </c>
      <c r="O437" t="s">
        <v>79</v>
      </c>
      <c r="P437" t="s">
        <v>910</v>
      </c>
      <c r="Q437" t="s"/>
      <c r="R437" t="s">
        <v>80</v>
      </c>
      <c r="S437" t="s">
        <v>912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>
        <f>HYPERLINK("https://hotelmonitor-cachepage.eclerx.com/savepage/tk_15454758769209092_sr_62.html","info")</f>
        <v/>
      </c>
      <c r="AA437" t="n">
        <v>-5144407</v>
      </c>
      <c r="AB437" t="s">
        <v>913</v>
      </c>
      <c r="AC437" t="s">
        <v>196</v>
      </c>
      <c r="AD437" t="s">
        <v>89</v>
      </c>
      <c r="AE437" t="s"/>
      <c r="AF437" t="s"/>
      <c r="AG437" t="s"/>
      <c r="AH437" t="s">
        <v>914</v>
      </c>
      <c r="AI437" t="s">
        <v>912</v>
      </c>
      <c r="AJ437" t="s"/>
      <c r="AK437" t="s">
        <v>91</v>
      </c>
      <c r="AL437" t="s"/>
      <c r="AM437" t="s"/>
      <c r="AN437" t="s">
        <v>99</v>
      </c>
      <c r="AO437" t="s">
        <v>185</v>
      </c>
      <c r="AP437" t="n">
        <v>36</v>
      </c>
      <c r="AQ437" t="s">
        <v>92</v>
      </c>
      <c r="AR437" t="s"/>
      <c r="AS437" t="s">
        <v>803</v>
      </c>
      <c r="AT437" t="s">
        <v>94</v>
      </c>
      <c r="AU437" t="s">
        <v>91</v>
      </c>
      <c r="AV437" t="s"/>
      <c r="AW437" t="s">
        <v>95</v>
      </c>
      <c r="AX437" t="s"/>
      <c r="AY437" t="n">
        <v>5144407</v>
      </c>
      <c r="AZ437" t="s">
        <v>915</v>
      </c>
      <c r="BA437" t="s"/>
      <c r="BB437" t="s"/>
      <c r="BC437" t="n">
        <v>38.8902</v>
      </c>
      <c r="BD437" t="n">
        <v>38.8902</v>
      </c>
      <c r="BE437" t="s">
        <v>916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>
        <v>335</v>
      </c>
      <c r="BO437" t="s">
        <v>82</v>
      </c>
      <c r="BP437" t="s">
        <v>99</v>
      </c>
      <c r="BQ437" t="s">
        <v>917</v>
      </c>
      <c r="BR437" t="s">
        <v>337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910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366.16</v>
      </c>
      <c r="L438" t="s">
        <v>77</v>
      </c>
      <c r="M438" t="s"/>
      <c r="N438" t="s">
        <v>911</v>
      </c>
      <c r="O438" t="s">
        <v>79</v>
      </c>
      <c r="P438" t="s">
        <v>910</v>
      </c>
      <c r="Q438" t="s"/>
      <c r="R438" t="s">
        <v>80</v>
      </c>
      <c r="S438" t="s">
        <v>918</v>
      </c>
      <c r="T438" t="s">
        <v>82</v>
      </c>
      <c r="U438" t="s">
        <v>83</v>
      </c>
      <c r="V438" t="s">
        <v>84</v>
      </c>
      <c r="W438" t="s">
        <v>103</v>
      </c>
      <c r="X438" t="s"/>
      <c r="Y438" t="s">
        <v>86</v>
      </c>
      <c r="Z438">
        <f>HYPERLINK("https://hotelmonitor-cachepage.eclerx.com/savepage/tk_15454758769209092_sr_62.html","info")</f>
        <v/>
      </c>
      <c r="AA438" t="n">
        <v>-5144407</v>
      </c>
      <c r="AB438" t="s">
        <v>919</v>
      </c>
      <c r="AC438" t="s">
        <v>196</v>
      </c>
      <c r="AD438" t="s">
        <v>89</v>
      </c>
      <c r="AE438" t="s"/>
      <c r="AF438" t="s"/>
      <c r="AG438" t="s"/>
      <c r="AH438" t="s">
        <v>920</v>
      </c>
      <c r="AI438" t="s">
        <v>918</v>
      </c>
      <c r="AJ438" t="s"/>
      <c r="AK438" t="s">
        <v>91</v>
      </c>
      <c r="AL438" t="s"/>
      <c r="AM438" t="s"/>
      <c r="AN438" t="s">
        <v>99</v>
      </c>
      <c r="AO438" t="s">
        <v>185</v>
      </c>
      <c r="AP438" t="n">
        <v>36</v>
      </c>
      <c r="AQ438" t="s">
        <v>92</v>
      </c>
      <c r="AR438" t="s"/>
      <c r="AS438" t="s">
        <v>803</v>
      </c>
      <c r="AT438" t="s">
        <v>94</v>
      </c>
      <c r="AU438" t="s">
        <v>91</v>
      </c>
      <c r="AV438" t="s"/>
      <c r="AW438" t="s">
        <v>95</v>
      </c>
      <c r="AX438" t="s"/>
      <c r="AY438" t="n">
        <v>5144407</v>
      </c>
      <c r="AZ438" t="s">
        <v>915</v>
      </c>
      <c r="BA438" t="s"/>
      <c r="BB438" t="s"/>
      <c r="BC438" t="n">
        <v>38.8902</v>
      </c>
      <c r="BD438" t="n">
        <v>38.8902</v>
      </c>
      <c r="BE438" t="s">
        <v>921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>
        <v>335</v>
      </c>
      <c r="BO438" t="s">
        <v>82</v>
      </c>
      <c r="BP438" t="s">
        <v>99</v>
      </c>
      <c r="BQ438" t="s">
        <v>917</v>
      </c>
      <c r="BR438" t="s">
        <v>337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910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366.16</v>
      </c>
      <c r="L439" t="s">
        <v>77</v>
      </c>
      <c r="M439" t="s"/>
      <c r="N439" t="s">
        <v>911</v>
      </c>
      <c r="O439" t="s">
        <v>79</v>
      </c>
      <c r="P439" t="s">
        <v>910</v>
      </c>
      <c r="Q439" t="s"/>
      <c r="R439" t="s">
        <v>80</v>
      </c>
      <c r="S439" t="s">
        <v>918</v>
      </c>
      <c r="T439" t="s">
        <v>82</v>
      </c>
      <c r="U439" t="s">
        <v>83</v>
      </c>
      <c r="V439" t="s">
        <v>84</v>
      </c>
      <c r="W439" t="s">
        <v>103</v>
      </c>
      <c r="X439" t="s"/>
      <c r="Y439" t="s">
        <v>86</v>
      </c>
      <c r="Z439">
        <f>HYPERLINK("https://hotelmonitor-cachepage.eclerx.com/savepage/tk_15454758769209092_sr_62.html","info")</f>
        <v/>
      </c>
      <c r="AA439" t="n">
        <v>-5144407</v>
      </c>
      <c r="AB439" t="s">
        <v>919</v>
      </c>
      <c r="AC439" t="s">
        <v>196</v>
      </c>
      <c r="AD439" t="s">
        <v>89</v>
      </c>
      <c r="AE439" t="s"/>
      <c r="AF439" t="s"/>
      <c r="AG439" t="s"/>
      <c r="AH439" t="s">
        <v>920</v>
      </c>
      <c r="AI439" t="s">
        <v>918</v>
      </c>
      <c r="AJ439" t="s"/>
      <c r="AK439" t="s">
        <v>91</v>
      </c>
      <c r="AL439" t="s"/>
      <c r="AM439" t="s"/>
      <c r="AN439" t="s">
        <v>99</v>
      </c>
      <c r="AO439" t="s">
        <v>185</v>
      </c>
      <c r="AP439" t="n">
        <v>36</v>
      </c>
      <c r="AQ439" t="s">
        <v>92</v>
      </c>
      <c r="AR439" t="s"/>
      <c r="AS439" t="s">
        <v>803</v>
      </c>
      <c r="AT439" t="s">
        <v>94</v>
      </c>
      <c r="AU439" t="s">
        <v>91</v>
      </c>
      <c r="AV439" t="s"/>
      <c r="AW439" t="s">
        <v>95</v>
      </c>
      <c r="AX439" t="s"/>
      <c r="AY439" t="n">
        <v>5144407</v>
      </c>
      <c r="AZ439" t="s">
        <v>915</v>
      </c>
      <c r="BA439" t="s"/>
      <c r="BB439" t="s"/>
      <c r="BC439" t="n">
        <v>38.8902</v>
      </c>
      <c r="BD439" t="n">
        <v>38.8902</v>
      </c>
      <c r="BE439" t="s">
        <v>921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>
        <v>335</v>
      </c>
      <c r="BO439" t="s">
        <v>82</v>
      </c>
      <c r="BP439" t="s">
        <v>99</v>
      </c>
      <c r="BQ439" t="s">
        <v>917</v>
      </c>
      <c r="BR439" t="s">
        <v>337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910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373.65</v>
      </c>
      <c r="L440" t="s">
        <v>77</v>
      </c>
      <c r="M440" t="s"/>
      <c r="N440" t="s">
        <v>911</v>
      </c>
      <c r="O440" t="s">
        <v>79</v>
      </c>
      <c r="P440" t="s">
        <v>910</v>
      </c>
      <c r="Q440" t="s"/>
      <c r="R440" t="s">
        <v>80</v>
      </c>
      <c r="S440" t="s">
        <v>922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HYPERLINK("https://hotelmonitor-cachepage.eclerx.com/savepage/tk_15454758769209092_sr_62.html","info")</f>
        <v/>
      </c>
      <c r="AA440" t="n">
        <v>-5144407</v>
      </c>
      <c r="AB440" t="s">
        <v>923</v>
      </c>
      <c r="AC440" t="s">
        <v>88</v>
      </c>
      <c r="AD440" t="s">
        <v>89</v>
      </c>
      <c r="AE440" t="s"/>
      <c r="AF440" t="s"/>
      <c r="AG440" t="s"/>
      <c r="AH440" t="s">
        <v>924</v>
      </c>
      <c r="AI440" t="s">
        <v>922</v>
      </c>
      <c r="AJ440" t="s"/>
      <c r="AK440" t="s">
        <v>91</v>
      </c>
      <c r="AL440" t="s"/>
      <c r="AM440" t="s"/>
      <c r="AN440" t="s">
        <v>99</v>
      </c>
      <c r="AO440" t="s">
        <v>185</v>
      </c>
      <c r="AP440" t="n">
        <v>36</v>
      </c>
      <c r="AQ440" t="s">
        <v>92</v>
      </c>
      <c r="AR440" t="s"/>
      <c r="AS440" t="s">
        <v>803</v>
      </c>
      <c r="AT440" t="s">
        <v>94</v>
      </c>
      <c r="AU440" t="s">
        <v>91</v>
      </c>
      <c r="AV440" t="s"/>
      <c r="AW440" t="s">
        <v>95</v>
      </c>
      <c r="AX440" t="s"/>
      <c r="AY440" t="n">
        <v>5144407</v>
      </c>
      <c r="AZ440" t="s">
        <v>915</v>
      </c>
      <c r="BA440" t="s"/>
      <c r="BB440" t="s"/>
      <c r="BC440" t="n">
        <v>38.8902</v>
      </c>
      <c r="BD440" t="n">
        <v>38.8902</v>
      </c>
      <c r="BE440" t="s">
        <v>925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>
        <v>335</v>
      </c>
      <c r="BO440" t="s">
        <v>82</v>
      </c>
      <c r="BP440" t="s">
        <v>99</v>
      </c>
      <c r="BQ440" t="s">
        <v>917</v>
      </c>
      <c r="BR440" t="s">
        <v>337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910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373.65</v>
      </c>
      <c r="L441" t="s">
        <v>77</v>
      </c>
      <c r="M441" t="s"/>
      <c r="N441" t="s">
        <v>911</v>
      </c>
      <c r="O441" t="s">
        <v>79</v>
      </c>
      <c r="P441" t="s">
        <v>910</v>
      </c>
      <c r="Q441" t="s"/>
      <c r="R441" t="s">
        <v>80</v>
      </c>
      <c r="S441" t="s">
        <v>922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HYPERLINK("https://hotelmonitor-cachepage.eclerx.com/savepage/tk_15454758769209092_sr_62.html","info")</f>
        <v/>
      </c>
      <c r="AA441" t="n">
        <v>-5144407</v>
      </c>
      <c r="AB441" t="s">
        <v>923</v>
      </c>
      <c r="AC441" t="s">
        <v>88</v>
      </c>
      <c r="AD441" t="s">
        <v>89</v>
      </c>
      <c r="AE441" t="s"/>
      <c r="AF441" t="s"/>
      <c r="AG441" t="s"/>
      <c r="AH441" t="s">
        <v>924</v>
      </c>
      <c r="AI441" t="s">
        <v>922</v>
      </c>
      <c r="AJ441" t="s"/>
      <c r="AK441" t="s">
        <v>91</v>
      </c>
      <c r="AL441" t="s"/>
      <c r="AM441" t="s"/>
      <c r="AN441" t="s">
        <v>99</v>
      </c>
      <c r="AO441" t="s">
        <v>185</v>
      </c>
      <c r="AP441" t="n">
        <v>36</v>
      </c>
      <c r="AQ441" t="s">
        <v>92</v>
      </c>
      <c r="AR441" t="s"/>
      <c r="AS441" t="s">
        <v>803</v>
      </c>
      <c r="AT441" t="s">
        <v>94</v>
      </c>
      <c r="AU441" t="s">
        <v>91</v>
      </c>
      <c r="AV441" t="s"/>
      <c r="AW441" t="s">
        <v>95</v>
      </c>
      <c r="AX441" t="s"/>
      <c r="AY441" t="n">
        <v>5144407</v>
      </c>
      <c r="AZ441" t="s">
        <v>915</v>
      </c>
      <c r="BA441" t="s"/>
      <c r="BB441" t="s"/>
      <c r="BC441" t="n">
        <v>38.8902</v>
      </c>
      <c r="BD441" t="n">
        <v>38.8902</v>
      </c>
      <c r="BE441" t="s">
        <v>925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>
        <v>335</v>
      </c>
      <c r="BO441" t="s">
        <v>82</v>
      </c>
      <c r="BP441" t="s">
        <v>99</v>
      </c>
      <c r="BQ441" t="s">
        <v>917</v>
      </c>
      <c r="BR441" t="s">
        <v>337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910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373.65</v>
      </c>
      <c r="L442" t="s">
        <v>77</v>
      </c>
      <c r="M442" t="s"/>
      <c r="N442" t="s">
        <v>911</v>
      </c>
      <c r="O442" t="s">
        <v>79</v>
      </c>
      <c r="P442" t="s">
        <v>910</v>
      </c>
      <c r="Q442" t="s"/>
      <c r="R442" t="s">
        <v>80</v>
      </c>
      <c r="S442" t="s">
        <v>922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>
        <f>HYPERLINK("https://hotelmonitor-cachepage.eclerx.com/savepage/tk_15454758769209092_sr_62.html","info")</f>
        <v/>
      </c>
      <c r="AA442" t="n">
        <v>-5144407</v>
      </c>
      <c r="AB442" t="s">
        <v>923</v>
      </c>
      <c r="AC442" t="s">
        <v>88</v>
      </c>
      <c r="AD442" t="s">
        <v>89</v>
      </c>
      <c r="AE442" t="s"/>
      <c r="AF442" t="s"/>
      <c r="AG442" t="s"/>
      <c r="AH442" t="s">
        <v>924</v>
      </c>
      <c r="AI442" t="s">
        <v>922</v>
      </c>
      <c r="AJ442" t="s"/>
      <c r="AK442" t="s">
        <v>91</v>
      </c>
      <c r="AL442" t="s"/>
      <c r="AM442" t="s"/>
      <c r="AN442" t="s">
        <v>99</v>
      </c>
      <c r="AO442" t="s">
        <v>185</v>
      </c>
      <c r="AP442" t="n">
        <v>36</v>
      </c>
      <c r="AQ442" t="s">
        <v>92</v>
      </c>
      <c r="AR442" t="s"/>
      <c r="AS442" t="s">
        <v>803</v>
      </c>
      <c r="AT442" t="s">
        <v>94</v>
      </c>
      <c r="AU442" t="s">
        <v>91</v>
      </c>
      <c r="AV442" t="s"/>
      <c r="AW442" t="s">
        <v>95</v>
      </c>
      <c r="AX442" t="s"/>
      <c r="AY442" t="n">
        <v>5144407</v>
      </c>
      <c r="AZ442" t="s">
        <v>915</v>
      </c>
      <c r="BA442" t="s"/>
      <c r="BB442" t="s"/>
      <c r="BC442" t="n">
        <v>38.8902</v>
      </c>
      <c r="BD442" t="n">
        <v>38.8902</v>
      </c>
      <c r="BE442" t="s">
        <v>925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>
        <v>335</v>
      </c>
      <c r="BO442" t="s">
        <v>82</v>
      </c>
      <c r="BP442" t="s">
        <v>99</v>
      </c>
      <c r="BQ442" t="s">
        <v>917</v>
      </c>
      <c r="BR442" t="s">
        <v>337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910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373.65</v>
      </c>
      <c r="L443" t="s">
        <v>77</v>
      </c>
      <c r="M443" t="s"/>
      <c r="N443" t="s">
        <v>911</v>
      </c>
      <c r="O443" t="s">
        <v>79</v>
      </c>
      <c r="P443" t="s">
        <v>910</v>
      </c>
      <c r="Q443" t="s"/>
      <c r="R443" t="s">
        <v>80</v>
      </c>
      <c r="S443" t="s">
        <v>922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>
        <f>HYPERLINK("https://hotelmonitor-cachepage.eclerx.com/savepage/tk_15454758769209092_sr_62.html","info")</f>
        <v/>
      </c>
      <c r="AA443" t="n">
        <v>-5144407</v>
      </c>
      <c r="AB443" t="s">
        <v>923</v>
      </c>
      <c r="AC443" t="s">
        <v>88</v>
      </c>
      <c r="AD443" t="s">
        <v>89</v>
      </c>
      <c r="AE443" t="s"/>
      <c r="AF443" t="s"/>
      <c r="AG443" t="s"/>
      <c r="AH443" t="s">
        <v>924</v>
      </c>
      <c r="AI443" t="s">
        <v>922</v>
      </c>
      <c r="AJ443" t="s"/>
      <c r="AK443" t="s">
        <v>91</v>
      </c>
      <c r="AL443" t="s"/>
      <c r="AM443" t="s"/>
      <c r="AN443" t="s">
        <v>99</v>
      </c>
      <c r="AO443" t="s">
        <v>185</v>
      </c>
      <c r="AP443" t="n">
        <v>36</v>
      </c>
      <c r="AQ443" t="s">
        <v>92</v>
      </c>
      <c r="AR443" t="s"/>
      <c r="AS443" t="s">
        <v>803</v>
      </c>
      <c r="AT443" t="s">
        <v>94</v>
      </c>
      <c r="AU443" t="s">
        <v>91</v>
      </c>
      <c r="AV443" t="s"/>
      <c r="AW443" t="s">
        <v>95</v>
      </c>
      <c r="AX443" t="s"/>
      <c r="AY443" t="n">
        <v>5144407</v>
      </c>
      <c r="AZ443" t="s">
        <v>915</v>
      </c>
      <c r="BA443" t="s"/>
      <c r="BB443" t="s"/>
      <c r="BC443" t="n">
        <v>38.8902</v>
      </c>
      <c r="BD443" t="n">
        <v>38.8902</v>
      </c>
      <c r="BE443" t="s">
        <v>925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>
        <v>335</v>
      </c>
      <c r="BO443" t="s">
        <v>82</v>
      </c>
      <c r="BP443" t="s">
        <v>99</v>
      </c>
      <c r="BQ443" t="s">
        <v>917</v>
      </c>
      <c r="BR443" t="s">
        <v>337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910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373.65</v>
      </c>
      <c r="L444" t="s">
        <v>77</v>
      </c>
      <c r="M444" t="s"/>
      <c r="N444" t="s">
        <v>911</v>
      </c>
      <c r="O444" t="s">
        <v>79</v>
      </c>
      <c r="P444" t="s">
        <v>910</v>
      </c>
      <c r="Q444" t="s"/>
      <c r="R444" t="s">
        <v>80</v>
      </c>
      <c r="S444" t="s">
        <v>922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HYPERLINK("https://hotelmonitor-cachepage.eclerx.com/savepage/tk_15454758769209092_sr_62.html","info")</f>
        <v/>
      </c>
      <c r="AA444" t="n">
        <v>-5144407</v>
      </c>
      <c r="AB444" t="s">
        <v>926</v>
      </c>
      <c r="AC444" t="s">
        <v>88</v>
      </c>
      <c r="AD444" t="s">
        <v>89</v>
      </c>
      <c r="AE444" t="s"/>
      <c r="AF444" t="s"/>
      <c r="AG444" t="s"/>
      <c r="AH444" t="s">
        <v>924</v>
      </c>
      <c r="AI444" t="s">
        <v>922</v>
      </c>
      <c r="AJ444" t="s"/>
      <c r="AK444" t="s">
        <v>91</v>
      </c>
      <c r="AL444" t="s"/>
      <c r="AM444" t="s"/>
      <c r="AN444" t="s">
        <v>99</v>
      </c>
      <c r="AO444" t="s">
        <v>185</v>
      </c>
      <c r="AP444" t="n">
        <v>36</v>
      </c>
      <c r="AQ444" t="s">
        <v>92</v>
      </c>
      <c r="AR444" t="s"/>
      <c r="AS444" t="s">
        <v>803</v>
      </c>
      <c r="AT444" t="s">
        <v>94</v>
      </c>
      <c r="AU444" t="s">
        <v>91</v>
      </c>
      <c r="AV444" t="s"/>
      <c r="AW444" t="s">
        <v>95</v>
      </c>
      <c r="AX444" t="s"/>
      <c r="AY444" t="n">
        <v>5144407</v>
      </c>
      <c r="AZ444" t="s">
        <v>915</v>
      </c>
      <c r="BA444" t="s"/>
      <c r="BB444" t="s"/>
      <c r="BC444" t="n">
        <v>38.8902</v>
      </c>
      <c r="BD444" t="n">
        <v>38.8902</v>
      </c>
      <c r="BE444" t="s">
        <v>925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>
        <v>335</v>
      </c>
      <c r="BO444" t="s">
        <v>82</v>
      </c>
      <c r="BP444" t="s">
        <v>99</v>
      </c>
      <c r="BQ444" t="s">
        <v>917</v>
      </c>
      <c r="BR444" t="s">
        <v>337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910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373.65</v>
      </c>
      <c r="L445" t="s">
        <v>77</v>
      </c>
      <c r="M445" t="s"/>
      <c r="N445" t="s">
        <v>911</v>
      </c>
      <c r="O445" t="s">
        <v>79</v>
      </c>
      <c r="P445" t="s">
        <v>910</v>
      </c>
      <c r="Q445" t="s"/>
      <c r="R445" t="s">
        <v>80</v>
      </c>
      <c r="S445" t="s">
        <v>922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HYPERLINK("https://hotelmonitor-cachepage.eclerx.com/savepage/tk_15454758769209092_sr_62.html","info")</f>
        <v/>
      </c>
      <c r="AA445" t="n">
        <v>-5144407</v>
      </c>
      <c r="AB445" t="s">
        <v>926</v>
      </c>
      <c r="AC445" t="s">
        <v>88</v>
      </c>
      <c r="AD445" t="s">
        <v>89</v>
      </c>
      <c r="AE445" t="s"/>
      <c r="AF445" t="s"/>
      <c r="AG445" t="s"/>
      <c r="AH445" t="s">
        <v>924</v>
      </c>
      <c r="AI445" t="s">
        <v>922</v>
      </c>
      <c r="AJ445" t="s"/>
      <c r="AK445" t="s">
        <v>91</v>
      </c>
      <c r="AL445" t="s"/>
      <c r="AM445" t="s"/>
      <c r="AN445" t="s">
        <v>99</v>
      </c>
      <c r="AO445" t="s">
        <v>185</v>
      </c>
      <c r="AP445" t="n">
        <v>36</v>
      </c>
      <c r="AQ445" t="s">
        <v>92</v>
      </c>
      <c r="AR445" t="s"/>
      <c r="AS445" t="s">
        <v>803</v>
      </c>
      <c r="AT445" t="s">
        <v>94</v>
      </c>
      <c r="AU445" t="s">
        <v>91</v>
      </c>
      <c r="AV445" t="s"/>
      <c r="AW445" t="s">
        <v>95</v>
      </c>
      <c r="AX445" t="s"/>
      <c r="AY445" t="n">
        <v>5144407</v>
      </c>
      <c r="AZ445" t="s">
        <v>915</v>
      </c>
      <c r="BA445" t="s"/>
      <c r="BB445" t="s"/>
      <c r="BC445" t="n">
        <v>38.8902</v>
      </c>
      <c r="BD445" t="n">
        <v>38.8902</v>
      </c>
      <c r="BE445" t="s">
        <v>925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>
        <v>335</v>
      </c>
      <c r="BO445" t="s">
        <v>82</v>
      </c>
      <c r="BP445" t="s">
        <v>99</v>
      </c>
      <c r="BQ445" t="s">
        <v>917</v>
      </c>
      <c r="BR445" t="s">
        <v>337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910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403.52</v>
      </c>
      <c r="L446" t="s">
        <v>77</v>
      </c>
      <c r="M446" t="s"/>
      <c r="N446" t="s">
        <v>911</v>
      </c>
      <c r="O446" t="s">
        <v>79</v>
      </c>
      <c r="P446" t="s">
        <v>910</v>
      </c>
      <c r="Q446" t="s"/>
      <c r="R446" t="s">
        <v>80</v>
      </c>
      <c r="S446" t="s">
        <v>927</v>
      </c>
      <c r="T446" t="s">
        <v>82</v>
      </c>
      <c r="U446" t="s">
        <v>83</v>
      </c>
      <c r="V446" t="s">
        <v>84</v>
      </c>
      <c r="W446" t="s">
        <v>103</v>
      </c>
      <c r="X446" t="s"/>
      <c r="Y446" t="s">
        <v>86</v>
      </c>
      <c r="Z446">
        <f>HYPERLINK("https://hotelmonitor-cachepage.eclerx.com/savepage/tk_15454758769209092_sr_62.html","info")</f>
        <v/>
      </c>
      <c r="AA446" t="n">
        <v>-5144407</v>
      </c>
      <c r="AB446" t="s">
        <v>928</v>
      </c>
      <c r="AC446" t="s">
        <v>88</v>
      </c>
      <c r="AD446" t="s">
        <v>89</v>
      </c>
      <c r="AE446" t="s"/>
      <c r="AF446" t="s"/>
      <c r="AG446" t="s"/>
      <c r="AH446" t="s">
        <v>929</v>
      </c>
      <c r="AI446" t="s">
        <v>927</v>
      </c>
      <c r="AJ446" t="s"/>
      <c r="AK446" t="s">
        <v>91</v>
      </c>
      <c r="AL446" t="s"/>
      <c r="AM446" t="s"/>
      <c r="AN446" t="s">
        <v>99</v>
      </c>
      <c r="AO446" t="s">
        <v>185</v>
      </c>
      <c r="AP446" t="n">
        <v>36</v>
      </c>
      <c r="AQ446" t="s">
        <v>92</v>
      </c>
      <c r="AR446" t="s"/>
      <c r="AS446" t="s">
        <v>803</v>
      </c>
      <c r="AT446" t="s">
        <v>94</v>
      </c>
      <c r="AU446" t="s">
        <v>91</v>
      </c>
      <c r="AV446" t="s"/>
      <c r="AW446" t="s">
        <v>95</v>
      </c>
      <c r="AX446" t="s"/>
      <c r="AY446" t="n">
        <v>5144407</v>
      </c>
      <c r="AZ446" t="s">
        <v>915</v>
      </c>
      <c r="BA446" t="s"/>
      <c r="BB446" t="s"/>
      <c r="BC446" t="n">
        <v>38.8902</v>
      </c>
      <c r="BD446" t="n">
        <v>38.8902</v>
      </c>
      <c r="BE446" t="s">
        <v>930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>
        <v>335</v>
      </c>
      <c r="BO446" t="s">
        <v>82</v>
      </c>
      <c r="BP446" t="s">
        <v>99</v>
      </c>
      <c r="BQ446" t="s">
        <v>917</v>
      </c>
      <c r="BR446" t="s">
        <v>337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910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403.52</v>
      </c>
      <c r="L447" t="s">
        <v>77</v>
      </c>
      <c r="M447" t="s"/>
      <c r="N447" t="s">
        <v>911</v>
      </c>
      <c r="O447" t="s">
        <v>79</v>
      </c>
      <c r="P447" t="s">
        <v>910</v>
      </c>
      <c r="Q447" t="s"/>
      <c r="R447" t="s">
        <v>80</v>
      </c>
      <c r="S447" t="s">
        <v>927</v>
      </c>
      <c r="T447" t="s">
        <v>82</v>
      </c>
      <c r="U447" t="s">
        <v>83</v>
      </c>
      <c r="V447" t="s">
        <v>84</v>
      </c>
      <c r="W447" t="s">
        <v>103</v>
      </c>
      <c r="X447" t="s"/>
      <c r="Y447" t="s">
        <v>86</v>
      </c>
      <c r="Z447">
        <f>HYPERLINK("https://hotelmonitor-cachepage.eclerx.com/savepage/tk_15454758769209092_sr_62.html","info")</f>
        <v/>
      </c>
      <c r="AA447" t="n">
        <v>-5144407</v>
      </c>
      <c r="AB447" t="s">
        <v>928</v>
      </c>
      <c r="AC447" t="s">
        <v>88</v>
      </c>
      <c r="AD447" t="s">
        <v>89</v>
      </c>
      <c r="AE447" t="s"/>
      <c r="AF447" t="s"/>
      <c r="AG447" t="s"/>
      <c r="AH447" t="s">
        <v>929</v>
      </c>
      <c r="AI447" t="s">
        <v>927</v>
      </c>
      <c r="AJ447" t="s"/>
      <c r="AK447" t="s">
        <v>91</v>
      </c>
      <c r="AL447" t="s"/>
      <c r="AM447" t="s"/>
      <c r="AN447" t="s">
        <v>99</v>
      </c>
      <c r="AO447" t="s">
        <v>185</v>
      </c>
      <c r="AP447" t="n">
        <v>36</v>
      </c>
      <c r="AQ447" t="s">
        <v>92</v>
      </c>
      <c r="AR447" t="s"/>
      <c r="AS447" t="s">
        <v>803</v>
      </c>
      <c r="AT447" t="s">
        <v>94</v>
      </c>
      <c r="AU447" t="s">
        <v>91</v>
      </c>
      <c r="AV447" t="s"/>
      <c r="AW447" t="s">
        <v>95</v>
      </c>
      <c r="AX447" t="s"/>
      <c r="AY447" t="n">
        <v>5144407</v>
      </c>
      <c r="AZ447" t="s">
        <v>915</v>
      </c>
      <c r="BA447" t="s"/>
      <c r="BB447" t="s"/>
      <c r="BC447" t="n">
        <v>38.8902</v>
      </c>
      <c r="BD447" t="n">
        <v>38.8902</v>
      </c>
      <c r="BE447" t="s">
        <v>930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>
        <v>335</v>
      </c>
      <c r="BO447" t="s">
        <v>82</v>
      </c>
      <c r="BP447" t="s">
        <v>99</v>
      </c>
      <c r="BQ447" t="s">
        <v>917</v>
      </c>
      <c r="BR447" t="s">
        <v>337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910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403.52</v>
      </c>
      <c r="L448" t="s">
        <v>77</v>
      </c>
      <c r="M448" t="s"/>
      <c r="N448" t="s">
        <v>911</v>
      </c>
      <c r="O448" t="s">
        <v>79</v>
      </c>
      <c r="P448" t="s">
        <v>910</v>
      </c>
      <c r="Q448" t="s"/>
      <c r="R448" t="s">
        <v>80</v>
      </c>
      <c r="S448" t="s">
        <v>927</v>
      </c>
      <c r="T448" t="s">
        <v>82</v>
      </c>
      <c r="U448" t="s">
        <v>83</v>
      </c>
      <c r="V448" t="s">
        <v>84</v>
      </c>
      <c r="W448" t="s">
        <v>103</v>
      </c>
      <c r="X448" t="s"/>
      <c r="Y448" t="s">
        <v>86</v>
      </c>
      <c r="Z448">
        <f>HYPERLINK("https://hotelmonitor-cachepage.eclerx.com/savepage/tk_15454758769209092_sr_62.html","info")</f>
        <v/>
      </c>
      <c r="AA448" t="n">
        <v>-5144407</v>
      </c>
      <c r="AB448" t="s">
        <v>931</v>
      </c>
      <c r="AC448" t="s">
        <v>88</v>
      </c>
      <c r="AD448" t="s">
        <v>89</v>
      </c>
      <c r="AE448" t="s"/>
      <c r="AF448" t="s"/>
      <c r="AG448" t="s"/>
      <c r="AH448" t="s">
        <v>929</v>
      </c>
      <c r="AI448" t="s">
        <v>927</v>
      </c>
      <c r="AJ448" t="s"/>
      <c r="AK448" t="s">
        <v>91</v>
      </c>
      <c r="AL448" t="s"/>
      <c r="AM448" t="s"/>
      <c r="AN448" t="s">
        <v>99</v>
      </c>
      <c r="AO448" t="s">
        <v>185</v>
      </c>
      <c r="AP448" t="n">
        <v>36</v>
      </c>
      <c r="AQ448" t="s">
        <v>92</v>
      </c>
      <c r="AR448" t="s"/>
      <c r="AS448" t="s">
        <v>803</v>
      </c>
      <c r="AT448" t="s">
        <v>94</v>
      </c>
      <c r="AU448" t="s">
        <v>91</v>
      </c>
      <c r="AV448" t="s"/>
      <c r="AW448" t="s">
        <v>95</v>
      </c>
      <c r="AX448" t="s"/>
      <c r="AY448" t="n">
        <v>5144407</v>
      </c>
      <c r="AZ448" t="s">
        <v>915</v>
      </c>
      <c r="BA448" t="s"/>
      <c r="BB448" t="s"/>
      <c r="BC448" t="n">
        <v>38.8902</v>
      </c>
      <c r="BD448" t="n">
        <v>38.8902</v>
      </c>
      <c r="BE448" t="s">
        <v>930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>
        <v>335</v>
      </c>
      <c r="BO448" t="s">
        <v>82</v>
      </c>
      <c r="BP448" t="s">
        <v>99</v>
      </c>
      <c r="BQ448" t="s">
        <v>917</v>
      </c>
      <c r="BR448" t="s">
        <v>337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910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403.52</v>
      </c>
      <c r="L449" t="s">
        <v>77</v>
      </c>
      <c r="M449" t="s"/>
      <c r="N449" t="s">
        <v>911</v>
      </c>
      <c r="O449" t="s">
        <v>79</v>
      </c>
      <c r="P449" t="s">
        <v>910</v>
      </c>
      <c r="Q449" t="s"/>
      <c r="R449" t="s">
        <v>80</v>
      </c>
      <c r="S449" t="s">
        <v>927</v>
      </c>
      <c r="T449" t="s">
        <v>82</v>
      </c>
      <c r="U449" t="s">
        <v>83</v>
      </c>
      <c r="V449" t="s">
        <v>84</v>
      </c>
      <c r="W449" t="s">
        <v>103</v>
      </c>
      <c r="X449" t="s"/>
      <c r="Y449" t="s">
        <v>86</v>
      </c>
      <c r="Z449">
        <f>HYPERLINK("https://hotelmonitor-cachepage.eclerx.com/savepage/tk_15454758769209092_sr_62.html","info")</f>
        <v/>
      </c>
      <c r="AA449" t="n">
        <v>-5144407</v>
      </c>
      <c r="AB449" t="s">
        <v>931</v>
      </c>
      <c r="AC449" t="s">
        <v>88</v>
      </c>
      <c r="AD449" t="s">
        <v>89</v>
      </c>
      <c r="AE449" t="s"/>
      <c r="AF449" t="s"/>
      <c r="AG449" t="s"/>
      <c r="AH449" t="s">
        <v>929</v>
      </c>
      <c r="AI449" t="s">
        <v>927</v>
      </c>
      <c r="AJ449" t="s"/>
      <c r="AK449" t="s">
        <v>91</v>
      </c>
      <c r="AL449" t="s"/>
      <c r="AM449" t="s"/>
      <c r="AN449" t="s">
        <v>99</v>
      </c>
      <c r="AO449" t="s">
        <v>185</v>
      </c>
      <c r="AP449" t="n">
        <v>36</v>
      </c>
      <c r="AQ449" t="s">
        <v>92</v>
      </c>
      <c r="AR449" t="s"/>
      <c r="AS449" t="s">
        <v>803</v>
      </c>
      <c r="AT449" t="s">
        <v>94</v>
      </c>
      <c r="AU449" t="s">
        <v>91</v>
      </c>
      <c r="AV449" t="s"/>
      <c r="AW449" t="s">
        <v>95</v>
      </c>
      <c r="AX449" t="s"/>
      <c r="AY449" t="n">
        <v>5144407</v>
      </c>
      <c r="AZ449" t="s">
        <v>915</v>
      </c>
      <c r="BA449" t="s"/>
      <c r="BB449" t="s"/>
      <c r="BC449" t="n">
        <v>38.8902</v>
      </c>
      <c r="BD449" t="n">
        <v>38.8902</v>
      </c>
      <c r="BE449" t="s">
        <v>930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>
        <v>335</v>
      </c>
      <c r="BO449" t="s">
        <v>82</v>
      </c>
      <c r="BP449" t="s">
        <v>99</v>
      </c>
      <c r="BQ449" t="s">
        <v>917</v>
      </c>
      <c r="BR449" t="s">
        <v>337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910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403.52</v>
      </c>
      <c r="L450" t="s">
        <v>77</v>
      </c>
      <c r="M450" t="s"/>
      <c r="N450" t="s">
        <v>911</v>
      </c>
      <c r="O450" t="s">
        <v>79</v>
      </c>
      <c r="P450" t="s">
        <v>910</v>
      </c>
      <c r="Q450" t="s"/>
      <c r="R450" t="s">
        <v>80</v>
      </c>
      <c r="S450" t="s">
        <v>927</v>
      </c>
      <c r="T450" t="s">
        <v>82</v>
      </c>
      <c r="U450" t="s">
        <v>83</v>
      </c>
      <c r="V450" t="s">
        <v>84</v>
      </c>
      <c r="W450" t="s">
        <v>103</v>
      </c>
      <c r="X450" t="s"/>
      <c r="Y450" t="s">
        <v>86</v>
      </c>
      <c r="Z450">
        <f>HYPERLINK("https://hotelmonitor-cachepage.eclerx.com/savepage/tk_15454758769209092_sr_62.html","info")</f>
        <v/>
      </c>
      <c r="AA450" t="n">
        <v>-5144407</v>
      </c>
      <c r="AB450" t="s">
        <v>931</v>
      </c>
      <c r="AC450" t="s">
        <v>88</v>
      </c>
      <c r="AD450" t="s">
        <v>89</v>
      </c>
      <c r="AE450" t="s"/>
      <c r="AF450" t="s"/>
      <c r="AG450" t="s"/>
      <c r="AH450" t="s">
        <v>929</v>
      </c>
      <c r="AI450" t="s">
        <v>927</v>
      </c>
      <c r="AJ450" t="s"/>
      <c r="AK450" t="s">
        <v>91</v>
      </c>
      <c r="AL450" t="s"/>
      <c r="AM450" t="s"/>
      <c r="AN450" t="s">
        <v>99</v>
      </c>
      <c r="AO450" t="s">
        <v>185</v>
      </c>
      <c r="AP450" t="n">
        <v>36</v>
      </c>
      <c r="AQ450" t="s">
        <v>92</v>
      </c>
      <c r="AR450" t="s"/>
      <c r="AS450" t="s">
        <v>803</v>
      </c>
      <c r="AT450" t="s">
        <v>94</v>
      </c>
      <c r="AU450" t="s">
        <v>91</v>
      </c>
      <c r="AV450" t="s"/>
      <c r="AW450" t="s">
        <v>95</v>
      </c>
      <c r="AX450" t="s"/>
      <c r="AY450" t="n">
        <v>5144407</v>
      </c>
      <c r="AZ450" t="s">
        <v>915</v>
      </c>
      <c r="BA450" t="s"/>
      <c r="BB450" t="s"/>
      <c r="BC450" t="n">
        <v>38.8902</v>
      </c>
      <c r="BD450" t="n">
        <v>38.8902</v>
      </c>
      <c r="BE450" t="s">
        <v>930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>
        <v>335</v>
      </c>
      <c r="BO450" t="s">
        <v>82</v>
      </c>
      <c r="BP450" t="s">
        <v>99</v>
      </c>
      <c r="BQ450" t="s">
        <v>917</v>
      </c>
      <c r="BR450" t="s">
        <v>337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910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403.52</v>
      </c>
      <c r="L451" t="s">
        <v>77</v>
      </c>
      <c r="M451" t="s"/>
      <c r="N451" t="s">
        <v>911</v>
      </c>
      <c r="O451" t="s">
        <v>79</v>
      </c>
      <c r="P451" t="s">
        <v>910</v>
      </c>
      <c r="Q451" t="s"/>
      <c r="R451" t="s">
        <v>80</v>
      </c>
      <c r="S451" t="s">
        <v>927</v>
      </c>
      <c r="T451" t="s">
        <v>82</v>
      </c>
      <c r="U451" t="s">
        <v>83</v>
      </c>
      <c r="V451" t="s">
        <v>84</v>
      </c>
      <c r="W451" t="s">
        <v>103</v>
      </c>
      <c r="X451" t="s"/>
      <c r="Y451" t="s">
        <v>86</v>
      </c>
      <c r="Z451">
        <f>HYPERLINK("https://hotelmonitor-cachepage.eclerx.com/savepage/tk_15454758769209092_sr_62.html","info")</f>
        <v/>
      </c>
      <c r="AA451" t="n">
        <v>-5144407</v>
      </c>
      <c r="AB451" t="s">
        <v>931</v>
      </c>
      <c r="AC451" t="s">
        <v>88</v>
      </c>
      <c r="AD451" t="s">
        <v>89</v>
      </c>
      <c r="AE451" t="s"/>
      <c r="AF451" t="s"/>
      <c r="AG451" t="s"/>
      <c r="AH451" t="s">
        <v>929</v>
      </c>
      <c r="AI451" t="s">
        <v>927</v>
      </c>
      <c r="AJ451" t="s"/>
      <c r="AK451" t="s">
        <v>91</v>
      </c>
      <c r="AL451" t="s"/>
      <c r="AM451" t="s"/>
      <c r="AN451" t="s">
        <v>99</v>
      </c>
      <c r="AO451" t="s">
        <v>185</v>
      </c>
      <c r="AP451" t="n">
        <v>36</v>
      </c>
      <c r="AQ451" t="s">
        <v>92</v>
      </c>
      <c r="AR451" t="s"/>
      <c r="AS451" t="s">
        <v>803</v>
      </c>
      <c r="AT451" t="s">
        <v>94</v>
      </c>
      <c r="AU451" t="s">
        <v>91</v>
      </c>
      <c r="AV451" t="s"/>
      <c r="AW451" t="s">
        <v>95</v>
      </c>
      <c r="AX451" t="s"/>
      <c r="AY451" t="n">
        <v>5144407</v>
      </c>
      <c r="AZ451" t="s">
        <v>915</v>
      </c>
      <c r="BA451" t="s"/>
      <c r="BB451" t="s"/>
      <c r="BC451" t="n">
        <v>38.8902</v>
      </c>
      <c r="BD451" t="n">
        <v>38.8902</v>
      </c>
      <c r="BE451" t="s">
        <v>930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>
        <v>335</v>
      </c>
      <c r="BO451" t="s">
        <v>82</v>
      </c>
      <c r="BP451" t="s">
        <v>99</v>
      </c>
      <c r="BQ451" t="s">
        <v>917</v>
      </c>
      <c r="BR451" t="s">
        <v>337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910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386.74</v>
      </c>
      <c r="L452" t="s">
        <v>77</v>
      </c>
      <c r="M452" t="s"/>
      <c r="N452" t="s">
        <v>932</v>
      </c>
      <c r="O452" t="s">
        <v>79</v>
      </c>
      <c r="P452" t="s">
        <v>910</v>
      </c>
      <c r="Q452" t="s"/>
      <c r="R452" t="s">
        <v>80</v>
      </c>
      <c r="S452" t="s">
        <v>933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>
        <f>HYPERLINK("https://hotelmonitor-cachepage.eclerx.com/savepage/tk_15454758769209092_sr_62.html","info")</f>
        <v/>
      </c>
      <c r="AA452" t="n">
        <v>-5144407</v>
      </c>
      <c r="AB452" t="s">
        <v>913</v>
      </c>
      <c r="AC452" t="s">
        <v>196</v>
      </c>
      <c r="AD452" t="s">
        <v>89</v>
      </c>
      <c r="AE452" t="s"/>
      <c r="AF452" t="s"/>
      <c r="AG452" t="s"/>
      <c r="AH452" t="s">
        <v>934</v>
      </c>
      <c r="AI452" t="s">
        <v>933</v>
      </c>
      <c r="AJ452" t="s"/>
      <c r="AK452" t="s">
        <v>91</v>
      </c>
      <c r="AL452" t="s"/>
      <c r="AM452" t="s"/>
      <c r="AN452" t="s">
        <v>99</v>
      </c>
      <c r="AO452" t="s">
        <v>185</v>
      </c>
      <c r="AP452" t="n">
        <v>36</v>
      </c>
      <c r="AQ452" t="s">
        <v>92</v>
      </c>
      <c r="AR452" t="s"/>
      <c r="AS452" t="s">
        <v>512</v>
      </c>
      <c r="AT452" t="s">
        <v>94</v>
      </c>
      <c r="AU452" t="s">
        <v>91</v>
      </c>
      <c r="AV452" t="s"/>
      <c r="AW452" t="s">
        <v>95</v>
      </c>
      <c r="AX452" t="s"/>
      <c r="AY452" t="n">
        <v>5144407</v>
      </c>
      <c r="AZ452" t="s">
        <v>915</v>
      </c>
      <c r="BA452" t="s"/>
      <c r="BB452" t="s"/>
      <c r="BC452" t="n">
        <v>38.8902</v>
      </c>
      <c r="BD452" t="n">
        <v>38.8902</v>
      </c>
      <c r="BE452" t="s">
        <v>935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>
        <v>335</v>
      </c>
      <c r="BO452" t="s">
        <v>82</v>
      </c>
      <c r="BP452" t="s">
        <v>99</v>
      </c>
      <c r="BQ452" t="s">
        <v>936</v>
      </c>
      <c r="BR452" t="s">
        <v>337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910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386.74</v>
      </c>
      <c r="L453" t="s">
        <v>77</v>
      </c>
      <c r="M453" t="s"/>
      <c r="N453" t="s">
        <v>932</v>
      </c>
      <c r="O453" t="s">
        <v>79</v>
      </c>
      <c r="P453" t="s">
        <v>910</v>
      </c>
      <c r="Q453" t="s"/>
      <c r="R453" t="s">
        <v>80</v>
      </c>
      <c r="S453" t="s">
        <v>933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>
        <f>HYPERLINK("https://hotelmonitor-cachepage.eclerx.com/savepage/tk_15454758769209092_sr_62.html","info")</f>
        <v/>
      </c>
      <c r="AA453" t="n">
        <v>-5144407</v>
      </c>
      <c r="AB453" t="s">
        <v>913</v>
      </c>
      <c r="AC453" t="s">
        <v>196</v>
      </c>
      <c r="AD453" t="s">
        <v>89</v>
      </c>
      <c r="AE453" t="s"/>
      <c r="AF453" t="s"/>
      <c r="AG453" t="s"/>
      <c r="AH453" t="s">
        <v>934</v>
      </c>
      <c r="AI453" t="s">
        <v>933</v>
      </c>
      <c r="AJ453" t="s"/>
      <c r="AK453" t="s">
        <v>91</v>
      </c>
      <c r="AL453" t="s"/>
      <c r="AM453" t="s"/>
      <c r="AN453" t="s">
        <v>99</v>
      </c>
      <c r="AO453" t="s">
        <v>185</v>
      </c>
      <c r="AP453" t="n">
        <v>36</v>
      </c>
      <c r="AQ453" t="s">
        <v>92</v>
      </c>
      <c r="AR453" t="s"/>
      <c r="AS453" t="s">
        <v>512</v>
      </c>
      <c r="AT453" t="s">
        <v>94</v>
      </c>
      <c r="AU453" t="s">
        <v>91</v>
      </c>
      <c r="AV453" t="s"/>
      <c r="AW453" t="s">
        <v>95</v>
      </c>
      <c r="AX453" t="s"/>
      <c r="AY453" t="n">
        <v>5144407</v>
      </c>
      <c r="AZ453" t="s">
        <v>915</v>
      </c>
      <c r="BA453" t="s"/>
      <c r="BB453" t="s"/>
      <c r="BC453" t="n">
        <v>38.8902</v>
      </c>
      <c r="BD453" t="n">
        <v>38.8902</v>
      </c>
      <c r="BE453" t="s">
        <v>935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>
        <v>335</v>
      </c>
      <c r="BO453" t="s">
        <v>82</v>
      </c>
      <c r="BP453" t="s">
        <v>99</v>
      </c>
      <c r="BQ453" t="s">
        <v>936</v>
      </c>
      <c r="BR453" t="s">
        <v>337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910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416.6</v>
      </c>
      <c r="L454" t="s">
        <v>77</v>
      </c>
      <c r="M454" t="s"/>
      <c r="N454" t="s">
        <v>932</v>
      </c>
      <c r="O454" t="s">
        <v>79</v>
      </c>
      <c r="P454" t="s">
        <v>910</v>
      </c>
      <c r="Q454" t="s"/>
      <c r="R454" t="s">
        <v>80</v>
      </c>
      <c r="S454" t="s">
        <v>937</v>
      </c>
      <c r="T454" t="s">
        <v>82</v>
      </c>
      <c r="U454" t="s">
        <v>83</v>
      </c>
      <c r="V454" t="s">
        <v>84</v>
      </c>
      <c r="W454" t="s">
        <v>103</v>
      </c>
      <c r="X454" t="s"/>
      <c r="Y454" t="s">
        <v>86</v>
      </c>
      <c r="Z454">
        <f>HYPERLINK("https://hotelmonitor-cachepage.eclerx.com/savepage/tk_15454758769209092_sr_62.html","info")</f>
        <v/>
      </c>
      <c r="AA454" t="n">
        <v>-5144407</v>
      </c>
      <c r="AB454" t="s">
        <v>919</v>
      </c>
      <c r="AC454" t="s">
        <v>196</v>
      </c>
      <c r="AD454" t="s">
        <v>89</v>
      </c>
      <c r="AE454" t="s"/>
      <c r="AF454" t="s"/>
      <c r="AG454" t="s"/>
      <c r="AH454" t="s">
        <v>938</v>
      </c>
      <c r="AI454" t="s">
        <v>937</v>
      </c>
      <c r="AJ454" t="s"/>
      <c r="AK454" t="s">
        <v>91</v>
      </c>
      <c r="AL454" t="s"/>
      <c r="AM454" t="s"/>
      <c r="AN454" t="s">
        <v>99</v>
      </c>
      <c r="AO454" t="s">
        <v>185</v>
      </c>
      <c r="AP454" t="n">
        <v>36</v>
      </c>
      <c r="AQ454" t="s">
        <v>92</v>
      </c>
      <c r="AR454" t="s"/>
      <c r="AS454" t="s">
        <v>512</v>
      </c>
      <c r="AT454" t="s">
        <v>94</v>
      </c>
      <c r="AU454" t="s">
        <v>91</v>
      </c>
      <c r="AV454" t="s"/>
      <c r="AW454" t="s">
        <v>95</v>
      </c>
      <c r="AX454" t="s"/>
      <c r="AY454" t="n">
        <v>5144407</v>
      </c>
      <c r="AZ454" t="s">
        <v>915</v>
      </c>
      <c r="BA454" t="s"/>
      <c r="BB454" t="s"/>
      <c r="BC454" t="n">
        <v>38.8902</v>
      </c>
      <c r="BD454" t="n">
        <v>38.8902</v>
      </c>
      <c r="BE454" t="s">
        <v>939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>
        <v>335</v>
      </c>
      <c r="BO454" t="s">
        <v>82</v>
      </c>
      <c r="BP454" t="s">
        <v>99</v>
      </c>
      <c r="BQ454" t="s">
        <v>936</v>
      </c>
      <c r="BR454" t="s">
        <v>337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910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416.6</v>
      </c>
      <c r="L455" t="s">
        <v>77</v>
      </c>
      <c r="M455" t="s"/>
      <c r="N455" t="s">
        <v>932</v>
      </c>
      <c r="O455" t="s">
        <v>79</v>
      </c>
      <c r="P455" t="s">
        <v>910</v>
      </c>
      <c r="Q455" t="s"/>
      <c r="R455" t="s">
        <v>80</v>
      </c>
      <c r="S455" t="s">
        <v>937</v>
      </c>
      <c r="T455" t="s">
        <v>82</v>
      </c>
      <c r="U455" t="s">
        <v>83</v>
      </c>
      <c r="V455" t="s">
        <v>84</v>
      </c>
      <c r="W455" t="s">
        <v>103</v>
      </c>
      <c r="X455" t="s"/>
      <c r="Y455" t="s">
        <v>86</v>
      </c>
      <c r="Z455">
        <f>HYPERLINK("https://hotelmonitor-cachepage.eclerx.com/savepage/tk_15454758769209092_sr_62.html","info")</f>
        <v/>
      </c>
      <c r="AA455" t="n">
        <v>-5144407</v>
      </c>
      <c r="AB455" t="s">
        <v>919</v>
      </c>
      <c r="AC455" t="s">
        <v>196</v>
      </c>
      <c r="AD455" t="s">
        <v>89</v>
      </c>
      <c r="AE455" t="s"/>
      <c r="AF455" t="s"/>
      <c r="AG455" t="s"/>
      <c r="AH455" t="s">
        <v>938</v>
      </c>
      <c r="AI455" t="s">
        <v>937</v>
      </c>
      <c r="AJ455" t="s"/>
      <c r="AK455" t="s">
        <v>91</v>
      </c>
      <c r="AL455" t="s"/>
      <c r="AM455" t="s"/>
      <c r="AN455" t="s">
        <v>99</v>
      </c>
      <c r="AO455" t="s">
        <v>185</v>
      </c>
      <c r="AP455" t="n">
        <v>36</v>
      </c>
      <c r="AQ455" t="s">
        <v>92</v>
      </c>
      <c r="AR455" t="s"/>
      <c r="AS455" t="s">
        <v>512</v>
      </c>
      <c r="AT455" t="s">
        <v>94</v>
      </c>
      <c r="AU455" t="s">
        <v>91</v>
      </c>
      <c r="AV455" t="s"/>
      <c r="AW455" t="s">
        <v>95</v>
      </c>
      <c r="AX455" t="s"/>
      <c r="AY455" t="n">
        <v>5144407</v>
      </c>
      <c r="AZ455" t="s">
        <v>915</v>
      </c>
      <c r="BA455" t="s"/>
      <c r="BB455" t="s"/>
      <c r="BC455" t="n">
        <v>38.8902</v>
      </c>
      <c r="BD455" t="n">
        <v>38.8902</v>
      </c>
      <c r="BE455" t="s">
        <v>939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>
        <v>335</v>
      </c>
      <c r="BO455" t="s">
        <v>82</v>
      </c>
      <c r="BP455" t="s">
        <v>99</v>
      </c>
      <c r="BQ455" t="s">
        <v>936</v>
      </c>
      <c r="BR455" t="s">
        <v>337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910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429.7</v>
      </c>
      <c r="L456" t="s">
        <v>77</v>
      </c>
      <c r="M456" t="s"/>
      <c r="N456" t="s">
        <v>932</v>
      </c>
      <c r="O456" t="s">
        <v>79</v>
      </c>
      <c r="P456" t="s">
        <v>910</v>
      </c>
      <c r="Q456" t="s"/>
      <c r="R456" t="s">
        <v>80</v>
      </c>
      <c r="S456" t="s">
        <v>940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HYPERLINK("https://hotelmonitor-cachepage.eclerx.com/savepage/tk_15454758769209092_sr_62.html","info")</f>
        <v/>
      </c>
      <c r="AA456" t="n">
        <v>-5144407</v>
      </c>
      <c r="AB456" t="s">
        <v>923</v>
      </c>
      <c r="AC456" t="s">
        <v>88</v>
      </c>
      <c r="AD456" t="s">
        <v>89</v>
      </c>
      <c r="AE456" t="s"/>
      <c r="AF456" t="s"/>
      <c r="AG456" t="s"/>
      <c r="AH456" t="s">
        <v>941</v>
      </c>
      <c r="AI456" t="s">
        <v>942</v>
      </c>
      <c r="AJ456" t="s"/>
      <c r="AK456" t="s">
        <v>91</v>
      </c>
      <c r="AL456" t="s"/>
      <c r="AM456" t="s"/>
      <c r="AN456" t="s">
        <v>99</v>
      </c>
      <c r="AO456" t="s">
        <v>185</v>
      </c>
      <c r="AP456" t="n">
        <v>36</v>
      </c>
      <c r="AQ456" t="s">
        <v>92</v>
      </c>
      <c r="AR456" t="s"/>
      <c r="AS456" t="s">
        <v>512</v>
      </c>
      <c r="AT456" t="s">
        <v>94</v>
      </c>
      <c r="AU456" t="s">
        <v>91</v>
      </c>
      <c r="AV456" t="s"/>
      <c r="AW456" t="s">
        <v>95</v>
      </c>
      <c r="AX456" t="s"/>
      <c r="AY456" t="n">
        <v>5144407</v>
      </c>
      <c r="AZ456" t="s">
        <v>915</v>
      </c>
      <c r="BA456" t="s"/>
      <c r="BB456" t="s"/>
      <c r="BC456" t="n">
        <v>38.8902</v>
      </c>
      <c r="BD456" t="n">
        <v>38.8902</v>
      </c>
      <c r="BE456" t="s">
        <v>943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>
        <v>335</v>
      </c>
      <c r="BO456" t="s">
        <v>82</v>
      </c>
      <c r="BP456" t="s">
        <v>99</v>
      </c>
      <c r="BQ456" t="s">
        <v>936</v>
      </c>
      <c r="BR456" t="s">
        <v>337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910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429.7</v>
      </c>
      <c r="L457" t="s">
        <v>77</v>
      </c>
      <c r="M457" t="s"/>
      <c r="N457" t="s">
        <v>932</v>
      </c>
      <c r="O457" t="s">
        <v>79</v>
      </c>
      <c r="P457" t="s">
        <v>910</v>
      </c>
      <c r="Q457" t="s"/>
      <c r="R457" t="s">
        <v>80</v>
      </c>
      <c r="S457" t="s">
        <v>940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HYPERLINK("https://hotelmonitor-cachepage.eclerx.com/savepage/tk_15454758769209092_sr_62.html","info")</f>
        <v/>
      </c>
      <c r="AA457" t="n">
        <v>-5144407</v>
      </c>
      <c r="AB457" t="s">
        <v>923</v>
      </c>
      <c r="AC457" t="s">
        <v>88</v>
      </c>
      <c r="AD457" t="s">
        <v>89</v>
      </c>
      <c r="AE457" t="s"/>
      <c r="AF457" t="s"/>
      <c r="AG457" t="s"/>
      <c r="AH457" t="s">
        <v>941</v>
      </c>
      <c r="AI457" t="s">
        <v>942</v>
      </c>
      <c r="AJ457" t="s"/>
      <c r="AK457" t="s">
        <v>91</v>
      </c>
      <c r="AL457" t="s"/>
      <c r="AM457" t="s"/>
      <c r="AN457" t="s">
        <v>99</v>
      </c>
      <c r="AO457" t="s">
        <v>185</v>
      </c>
      <c r="AP457" t="n">
        <v>36</v>
      </c>
      <c r="AQ457" t="s">
        <v>92</v>
      </c>
      <c r="AR457" t="s"/>
      <c r="AS457" t="s">
        <v>512</v>
      </c>
      <c r="AT457" t="s">
        <v>94</v>
      </c>
      <c r="AU457" t="s">
        <v>91</v>
      </c>
      <c r="AV457" t="s"/>
      <c r="AW457" t="s">
        <v>95</v>
      </c>
      <c r="AX457" t="s"/>
      <c r="AY457" t="n">
        <v>5144407</v>
      </c>
      <c r="AZ457" t="s">
        <v>915</v>
      </c>
      <c r="BA457" t="s"/>
      <c r="BB457" t="s"/>
      <c r="BC457" t="n">
        <v>38.8902</v>
      </c>
      <c r="BD457" t="n">
        <v>38.8902</v>
      </c>
      <c r="BE457" t="s">
        <v>943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>
        <v>335</v>
      </c>
      <c r="BO457" t="s">
        <v>82</v>
      </c>
      <c r="BP457" t="s">
        <v>99</v>
      </c>
      <c r="BQ457" t="s">
        <v>936</v>
      </c>
      <c r="BR457" t="s">
        <v>337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910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429.7</v>
      </c>
      <c r="L458" t="s">
        <v>77</v>
      </c>
      <c r="M458" t="s"/>
      <c r="N458" t="s">
        <v>932</v>
      </c>
      <c r="O458" t="s">
        <v>79</v>
      </c>
      <c r="P458" t="s">
        <v>910</v>
      </c>
      <c r="Q458" t="s"/>
      <c r="R458" t="s">
        <v>80</v>
      </c>
      <c r="S458" t="s">
        <v>940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>
        <f>HYPERLINK("https://hotelmonitor-cachepage.eclerx.com/savepage/tk_15454758769209092_sr_62.html","info")</f>
        <v/>
      </c>
      <c r="AA458" t="n">
        <v>-5144407</v>
      </c>
      <c r="AB458" t="s">
        <v>923</v>
      </c>
      <c r="AC458" t="s">
        <v>88</v>
      </c>
      <c r="AD458" t="s">
        <v>89</v>
      </c>
      <c r="AE458" t="s"/>
      <c r="AF458" t="s"/>
      <c r="AG458" t="s"/>
      <c r="AH458" t="s">
        <v>941</v>
      </c>
      <c r="AI458" t="s">
        <v>942</v>
      </c>
      <c r="AJ458" t="s"/>
      <c r="AK458" t="s">
        <v>91</v>
      </c>
      <c r="AL458" t="s"/>
      <c r="AM458" t="s"/>
      <c r="AN458" t="s">
        <v>99</v>
      </c>
      <c r="AO458" t="s">
        <v>185</v>
      </c>
      <c r="AP458" t="n">
        <v>36</v>
      </c>
      <c r="AQ458" t="s">
        <v>92</v>
      </c>
      <c r="AR458" t="s"/>
      <c r="AS458" t="s">
        <v>512</v>
      </c>
      <c r="AT458" t="s">
        <v>94</v>
      </c>
      <c r="AU458" t="s">
        <v>91</v>
      </c>
      <c r="AV458" t="s"/>
      <c r="AW458" t="s">
        <v>95</v>
      </c>
      <c r="AX458" t="s"/>
      <c r="AY458" t="n">
        <v>5144407</v>
      </c>
      <c r="AZ458" t="s">
        <v>915</v>
      </c>
      <c r="BA458" t="s"/>
      <c r="BB458" t="s"/>
      <c r="BC458" t="n">
        <v>38.8902</v>
      </c>
      <c r="BD458" t="n">
        <v>38.8902</v>
      </c>
      <c r="BE458" t="s">
        <v>943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>
        <v>335</v>
      </c>
      <c r="BO458" t="s">
        <v>82</v>
      </c>
      <c r="BP458" t="s">
        <v>99</v>
      </c>
      <c r="BQ458" t="s">
        <v>936</v>
      </c>
      <c r="BR458" t="s">
        <v>337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910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429.7</v>
      </c>
      <c r="L459" t="s">
        <v>77</v>
      </c>
      <c r="M459" t="s"/>
      <c r="N459" t="s">
        <v>932</v>
      </c>
      <c r="O459" t="s">
        <v>79</v>
      </c>
      <c r="P459" t="s">
        <v>910</v>
      </c>
      <c r="Q459" t="s"/>
      <c r="R459" t="s">
        <v>80</v>
      </c>
      <c r="S459" t="s">
        <v>940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>
        <f>HYPERLINK("https://hotelmonitor-cachepage.eclerx.com/savepage/tk_15454758769209092_sr_62.html","info")</f>
        <v/>
      </c>
      <c r="AA459" t="n">
        <v>-5144407</v>
      </c>
      <c r="AB459" t="s">
        <v>923</v>
      </c>
      <c r="AC459" t="s">
        <v>88</v>
      </c>
      <c r="AD459" t="s">
        <v>89</v>
      </c>
      <c r="AE459" t="s"/>
      <c r="AF459" t="s"/>
      <c r="AG459" t="s"/>
      <c r="AH459" t="s">
        <v>941</v>
      </c>
      <c r="AI459" t="s">
        <v>942</v>
      </c>
      <c r="AJ459" t="s"/>
      <c r="AK459" t="s">
        <v>91</v>
      </c>
      <c r="AL459" t="s"/>
      <c r="AM459" t="s"/>
      <c r="AN459" t="s">
        <v>99</v>
      </c>
      <c r="AO459" t="s">
        <v>185</v>
      </c>
      <c r="AP459" t="n">
        <v>36</v>
      </c>
      <c r="AQ459" t="s">
        <v>92</v>
      </c>
      <c r="AR459" t="s"/>
      <c r="AS459" t="s">
        <v>512</v>
      </c>
      <c r="AT459" t="s">
        <v>94</v>
      </c>
      <c r="AU459" t="s">
        <v>91</v>
      </c>
      <c r="AV459" t="s"/>
      <c r="AW459" t="s">
        <v>95</v>
      </c>
      <c r="AX459" t="s"/>
      <c r="AY459" t="n">
        <v>5144407</v>
      </c>
      <c r="AZ459" t="s">
        <v>915</v>
      </c>
      <c r="BA459" t="s"/>
      <c r="BB459" t="s"/>
      <c r="BC459" t="n">
        <v>38.8902</v>
      </c>
      <c r="BD459" t="n">
        <v>38.8902</v>
      </c>
      <c r="BE459" t="s">
        <v>943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>
        <v>335</v>
      </c>
      <c r="BO459" t="s">
        <v>82</v>
      </c>
      <c r="BP459" t="s">
        <v>99</v>
      </c>
      <c r="BQ459" t="s">
        <v>936</v>
      </c>
      <c r="BR459" t="s">
        <v>337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910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429.7</v>
      </c>
      <c r="L460" t="s">
        <v>77</v>
      </c>
      <c r="M460" t="s"/>
      <c r="N460" t="s">
        <v>932</v>
      </c>
      <c r="O460" t="s">
        <v>79</v>
      </c>
      <c r="P460" t="s">
        <v>910</v>
      </c>
      <c r="Q460" t="s"/>
      <c r="R460" t="s">
        <v>80</v>
      </c>
      <c r="S460" t="s">
        <v>940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HYPERLINK("https://hotelmonitor-cachepage.eclerx.com/savepage/tk_15454758769209092_sr_62.html","info")</f>
        <v/>
      </c>
      <c r="AA460" t="n">
        <v>-5144407</v>
      </c>
      <c r="AB460" t="s">
        <v>926</v>
      </c>
      <c r="AC460" t="s">
        <v>88</v>
      </c>
      <c r="AD460" t="s">
        <v>89</v>
      </c>
      <c r="AE460" t="s"/>
      <c r="AF460" t="s"/>
      <c r="AG460" t="s"/>
      <c r="AH460" t="s">
        <v>941</v>
      </c>
      <c r="AI460" t="s">
        <v>942</v>
      </c>
      <c r="AJ460" t="s"/>
      <c r="AK460" t="s">
        <v>91</v>
      </c>
      <c r="AL460" t="s"/>
      <c r="AM460" t="s"/>
      <c r="AN460" t="s">
        <v>99</v>
      </c>
      <c r="AO460" t="s">
        <v>185</v>
      </c>
      <c r="AP460" t="n">
        <v>36</v>
      </c>
      <c r="AQ460" t="s">
        <v>92</v>
      </c>
      <c r="AR460" t="s"/>
      <c r="AS460" t="s">
        <v>512</v>
      </c>
      <c r="AT460" t="s">
        <v>94</v>
      </c>
      <c r="AU460" t="s">
        <v>91</v>
      </c>
      <c r="AV460" t="s"/>
      <c r="AW460" t="s">
        <v>95</v>
      </c>
      <c r="AX460" t="s"/>
      <c r="AY460" t="n">
        <v>5144407</v>
      </c>
      <c r="AZ460" t="s">
        <v>915</v>
      </c>
      <c r="BA460" t="s"/>
      <c r="BB460" t="s"/>
      <c r="BC460" t="n">
        <v>38.8902</v>
      </c>
      <c r="BD460" t="n">
        <v>38.8902</v>
      </c>
      <c r="BE460" t="s">
        <v>943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>
        <v>335</v>
      </c>
      <c r="BO460" t="s">
        <v>82</v>
      </c>
      <c r="BP460" t="s">
        <v>99</v>
      </c>
      <c r="BQ460" t="s">
        <v>936</v>
      </c>
      <c r="BR460" t="s">
        <v>337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910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429.7</v>
      </c>
      <c r="L461" t="s">
        <v>77</v>
      </c>
      <c r="M461" t="s"/>
      <c r="N461" t="s">
        <v>932</v>
      </c>
      <c r="O461" t="s">
        <v>79</v>
      </c>
      <c r="P461" t="s">
        <v>910</v>
      </c>
      <c r="Q461" t="s"/>
      <c r="R461" t="s">
        <v>80</v>
      </c>
      <c r="S461" t="s">
        <v>940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>
        <f>HYPERLINK("https://hotelmonitor-cachepage.eclerx.com/savepage/tk_15454758769209092_sr_62.html","info")</f>
        <v/>
      </c>
      <c r="AA461" t="n">
        <v>-5144407</v>
      </c>
      <c r="AB461" t="s">
        <v>926</v>
      </c>
      <c r="AC461" t="s">
        <v>88</v>
      </c>
      <c r="AD461" t="s">
        <v>89</v>
      </c>
      <c r="AE461" t="s"/>
      <c r="AF461" t="s"/>
      <c r="AG461" t="s"/>
      <c r="AH461" t="s">
        <v>941</v>
      </c>
      <c r="AI461" t="s">
        <v>942</v>
      </c>
      <c r="AJ461" t="s"/>
      <c r="AK461" t="s">
        <v>91</v>
      </c>
      <c r="AL461" t="s"/>
      <c r="AM461" t="s"/>
      <c r="AN461" t="s">
        <v>99</v>
      </c>
      <c r="AO461" t="s">
        <v>185</v>
      </c>
      <c r="AP461" t="n">
        <v>36</v>
      </c>
      <c r="AQ461" t="s">
        <v>92</v>
      </c>
      <c r="AR461" t="s"/>
      <c r="AS461" t="s">
        <v>512</v>
      </c>
      <c r="AT461" t="s">
        <v>94</v>
      </c>
      <c r="AU461" t="s">
        <v>91</v>
      </c>
      <c r="AV461" t="s"/>
      <c r="AW461" t="s">
        <v>95</v>
      </c>
      <c r="AX461" t="s"/>
      <c r="AY461" t="n">
        <v>5144407</v>
      </c>
      <c r="AZ461" t="s">
        <v>915</v>
      </c>
      <c r="BA461" t="s"/>
      <c r="BB461" t="s"/>
      <c r="BC461" t="n">
        <v>38.8902</v>
      </c>
      <c r="BD461" t="n">
        <v>38.8902</v>
      </c>
      <c r="BE461" t="s">
        <v>943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>
        <v>335</v>
      </c>
      <c r="BO461" t="s">
        <v>82</v>
      </c>
      <c r="BP461" t="s">
        <v>99</v>
      </c>
      <c r="BQ461" t="s">
        <v>936</v>
      </c>
      <c r="BR461" t="s">
        <v>337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910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459.57</v>
      </c>
      <c r="L462" t="s">
        <v>77</v>
      </c>
      <c r="M462" t="s"/>
      <c r="N462" t="s">
        <v>932</v>
      </c>
      <c r="O462" t="s">
        <v>79</v>
      </c>
      <c r="P462" t="s">
        <v>910</v>
      </c>
      <c r="Q462" t="s"/>
      <c r="R462" t="s">
        <v>80</v>
      </c>
      <c r="S462" t="s">
        <v>944</v>
      </c>
      <c r="T462" t="s">
        <v>82</v>
      </c>
      <c r="U462" t="s">
        <v>83</v>
      </c>
      <c r="V462" t="s">
        <v>84</v>
      </c>
      <c r="W462" t="s">
        <v>103</v>
      </c>
      <c r="X462" t="s"/>
      <c r="Y462" t="s">
        <v>86</v>
      </c>
      <c r="Z462">
        <f>HYPERLINK("https://hotelmonitor-cachepage.eclerx.com/savepage/tk_15454758769209092_sr_62.html","info")</f>
        <v/>
      </c>
      <c r="AA462" t="n">
        <v>-5144407</v>
      </c>
      <c r="AB462" t="s">
        <v>928</v>
      </c>
      <c r="AC462" t="s">
        <v>88</v>
      </c>
      <c r="AD462" t="s">
        <v>89</v>
      </c>
      <c r="AE462" t="s"/>
      <c r="AF462" t="s"/>
      <c r="AG462" t="s"/>
      <c r="AH462" t="s">
        <v>945</v>
      </c>
      <c r="AI462" t="s">
        <v>944</v>
      </c>
      <c r="AJ462" t="s"/>
      <c r="AK462" t="s">
        <v>91</v>
      </c>
      <c r="AL462" t="s"/>
      <c r="AM462" t="s"/>
      <c r="AN462" t="s">
        <v>99</v>
      </c>
      <c r="AO462" t="s">
        <v>185</v>
      </c>
      <c r="AP462" t="n">
        <v>36</v>
      </c>
      <c r="AQ462" t="s">
        <v>92</v>
      </c>
      <c r="AR462" t="s"/>
      <c r="AS462" t="s">
        <v>512</v>
      </c>
      <c r="AT462" t="s">
        <v>94</v>
      </c>
      <c r="AU462" t="s">
        <v>91</v>
      </c>
      <c r="AV462" t="s"/>
      <c r="AW462" t="s">
        <v>95</v>
      </c>
      <c r="AX462" t="s"/>
      <c r="AY462" t="n">
        <v>5144407</v>
      </c>
      <c r="AZ462" t="s">
        <v>915</v>
      </c>
      <c r="BA462" t="s"/>
      <c r="BB462" t="s"/>
      <c r="BC462" t="n">
        <v>38.8902</v>
      </c>
      <c r="BD462" t="n">
        <v>38.8902</v>
      </c>
      <c r="BE462" t="s">
        <v>946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>
        <v>335</v>
      </c>
      <c r="BO462" t="s">
        <v>82</v>
      </c>
      <c r="BP462" t="s">
        <v>99</v>
      </c>
      <c r="BQ462" t="s">
        <v>936</v>
      </c>
      <c r="BR462" t="s">
        <v>337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910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459.57</v>
      </c>
      <c r="L463" t="s">
        <v>77</v>
      </c>
      <c r="M463" t="s"/>
      <c r="N463" t="s">
        <v>932</v>
      </c>
      <c r="O463" t="s">
        <v>79</v>
      </c>
      <c r="P463" t="s">
        <v>910</v>
      </c>
      <c r="Q463" t="s"/>
      <c r="R463" t="s">
        <v>80</v>
      </c>
      <c r="S463" t="s">
        <v>944</v>
      </c>
      <c r="T463" t="s">
        <v>82</v>
      </c>
      <c r="U463" t="s">
        <v>83</v>
      </c>
      <c r="V463" t="s">
        <v>84</v>
      </c>
      <c r="W463" t="s">
        <v>103</v>
      </c>
      <c r="X463" t="s"/>
      <c r="Y463" t="s">
        <v>86</v>
      </c>
      <c r="Z463">
        <f>HYPERLINK("https://hotelmonitor-cachepage.eclerx.com/savepage/tk_15454758769209092_sr_62.html","info")</f>
        <v/>
      </c>
      <c r="AA463" t="n">
        <v>-5144407</v>
      </c>
      <c r="AB463" t="s">
        <v>928</v>
      </c>
      <c r="AC463" t="s">
        <v>88</v>
      </c>
      <c r="AD463" t="s">
        <v>89</v>
      </c>
      <c r="AE463" t="s"/>
      <c r="AF463" t="s"/>
      <c r="AG463" t="s"/>
      <c r="AH463" t="s">
        <v>945</v>
      </c>
      <c r="AI463" t="s">
        <v>944</v>
      </c>
      <c r="AJ463" t="s"/>
      <c r="AK463" t="s">
        <v>91</v>
      </c>
      <c r="AL463" t="s"/>
      <c r="AM463" t="s"/>
      <c r="AN463" t="s">
        <v>99</v>
      </c>
      <c r="AO463" t="s">
        <v>185</v>
      </c>
      <c r="AP463" t="n">
        <v>36</v>
      </c>
      <c r="AQ463" t="s">
        <v>92</v>
      </c>
      <c r="AR463" t="s"/>
      <c r="AS463" t="s">
        <v>512</v>
      </c>
      <c r="AT463" t="s">
        <v>94</v>
      </c>
      <c r="AU463" t="s">
        <v>91</v>
      </c>
      <c r="AV463" t="s"/>
      <c r="AW463" t="s">
        <v>95</v>
      </c>
      <c r="AX463" t="s"/>
      <c r="AY463" t="n">
        <v>5144407</v>
      </c>
      <c r="AZ463" t="s">
        <v>915</v>
      </c>
      <c r="BA463" t="s"/>
      <c r="BB463" t="s"/>
      <c r="BC463" t="n">
        <v>38.8902</v>
      </c>
      <c r="BD463" t="n">
        <v>38.8902</v>
      </c>
      <c r="BE463" t="s">
        <v>946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>
        <v>335</v>
      </c>
      <c r="BO463" t="s">
        <v>82</v>
      </c>
      <c r="BP463" t="s">
        <v>99</v>
      </c>
      <c r="BQ463" t="s">
        <v>936</v>
      </c>
      <c r="BR463" t="s">
        <v>337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910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459.57</v>
      </c>
      <c r="L464" t="s">
        <v>77</v>
      </c>
      <c r="M464" t="s"/>
      <c r="N464" t="s">
        <v>932</v>
      </c>
      <c r="O464" t="s">
        <v>79</v>
      </c>
      <c r="P464" t="s">
        <v>910</v>
      </c>
      <c r="Q464" t="s"/>
      <c r="R464" t="s">
        <v>80</v>
      </c>
      <c r="S464" t="s">
        <v>944</v>
      </c>
      <c r="T464" t="s">
        <v>82</v>
      </c>
      <c r="U464" t="s">
        <v>83</v>
      </c>
      <c r="V464" t="s">
        <v>84</v>
      </c>
      <c r="W464" t="s">
        <v>103</v>
      </c>
      <c r="X464" t="s"/>
      <c r="Y464" t="s">
        <v>86</v>
      </c>
      <c r="Z464">
        <f>HYPERLINK("https://hotelmonitor-cachepage.eclerx.com/savepage/tk_15454758769209092_sr_62.html","info")</f>
        <v/>
      </c>
      <c r="AA464" t="n">
        <v>-5144407</v>
      </c>
      <c r="AB464" t="s">
        <v>931</v>
      </c>
      <c r="AC464" t="s">
        <v>88</v>
      </c>
      <c r="AD464" t="s">
        <v>89</v>
      </c>
      <c r="AE464" t="s"/>
      <c r="AF464" t="s"/>
      <c r="AG464" t="s"/>
      <c r="AH464" t="s">
        <v>945</v>
      </c>
      <c r="AI464" t="s">
        <v>944</v>
      </c>
      <c r="AJ464" t="s"/>
      <c r="AK464" t="s">
        <v>91</v>
      </c>
      <c r="AL464" t="s"/>
      <c r="AM464" t="s"/>
      <c r="AN464" t="s">
        <v>99</v>
      </c>
      <c r="AO464" t="s">
        <v>185</v>
      </c>
      <c r="AP464" t="n">
        <v>36</v>
      </c>
      <c r="AQ464" t="s">
        <v>92</v>
      </c>
      <c r="AR464" t="s"/>
      <c r="AS464" t="s">
        <v>512</v>
      </c>
      <c r="AT464" t="s">
        <v>94</v>
      </c>
      <c r="AU464" t="s">
        <v>91</v>
      </c>
      <c r="AV464" t="s"/>
      <c r="AW464" t="s">
        <v>95</v>
      </c>
      <c r="AX464" t="s"/>
      <c r="AY464" t="n">
        <v>5144407</v>
      </c>
      <c r="AZ464" t="s">
        <v>915</v>
      </c>
      <c r="BA464" t="s"/>
      <c r="BB464" t="s"/>
      <c r="BC464" t="n">
        <v>38.8902</v>
      </c>
      <c r="BD464" t="n">
        <v>38.8902</v>
      </c>
      <c r="BE464" t="s">
        <v>946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>
        <v>335</v>
      </c>
      <c r="BO464" t="s">
        <v>82</v>
      </c>
      <c r="BP464" t="s">
        <v>99</v>
      </c>
      <c r="BQ464" t="s">
        <v>936</v>
      </c>
      <c r="BR464" t="s">
        <v>337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910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459.57</v>
      </c>
      <c r="L465" t="s">
        <v>77</v>
      </c>
      <c r="M465" t="s"/>
      <c r="N465" t="s">
        <v>932</v>
      </c>
      <c r="O465" t="s">
        <v>79</v>
      </c>
      <c r="P465" t="s">
        <v>910</v>
      </c>
      <c r="Q465" t="s"/>
      <c r="R465" t="s">
        <v>80</v>
      </c>
      <c r="S465" t="s">
        <v>944</v>
      </c>
      <c r="T465" t="s">
        <v>82</v>
      </c>
      <c r="U465" t="s">
        <v>83</v>
      </c>
      <c r="V465" t="s">
        <v>84</v>
      </c>
      <c r="W465" t="s">
        <v>103</v>
      </c>
      <c r="X465" t="s"/>
      <c r="Y465" t="s">
        <v>86</v>
      </c>
      <c r="Z465">
        <f>HYPERLINK("https://hotelmonitor-cachepage.eclerx.com/savepage/tk_15454758769209092_sr_62.html","info")</f>
        <v/>
      </c>
      <c r="AA465" t="n">
        <v>-5144407</v>
      </c>
      <c r="AB465" t="s">
        <v>931</v>
      </c>
      <c r="AC465" t="s">
        <v>88</v>
      </c>
      <c r="AD465" t="s">
        <v>89</v>
      </c>
      <c r="AE465" t="s"/>
      <c r="AF465" t="s"/>
      <c r="AG465" t="s"/>
      <c r="AH465" t="s">
        <v>945</v>
      </c>
      <c r="AI465" t="s">
        <v>944</v>
      </c>
      <c r="AJ465" t="s"/>
      <c r="AK465" t="s">
        <v>91</v>
      </c>
      <c r="AL465" t="s"/>
      <c r="AM465" t="s"/>
      <c r="AN465" t="s">
        <v>99</v>
      </c>
      <c r="AO465" t="s">
        <v>185</v>
      </c>
      <c r="AP465" t="n">
        <v>36</v>
      </c>
      <c r="AQ465" t="s">
        <v>92</v>
      </c>
      <c r="AR465" t="s"/>
      <c r="AS465" t="s">
        <v>512</v>
      </c>
      <c r="AT465" t="s">
        <v>94</v>
      </c>
      <c r="AU465" t="s">
        <v>91</v>
      </c>
      <c r="AV465" t="s"/>
      <c r="AW465" t="s">
        <v>95</v>
      </c>
      <c r="AX465" t="s"/>
      <c r="AY465" t="n">
        <v>5144407</v>
      </c>
      <c r="AZ465" t="s">
        <v>915</v>
      </c>
      <c r="BA465" t="s"/>
      <c r="BB465" t="s"/>
      <c r="BC465" t="n">
        <v>38.8902</v>
      </c>
      <c r="BD465" t="n">
        <v>38.8902</v>
      </c>
      <c r="BE465" t="s">
        <v>946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>
        <v>335</v>
      </c>
      <c r="BO465" t="s">
        <v>82</v>
      </c>
      <c r="BP465" t="s">
        <v>99</v>
      </c>
      <c r="BQ465" t="s">
        <v>936</v>
      </c>
      <c r="BR465" t="s">
        <v>337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910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459.57</v>
      </c>
      <c r="L466" t="s">
        <v>77</v>
      </c>
      <c r="M466" t="s"/>
      <c r="N466" t="s">
        <v>932</v>
      </c>
      <c r="O466" t="s">
        <v>79</v>
      </c>
      <c r="P466" t="s">
        <v>910</v>
      </c>
      <c r="Q466" t="s"/>
      <c r="R466" t="s">
        <v>80</v>
      </c>
      <c r="S466" t="s">
        <v>944</v>
      </c>
      <c r="T466" t="s">
        <v>82</v>
      </c>
      <c r="U466" t="s">
        <v>83</v>
      </c>
      <c r="V466" t="s">
        <v>84</v>
      </c>
      <c r="W466" t="s">
        <v>103</v>
      </c>
      <c r="X466" t="s"/>
      <c r="Y466" t="s">
        <v>86</v>
      </c>
      <c r="Z466">
        <f>HYPERLINK("https://hotelmonitor-cachepage.eclerx.com/savepage/tk_15454758769209092_sr_62.html","info")</f>
        <v/>
      </c>
      <c r="AA466" t="n">
        <v>-5144407</v>
      </c>
      <c r="AB466" t="s">
        <v>931</v>
      </c>
      <c r="AC466" t="s">
        <v>88</v>
      </c>
      <c r="AD466" t="s">
        <v>89</v>
      </c>
      <c r="AE466" t="s"/>
      <c r="AF466" t="s"/>
      <c r="AG466" t="s"/>
      <c r="AH466" t="s">
        <v>945</v>
      </c>
      <c r="AI466" t="s">
        <v>944</v>
      </c>
      <c r="AJ466" t="s"/>
      <c r="AK466" t="s">
        <v>91</v>
      </c>
      <c r="AL466" t="s"/>
      <c r="AM466" t="s"/>
      <c r="AN466" t="s">
        <v>99</v>
      </c>
      <c r="AO466" t="s">
        <v>185</v>
      </c>
      <c r="AP466" t="n">
        <v>36</v>
      </c>
      <c r="AQ466" t="s">
        <v>92</v>
      </c>
      <c r="AR466" t="s"/>
      <c r="AS466" t="s">
        <v>512</v>
      </c>
      <c r="AT466" t="s">
        <v>94</v>
      </c>
      <c r="AU466" t="s">
        <v>91</v>
      </c>
      <c r="AV466" t="s"/>
      <c r="AW466" t="s">
        <v>95</v>
      </c>
      <c r="AX466" t="s"/>
      <c r="AY466" t="n">
        <v>5144407</v>
      </c>
      <c r="AZ466" t="s">
        <v>915</v>
      </c>
      <c r="BA466" t="s"/>
      <c r="BB466" t="s"/>
      <c r="BC466" t="n">
        <v>38.8902</v>
      </c>
      <c r="BD466" t="n">
        <v>38.8902</v>
      </c>
      <c r="BE466" t="s">
        <v>946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>
        <v>335</v>
      </c>
      <c r="BO466" t="s">
        <v>82</v>
      </c>
      <c r="BP466" t="s">
        <v>99</v>
      </c>
      <c r="BQ466" t="s">
        <v>936</v>
      </c>
      <c r="BR466" t="s">
        <v>337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910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459.57</v>
      </c>
      <c r="L467" t="s">
        <v>77</v>
      </c>
      <c r="M467" t="s"/>
      <c r="N467" t="s">
        <v>932</v>
      </c>
      <c r="O467" t="s">
        <v>79</v>
      </c>
      <c r="P467" t="s">
        <v>910</v>
      </c>
      <c r="Q467" t="s"/>
      <c r="R467" t="s">
        <v>80</v>
      </c>
      <c r="S467" t="s">
        <v>944</v>
      </c>
      <c r="T467" t="s">
        <v>82</v>
      </c>
      <c r="U467" t="s">
        <v>83</v>
      </c>
      <c r="V467" t="s">
        <v>84</v>
      </c>
      <c r="W467" t="s">
        <v>103</v>
      </c>
      <c r="X467" t="s"/>
      <c r="Y467" t="s">
        <v>86</v>
      </c>
      <c r="Z467">
        <f>HYPERLINK("https://hotelmonitor-cachepage.eclerx.com/savepage/tk_15454758769209092_sr_62.html","info")</f>
        <v/>
      </c>
      <c r="AA467" t="n">
        <v>-5144407</v>
      </c>
      <c r="AB467" t="s">
        <v>931</v>
      </c>
      <c r="AC467" t="s">
        <v>88</v>
      </c>
      <c r="AD467" t="s">
        <v>89</v>
      </c>
      <c r="AE467" t="s"/>
      <c r="AF467" t="s"/>
      <c r="AG467" t="s"/>
      <c r="AH467" t="s">
        <v>945</v>
      </c>
      <c r="AI467" t="s">
        <v>944</v>
      </c>
      <c r="AJ467" t="s"/>
      <c r="AK467" t="s">
        <v>91</v>
      </c>
      <c r="AL467" t="s"/>
      <c r="AM467" t="s"/>
      <c r="AN467" t="s">
        <v>99</v>
      </c>
      <c r="AO467" t="s">
        <v>185</v>
      </c>
      <c r="AP467" t="n">
        <v>36</v>
      </c>
      <c r="AQ467" t="s">
        <v>92</v>
      </c>
      <c r="AR467" t="s"/>
      <c r="AS467" t="s">
        <v>512</v>
      </c>
      <c r="AT467" t="s">
        <v>94</v>
      </c>
      <c r="AU467" t="s">
        <v>91</v>
      </c>
      <c r="AV467" t="s"/>
      <c r="AW467" t="s">
        <v>95</v>
      </c>
      <c r="AX467" t="s"/>
      <c r="AY467" t="n">
        <v>5144407</v>
      </c>
      <c r="AZ467" t="s">
        <v>915</v>
      </c>
      <c r="BA467" t="s"/>
      <c r="BB467" t="s"/>
      <c r="BC467" t="n">
        <v>38.8902</v>
      </c>
      <c r="BD467" t="n">
        <v>38.8902</v>
      </c>
      <c r="BE467" t="s">
        <v>946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>
        <v>335</v>
      </c>
      <c r="BO467" t="s">
        <v>82</v>
      </c>
      <c r="BP467" t="s">
        <v>99</v>
      </c>
      <c r="BQ467" t="s">
        <v>936</v>
      </c>
      <c r="BR467" t="s">
        <v>337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947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296.72</v>
      </c>
      <c r="L468" t="s">
        <v>77</v>
      </c>
      <c r="M468" t="s"/>
      <c r="N468" t="s">
        <v>440</v>
      </c>
      <c r="O468" t="s">
        <v>79</v>
      </c>
      <c r="P468" t="s">
        <v>947</v>
      </c>
      <c r="Q468" t="s"/>
      <c r="R468" t="s">
        <v>328</v>
      </c>
      <c r="S468" t="s">
        <v>948</v>
      </c>
      <c r="T468" t="s">
        <v>82</v>
      </c>
      <c r="U468" t="s">
        <v>83</v>
      </c>
      <c r="V468" t="s">
        <v>84</v>
      </c>
      <c r="W468" t="s">
        <v>103</v>
      </c>
      <c r="X468" t="s"/>
      <c r="Y468" t="s">
        <v>86</v>
      </c>
      <c r="Z468">
        <f>HYPERLINK("https://hotelmonitor-cachepage.eclerx.com/savepage/tk_1545475876668207_sr_62.html","info")</f>
        <v/>
      </c>
      <c r="AA468" t="n">
        <v>-426800</v>
      </c>
      <c r="AB468" t="s">
        <v>796</v>
      </c>
      <c r="AC468" t="s">
        <v>196</v>
      </c>
      <c r="AD468" t="s">
        <v>89</v>
      </c>
      <c r="AE468" t="s"/>
      <c r="AF468" t="s"/>
      <c r="AG468" t="s"/>
      <c r="AH468" t="s">
        <v>949</v>
      </c>
      <c r="AI468" t="s">
        <v>948</v>
      </c>
      <c r="AJ468" t="s"/>
      <c r="AK468" t="s">
        <v>91</v>
      </c>
      <c r="AL468" t="s"/>
      <c r="AM468" t="s">
        <v>114</v>
      </c>
      <c r="AN468" t="s">
        <v>91</v>
      </c>
      <c r="AO468" t="s"/>
      <c r="AP468" t="n">
        <v>6</v>
      </c>
      <c r="AQ468" t="s">
        <v>92</v>
      </c>
      <c r="AR468" t="s"/>
      <c r="AS468" t="s">
        <v>115</v>
      </c>
      <c r="AT468" t="s">
        <v>94</v>
      </c>
      <c r="AU468" t="s">
        <v>91</v>
      </c>
      <c r="AV468" t="s"/>
      <c r="AW468" t="s">
        <v>95</v>
      </c>
      <c r="AX468" t="s"/>
      <c r="AY468" t="n">
        <v>426800</v>
      </c>
      <c r="AZ468" t="s">
        <v>950</v>
      </c>
      <c r="BA468" t="s"/>
      <c r="BB468" t="s"/>
      <c r="BC468" t="n">
        <v>38.9797</v>
      </c>
      <c r="BD468" t="n">
        <v>38.9797</v>
      </c>
      <c r="BE468" t="s">
        <v>951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>
        <v>448</v>
      </c>
      <c r="BR468" t="s">
        <v>449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947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296.72</v>
      </c>
      <c r="L469" t="s">
        <v>77</v>
      </c>
      <c r="M469" t="s"/>
      <c r="N469" t="s">
        <v>440</v>
      </c>
      <c r="O469" t="s">
        <v>79</v>
      </c>
      <c r="P469" t="s">
        <v>947</v>
      </c>
      <c r="Q469" t="s"/>
      <c r="R469" t="s">
        <v>328</v>
      </c>
      <c r="S469" t="s">
        <v>948</v>
      </c>
      <c r="T469" t="s">
        <v>82</v>
      </c>
      <c r="U469" t="s">
        <v>83</v>
      </c>
      <c r="V469" t="s">
        <v>84</v>
      </c>
      <c r="W469" t="s">
        <v>103</v>
      </c>
      <c r="X469" t="s"/>
      <c r="Y469" t="s">
        <v>86</v>
      </c>
      <c r="Z469">
        <f>HYPERLINK("https://hotelmonitor-cachepage.eclerx.com/savepage/tk_1545475876668207_sr_62.html","info")</f>
        <v/>
      </c>
      <c r="AA469" t="n">
        <v>-426800</v>
      </c>
      <c r="AB469" t="s">
        <v>796</v>
      </c>
      <c r="AC469" t="s">
        <v>196</v>
      </c>
      <c r="AD469" t="s">
        <v>89</v>
      </c>
      <c r="AE469" t="s"/>
      <c r="AF469" t="s"/>
      <c r="AG469" t="s"/>
      <c r="AH469" t="s">
        <v>949</v>
      </c>
      <c r="AI469" t="s">
        <v>948</v>
      </c>
      <c r="AJ469" t="s"/>
      <c r="AK469" t="s">
        <v>91</v>
      </c>
      <c r="AL469" t="s"/>
      <c r="AM469" t="s">
        <v>114</v>
      </c>
      <c r="AN469" t="s">
        <v>91</v>
      </c>
      <c r="AO469" t="s"/>
      <c r="AP469" t="n">
        <v>6</v>
      </c>
      <c r="AQ469" t="s">
        <v>92</v>
      </c>
      <c r="AR469" t="s"/>
      <c r="AS469" t="s">
        <v>115</v>
      </c>
      <c r="AT469" t="s">
        <v>94</v>
      </c>
      <c r="AU469" t="s">
        <v>91</v>
      </c>
      <c r="AV469" t="s"/>
      <c r="AW469" t="s">
        <v>95</v>
      </c>
      <c r="AX469" t="s"/>
      <c r="AY469" t="n">
        <v>426800</v>
      </c>
      <c r="AZ469" t="s">
        <v>950</v>
      </c>
      <c r="BA469" t="s"/>
      <c r="BB469" t="s"/>
      <c r="BC469" t="n">
        <v>38.9797</v>
      </c>
      <c r="BD469" t="n">
        <v>38.9797</v>
      </c>
      <c r="BE469" t="s">
        <v>951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>
        <v>448</v>
      </c>
      <c r="BR469" t="s">
        <v>449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947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296.72</v>
      </c>
      <c r="L470" t="s">
        <v>77</v>
      </c>
      <c r="M470" t="s"/>
      <c r="N470" t="s">
        <v>440</v>
      </c>
      <c r="O470" t="s">
        <v>79</v>
      </c>
      <c r="P470" t="s">
        <v>947</v>
      </c>
      <c r="Q470" t="s"/>
      <c r="R470" t="s">
        <v>328</v>
      </c>
      <c r="S470" t="s">
        <v>948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>
        <f>HYPERLINK("https://hotelmonitor-cachepage.eclerx.com/savepage/tk_1545475876668207_sr_62.html","info")</f>
        <v/>
      </c>
      <c r="AA470" t="n">
        <v>-426800</v>
      </c>
      <c r="AB470" t="s">
        <v>796</v>
      </c>
      <c r="AC470" t="s">
        <v>196</v>
      </c>
      <c r="AD470" t="s">
        <v>89</v>
      </c>
      <c r="AE470" t="s"/>
      <c r="AF470" t="s"/>
      <c r="AG470" t="s"/>
      <c r="AH470" t="s">
        <v>949</v>
      </c>
      <c r="AI470" t="s">
        <v>948</v>
      </c>
      <c r="AJ470" t="s"/>
      <c r="AK470" t="s">
        <v>91</v>
      </c>
      <c r="AL470" t="s"/>
      <c r="AM470" t="s">
        <v>114</v>
      </c>
      <c r="AN470" t="s">
        <v>91</v>
      </c>
      <c r="AO470" t="s"/>
      <c r="AP470" t="n">
        <v>6</v>
      </c>
      <c r="AQ470" t="s">
        <v>92</v>
      </c>
      <c r="AR470" t="s"/>
      <c r="AS470" t="s">
        <v>115</v>
      </c>
      <c r="AT470" t="s">
        <v>94</v>
      </c>
      <c r="AU470" t="s">
        <v>91</v>
      </c>
      <c r="AV470" t="s"/>
      <c r="AW470" t="s">
        <v>95</v>
      </c>
      <c r="AX470" t="s"/>
      <c r="AY470" t="n">
        <v>426800</v>
      </c>
      <c r="AZ470" t="s">
        <v>950</v>
      </c>
      <c r="BA470" t="s"/>
      <c r="BB470" t="s"/>
      <c r="BC470" t="n">
        <v>38.9797</v>
      </c>
      <c r="BD470" t="n">
        <v>38.9797</v>
      </c>
      <c r="BE470" t="s">
        <v>951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448</v>
      </c>
      <c r="BR470" t="s">
        <v>449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947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296.72</v>
      </c>
      <c r="L471" t="s">
        <v>77</v>
      </c>
      <c r="M471" t="s"/>
      <c r="N471" t="s">
        <v>440</v>
      </c>
      <c r="O471" t="s">
        <v>79</v>
      </c>
      <c r="P471" t="s">
        <v>947</v>
      </c>
      <c r="Q471" t="s"/>
      <c r="R471" t="s">
        <v>328</v>
      </c>
      <c r="S471" t="s">
        <v>948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>
        <f>HYPERLINK("https://hotelmonitor-cachepage.eclerx.com/savepage/tk_1545475876668207_sr_62.html","info")</f>
        <v/>
      </c>
      <c r="AA471" t="n">
        <v>-426800</v>
      </c>
      <c r="AB471" t="s">
        <v>796</v>
      </c>
      <c r="AC471" t="s">
        <v>196</v>
      </c>
      <c r="AD471" t="s">
        <v>89</v>
      </c>
      <c r="AE471" t="s"/>
      <c r="AF471" t="s"/>
      <c r="AG471" t="s"/>
      <c r="AH471" t="s">
        <v>949</v>
      </c>
      <c r="AI471" t="s">
        <v>948</v>
      </c>
      <c r="AJ471" t="s"/>
      <c r="AK471" t="s">
        <v>91</v>
      </c>
      <c r="AL471" t="s"/>
      <c r="AM471" t="s">
        <v>114</v>
      </c>
      <c r="AN471" t="s">
        <v>91</v>
      </c>
      <c r="AO471" t="s"/>
      <c r="AP471" t="n">
        <v>6</v>
      </c>
      <c r="AQ471" t="s">
        <v>92</v>
      </c>
      <c r="AR471" t="s"/>
      <c r="AS471" t="s">
        <v>115</v>
      </c>
      <c r="AT471" t="s">
        <v>94</v>
      </c>
      <c r="AU471" t="s">
        <v>91</v>
      </c>
      <c r="AV471" t="s"/>
      <c r="AW471" t="s">
        <v>95</v>
      </c>
      <c r="AX471" t="s"/>
      <c r="AY471" t="n">
        <v>426800</v>
      </c>
      <c r="AZ471" t="s">
        <v>950</v>
      </c>
      <c r="BA471" t="s"/>
      <c r="BB471" t="s"/>
      <c r="BC471" t="n">
        <v>38.9797</v>
      </c>
      <c r="BD471" t="n">
        <v>38.9797</v>
      </c>
      <c r="BE471" t="s">
        <v>951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448</v>
      </c>
      <c r="BR471" t="s">
        <v>449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947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313.93</v>
      </c>
      <c r="L472" t="s">
        <v>77</v>
      </c>
      <c r="M472" t="s"/>
      <c r="N472" t="s">
        <v>303</v>
      </c>
      <c r="O472" t="s">
        <v>79</v>
      </c>
      <c r="P472" t="s">
        <v>947</v>
      </c>
      <c r="Q472" t="s"/>
      <c r="R472" t="s">
        <v>328</v>
      </c>
      <c r="S472" t="s">
        <v>952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>
        <f>HYPERLINK("https://hotelmonitor-cachepage.eclerx.com/savepage/tk_1545475876668207_sr_62.html","info")</f>
        <v/>
      </c>
      <c r="AA472" t="n">
        <v>-426800</v>
      </c>
      <c r="AB472" t="s">
        <v>953</v>
      </c>
      <c r="AC472" t="s">
        <v>88</v>
      </c>
      <c r="AD472" t="s">
        <v>89</v>
      </c>
      <c r="AE472" t="s"/>
      <c r="AF472" t="s"/>
      <c r="AG472" t="s"/>
      <c r="AH472" t="s">
        <v>954</v>
      </c>
      <c r="AI472" t="s">
        <v>952</v>
      </c>
      <c r="AJ472" t="s"/>
      <c r="AK472" t="s">
        <v>91</v>
      </c>
      <c r="AL472" t="s"/>
      <c r="AM472" t="s">
        <v>563</v>
      </c>
      <c r="AN472" t="s">
        <v>91</v>
      </c>
      <c r="AO472" t="s"/>
      <c r="AP472" t="n">
        <v>6</v>
      </c>
      <c r="AQ472" t="s">
        <v>92</v>
      </c>
      <c r="AR472" t="s"/>
      <c r="AS472" t="s">
        <v>955</v>
      </c>
      <c r="AT472" t="s">
        <v>94</v>
      </c>
      <c r="AU472" t="s">
        <v>91</v>
      </c>
      <c r="AV472" t="s"/>
      <c r="AW472" t="s">
        <v>95</v>
      </c>
      <c r="AX472" t="s"/>
      <c r="AY472" t="n">
        <v>426800</v>
      </c>
      <c r="AZ472" t="s">
        <v>950</v>
      </c>
      <c r="BA472" t="s"/>
      <c r="BB472" t="s"/>
      <c r="BC472" t="n">
        <v>38.9797</v>
      </c>
      <c r="BD472" t="n">
        <v>38.9797</v>
      </c>
      <c r="BE472" t="s">
        <v>956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307</v>
      </c>
      <c r="BR472" t="s">
        <v>449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947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313.93</v>
      </c>
      <c r="L473" t="s">
        <v>77</v>
      </c>
      <c r="M473" t="s"/>
      <c r="N473" t="s">
        <v>303</v>
      </c>
      <c r="O473" t="s">
        <v>79</v>
      </c>
      <c r="P473" t="s">
        <v>947</v>
      </c>
      <c r="Q473" t="s"/>
      <c r="R473" t="s">
        <v>328</v>
      </c>
      <c r="S473" t="s">
        <v>952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>
        <f>HYPERLINK("https://hotelmonitor-cachepage.eclerx.com/savepage/tk_1545475876668207_sr_62.html","info")</f>
        <v/>
      </c>
      <c r="AA473" t="n">
        <v>-426800</v>
      </c>
      <c r="AB473" t="s">
        <v>953</v>
      </c>
      <c r="AC473" t="s">
        <v>88</v>
      </c>
      <c r="AD473" t="s">
        <v>89</v>
      </c>
      <c r="AE473" t="s"/>
      <c r="AF473" t="s"/>
      <c r="AG473" t="s"/>
      <c r="AH473" t="s">
        <v>954</v>
      </c>
      <c r="AI473" t="s">
        <v>952</v>
      </c>
      <c r="AJ473" t="s"/>
      <c r="AK473" t="s">
        <v>91</v>
      </c>
      <c r="AL473" t="s"/>
      <c r="AM473" t="s">
        <v>563</v>
      </c>
      <c r="AN473" t="s">
        <v>91</v>
      </c>
      <c r="AO473" t="s"/>
      <c r="AP473" t="n">
        <v>6</v>
      </c>
      <c r="AQ473" t="s">
        <v>92</v>
      </c>
      <c r="AR473" t="s"/>
      <c r="AS473" t="s">
        <v>955</v>
      </c>
      <c r="AT473" t="s">
        <v>94</v>
      </c>
      <c r="AU473" t="s">
        <v>91</v>
      </c>
      <c r="AV473" t="s"/>
      <c r="AW473" t="s">
        <v>95</v>
      </c>
      <c r="AX473" t="s"/>
      <c r="AY473" t="n">
        <v>426800</v>
      </c>
      <c r="AZ473" t="s">
        <v>950</v>
      </c>
      <c r="BA473" t="s"/>
      <c r="BB473" t="s"/>
      <c r="BC473" t="n">
        <v>38.9797</v>
      </c>
      <c r="BD473" t="n">
        <v>38.9797</v>
      </c>
      <c r="BE473" t="s">
        <v>956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307</v>
      </c>
      <c r="BR473" t="s">
        <v>449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947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332.77</v>
      </c>
      <c r="L474" t="s">
        <v>77</v>
      </c>
      <c r="M474" t="s"/>
      <c r="N474" t="s">
        <v>957</v>
      </c>
      <c r="O474" t="s">
        <v>79</v>
      </c>
      <c r="P474" t="s">
        <v>947</v>
      </c>
      <c r="Q474" t="s"/>
      <c r="R474" t="s">
        <v>328</v>
      </c>
      <c r="S474" t="s">
        <v>958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>
        <f>HYPERLINK("https://hotelmonitor-cachepage.eclerx.com/savepage/tk_1545475876668207_sr_62.html","info")</f>
        <v/>
      </c>
      <c r="AA474" t="n">
        <v>-426800</v>
      </c>
      <c r="AB474" t="s">
        <v>953</v>
      </c>
      <c r="AC474" t="s">
        <v>88</v>
      </c>
      <c r="AD474" t="s">
        <v>89</v>
      </c>
      <c r="AE474" t="s"/>
      <c r="AF474" t="s"/>
      <c r="AG474" t="s"/>
      <c r="AH474" t="s">
        <v>959</v>
      </c>
      <c r="AI474" t="s">
        <v>958</v>
      </c>
      <c r="AJ474" t="s"/>
      <c r="AK474" t="s">
        <v>91</v>
      </c>
      <c r="AL474" t="s"/>
      <c r="AM474" t="s">
        <v>563</v>
      </c>
      <c r="AN474" t="s">
        <v>91</v>
      </c>
      <c r="AO474" t="s"/>
      <c r="AP474" t="n">
        <v>6</v>
      </c>
      <c r="AQ474" t="s">
        <v>92</v>
      </c>
      <c r="AR474" t="s"/>
      <c r="AS474" t="s">
        <v>955</v>
      </c>
      <c r="AT474" t="s">
        <v>94</v>
      </c>
      <c r="AU474" t="s">
        <v>91</v>
      </c>
      <c r="AV474" t="s"/>
      <c r="AW474" t="s">
        <v>95</v>
      </c>
      <c r="AX474" t="s"/>
      <c r="AY474" t="n">
        <v>426800</v>
      </c>
      <c r="AZ474" t="s">
        <v>950</v>
      </c>
      <c r="BA474" t="s"/>
      <c r="BB474" t="s"/>
      <c r="BC474" t="n">
        <v>38.9797</v>
      </c>
      <c r="BD474" t="n">
        <v>38.9797</v>
      </c>
      <c r="BE474" t="s">
        <v>960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961</v>
      </c>
      <c r="BR474" t="s">
        <v>449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947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332.77</v>
      </c>
      <c r="L475" t="s">
        <v>77</v>
      </c>
      <c r="M475" t="s"/>
      <c r="N475" t="s">
        <v>957</v>
      </c>
      <c r="O475" t="s">
        <v>79</v>
      </c>
      <c r="P475" t="s">
        <v>947</v>
      </c>
      <c r="Q475" t="s"/>
      <c r="R475" t="s">
        <v>328</v>
      </c>
      <c r="S475" t="s">
        <v>958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>
        <f>HYPERLINK("https://hotelmonitor-cachepage.eclerx.com/savepage/tk_1545475876668207_sr_62.html","info")</f>
        <v/>
      </c>
      <c r="AA475" t="n">
        <v>-426800</v>
      </c>
      <c r="AB475" t="s">
        <v>953</v>
      </c>
      <c r="AC475" t="s">
        <v>88</v>
      </c>
      <c r="AD475" t="s">
        <v>89</v>
      </c>
      <c r="AE475" t="s"/>
      <c r="AF475" t="s"/>
      <c r="AG475" t="s"/>
      <c r="AH475" t="s">
        <v>959</v>
      </c>
      <c r="AI475" t="s">
        <v>958</v>
      </c>
      <c r="AJ475" t="s"/>
      <c r="AK475" t="s">
        <v>91</v>
      </c>
      <c r="AL475" t="s"/>
      <c r="AM475" t="s">
        <v>563</v>
      </c>
      <c r="AN475" t="s">
        <v>91</v>
      </c>
      <c r="AO475" t="s"/>
      <c r="AP475" t="n">
        <v>6</v>
      </c>
      <c r="AQ475" t="s">
        <v>92</v>
      </c>
      <c r="AR475" t="s"/>
      <c r="AS475" t="s">
        <v>955</v>
      </c>
      <c r="AT475" t="s">
        <v>94</v>
      </c>
      <c r="AU475" t="s">
        <v>91</v>
      </c>
      <c r="AV475" t="s"/>
      <c r="AW475" t="s">
        <v>95</v>
      </c>
      <c r="AX475" t="s"/>
      <c r="AY475" t="n">
        <v>426800</v>
      </c>
      <c r="AZ475" t="s">
        <v>950</v>
      </c>
      <c r="BA475" t="s"/>
      <c r="BB475" t="s"/>
      <c r="BC475" t="n">
        <v>38.9797</v>
      </c>
      <c r="BD475" t="n">
        <v>38.9797</v>
      </c>
      <c r="BE475" t="s">
        <v>960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961</v>
      </c>
      <c r="BR475" t="s">
        <v>449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947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353.17</v>
      </c>
      <c r="L476" t="s">
        <v>77</v>
      </c>
      <c r="M476" t="s"/>
      <c r="N476" t="s">
        <v>962</v>
      </c>
      <c r="O476" t="s">
        <v>79</v>
      </c>
      <c r="P476" t="s">
        <v>947</v>
      </c>
      <c r="Q476" t="s"/>
      <c r="R476" t="s">
        <v>328</v>
      </c>
      <c r="S476" t="s">
        <v>963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>
        <f>HYPERLINK("https://hotelmonitor-cachepage.eclerx.com/savepage/tk_1545475876668207_sr_62.html","info")</f>
        <v/>
      </c>
      <c r="AA476" t="n">
        <v>-426800</v>
      </c>
      <c r="AB476" t="s">
        <v>953</v>
      </c>
      <c r="AC476" t="s">
        <v>88</v>
      </c>
      <c r="AD476" t="s">
        <v>89</v>
      </c>
      <c r="AE476" t="s"/>
      <c r="AF476" t="s"/>
      <c r="AG476" t="s"/>
      <c r="AH476" t="s">
        <v>964</v>
      </c>
      <c r="AI476" t="s">
        <v>963</v>
      </c>
      <c r="AJ476" t="s"/>
      <c r="AK476" t="s">
        <v>91</v>
      </c>
      <c r="AL476" t="s"/>
      <c r="AM476" t="s">
        <v>563</v>
      </c>
      <c r="AN476" t="s">
        <v>91</v>
      </c>
      <c r="AO476" t="s"/>
      <c r="AP476" t="n">
        <v>6</v>
      </c>
      <c r="AQ476" t="s">
        <v>92</v>
      </c>
      <c r="AR476" t="s"/>
      <c r="AS476" t="s">
        <v>955</v>
      </c>
      <c r="AT476" t="s">
        <v>94</v>
      </c>
      <c r="AU476" t="s">
        <v>91</v>
      </c>
      <c r="AV476" t="s"/>
      <c r="AW476" t="s">
        <v>95</v>
      </c>
      <c r="AX476" t="s"/>
      <c r="AY476" t="n">
        <v>426800</v>
      </c>
      <c r="AZ476" t="s">
        <v>950</v>
      </c>
      <c r="BA476" t="s"/>
      <c r="BB476" t="s"/>
      <c r="BC476" t="n">
        <v>38.9797</v>
      </c>
      <c r="BD476" t="n">
        <v>38.9797</v>
      </c>
      <c r="BE476" t="s">
        <v>965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966</v>
      </c>
      <c r="BR476" t="s">
        <v>449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947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353.17</v>
      </c>
      <c r="L477" t="s">
        <v>77</v>
      </c>
      <c r="M477" t="s"/>
      <c r="N477" t="s">
        <v>962</v>
      </c>
      <c r="O477" t="s">
        <v>79</v>
      </c>
      <c r="P477" t="s">
        <v>947</v>
      </c>
      <c r="Q477" t="s"/>
      <c r="R477" t="s">
        <v>328</v>
      </c>
      <c r="S477" t="s">
        <v>963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>
        <f>HYPERLINK("https://hotelmonitor-cachepage.eclerx.com/savepage/tk_1545475876668207_sr_62.html","info")</f>
        <v/>
      </c>
      <c r="AA477" t="n">
        <v>-426800</v>
      </c>
      <c r="AB477" t="s">
        <v>953</v>
      </c>
      <c r="AC477" t="s">
        <v>88</v>
      </c>
      <c r="AD477" t="s">
        <v>89</v>
      </c>
      <c r="AE477" t="s"/>
      <c r="AF477" t="s"/>
      <c r="AG477" t="s"/>
      <c r="AH477" t="s">
        <v>964</v>
      </c>
      <c r="AI477" t="s">
        <v>963</v>
      </c>
      <c r="AJ477" t="s"/>
      <c r="AK477" t="s">
        <v>91</v>
      </c>
      <c r="AL477" t="s"/>
      <c r="AM477" t="s">
        <v>563</v>
      </c>
      <c r="AN477" t="s">
        <v>91</v>
      </c>
      <c r="AO477" t="s"/>
      <c r="AP477" t="n">
        <v>6</v>
      </c>
      <c r="AQ477" t="s">
        <v>92</v>
      </c>
      <c r="AR477" t="s"/>
      <c r="AS477" t="s">
        <v>955</v>
      </c>
      <c r="AT477" t="s">
        <v>94</v>
      </c>
      <c r="AU477" t="s">
        <v>91</v>
      </c>
      <c r="AV477" t="s"/>
      <c r="AW477" t="s">
        <v>95</v>
      </c>
      <c r="AX477" t="s"/>
      <c r="AY477" t="n">
        <v>426800</v>
      </c>
      <c r="AZ477" t="s">
        <v>950</v>
      </c>
      <c r="BA477" t="s"/>
      <c r="BB477" t="s"/>
      <c r="BC477" t="n">
        <v>38.9797</v>
      </c>
      <c r="BD477" t="n">
        <v>38.9797</v>
      </c>
      <c r="BE477" t="s">
        <v>965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966</v>
      </c>
      <c r="BR477" t="s">
        <v>449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947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383</v>
      </c>
      <c r="L478" t="s">
        <v>77</v>
      </c>
      <c r="M478" t="s"/>
      <c r="N478" t="s">
        <v>967</v>
      </c>
      <c r="O478" t="s">
        <v>79</v>
      </c>
      <c r="P478" t="s">
        <v>947</v>
      </c>
      <c r="Q478" t="s"/>
      <c r="R478" t="s">
        <v>328</v>
      </c>
      <c r="S478" t="s">
        <v>968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>
        <f>HYPERLINK("https://hotelmonitor-cachepage.eclerx.com/savepage/tk_1545475876668207_sr_62.html","info")</f>
        <v/>
      </c>
      <c r="AA478" t="n">
        <v>-426800</v>
      </c>
      <c r="AB478" t="s">
        <v>953</v>
      </c>
      <c r="AC478" t="s">
        <v>88</v>
      </c>
      <c r="AD478" t="s">
        <v>89</v>
      </c>
      <c r="AE478" t="s"/>
      <c r="AF478" t="s"/>
      <c r="AG478" t="s"/>
      <c r="AH478" t="s">
        <v>969</v>
      </c>
      <c r="AI478" t="s">
        <v>968</v>
      </c>
      <c r="AJ478" t="s"/>
      <c r="AK478" t="s">
        <v>91</v>
      </c>
      <c r="AL478" t="s"/>
      <c r="AM478" t="s">
        <v>563</v>
      </c>
      <c r="AN478" t="s">
        <v>91</v>
      </c>
      <c r="AO478" t="s"/>
      <c r="AP478" t="n">
        <v>6</v>
      </c>
      <c r="AQ478" t="s">
        <v>92</v>
      </c>
      <c r="AR478" t="s"/>
      <c r="AS478" t="s">
        <v>955</v>
      </c>
      <c r="AT478" t="s">
        <v>94</v>
      </c>
      <c r="AU478" t="s">
        <v>91</v>
      </c>
      <c r="AV478" t="s"/>
      <c r="AW478" t="s">
        <v>95</v>
      </c>
      <c r="AX478" t="s"/>
      <c r="AY478" t="n">
        <v>426800</v>
      </c>
      <c r="AZ478" t="s">
        <v>950</v>
      </c>
      <c r="BA478" t="s"/>
      <c r="BB478" t="s"/>
      <c r="BC478" t="n">
        <v>38.9797</v>
      </c>
      <c r="BD478" t="n">
        <v>38.9797</v>
      </c>
      <c r="BE478" t="s">
        <v>970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971</v>
      </c>
      <c r="BR478" t="s">
        <v>449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947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383</v>
      </c>
      <c r="L479" t="s">
        <v>77</v>
      </c>
      <c r="M479" t="s"/>
      <c r="N479" t="s">
        <v>967</v>
      </c>
      <c r="O479" t="s">
        <v>79</v>
      </c>
      <c r="P479" t="s">
        <v>947</v>
      </c>
      <c r="Q479" t="s"/>
      <c r="R479" t="s">
        <v>328</v>
      </c>
      <c r="S479" t="s">
        <v>968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>
        <f>HYPERLINK("https://hotelmonitor-cachepage.eclerx.com/savepage/tk_1545475876668207_sr_62.html","info")</f>
        <v/>
      </c>
      <c r="AA479" t="n">
        <v>-426800</v>
      </c>
      <c r="AB479" t="s">
        <v>953</v>
      </c>
      <c r="AC479" t="s">
        <v>88</v>
      </c>
      <c r="AD479" t="s">
        <v>89</v>
      </c>
      <c r="AE479" t="s"/>
      <c r="AF479" t="s"/>
      <c r="AG479" t="s"/>
      <c r="AH479" t="s">
        <v>969</v>
      </c>
      <c r="AI479" t="s">
        <v>968</v>
      </c>
      <c r="AJ479" t="s"/>
      <c r="AK479" t="s">
        <v>91</v>
      </c>
      <c r="AL479" t="s"/>
      <c r="AM479" t="s">
        <v>563</v>
      </c>
      <c r="AN479" t="s">
        <v>91</v>
      </c>
      <c r="AO479" t="s"/>
      <c r="AP479" t="n">
        <v>6</v>
      </c>
      <c r="AQ479" t="s">
        <v>92</v>
      </c>
      <c r="AR479" t="s"/>
      <c r="AS479" t="s">
        <v>955</v>
      </c>
      <c r="AT479" t="s">
        <v>94</v>
      </c>
      <c r="AU479" t="s">
        <v>91</v>
      </c>
      <c r="AV479" t="s"/>
      <c r="AW479" t="s">
        <v>95</v>
      </c>
      <c r="AX479" t="s"/>
      <c r="AY479" t="n">
        <v>426800</v>
      </c>
      <c r="AZ479" t="s">
        <v>950</v>
      </c>
      <c r="BA479" t="s"/>
      <c r="BB479" t="s"/>
      <c r="BC479" t="n">
        <v>38.9797</v>
      </c>
      <c r="BD479" t="n">
        <v>38.9797</v>
      </c>
      <c r="BE479" t="s">
        <v>970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971</v>
      </c>
      <c r="BR479" t="s">
        <v>449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947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607.45</v>
      </c>
      <c r="L480" t="s">
        <v>77</v>
      </c>
      <c r="M480" t="s"/>
      <c r="N480" t="s">
        <v>972</v>
      </c>
      <c r="O480" t="s">
        <v>79</v>
      </c>
      <c r="P480" t="s">
        <v>947</v>
      </c>
      <c r="Q480" t="s"/>
      <c r="R480" t="s">
        <v>328</v>
      </c>
      <c r="S480" t="s">
        <v>973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>
        <f>HYPERLINK("https://hotelmonitor-cachepage.eclerx.com/savepage/tk_1545475876668207_sr_62.html","info")</f>
        <v/>
      </c>
      <c r="AA480" t="n">
        <v>-426800</v>
      </c>
      <c r="AB480" t="s">
        <v>953</v>
      </c>
      <c r="AC480" t="s">
        <v>88</v>
      </c>
      <c r="AD480" t="s">
        <v>89</v>
      </c>
      <c r="AE480" t="s"/>
      <c r="AF480" t="s"/>
      <c r="AG480" t="s"/>
      <c r="AH480" t="s">
        <v>974</v>
      </c>
      <c r="AI480" t="s">
        <v>973</v>
      </c>
      <c r="AJ480" t="s"/>
      <c r="AK480" t="s">
        <v>91</v>
      </c>
      <c r="AL480" t="s"/>
      <c r="AM480" t="s">
        <v>563</v>
      </c>
      <c r="AN480" t="s">
        <v>91</v>
      </c>
      <c r="AO480" t="s"/>
      <c r="AP480" t="n">
        <v>6</v>
      </c>
      <c r="AQ480" t="s">
        <v>92</v>
      </c>
      <c r="AR480" t="s"/>
      <c r="AS480" t="s">
        <v>955</v>
      </c>
      <c r="AT480" t="s">
        <v>94</v>
      </c>
      <c r="AU480" t="s">
        <v>91</v>
      </c>
      <c r="AV480" t="s"/>
      <c r="AW480" t="s">
        <v>95</v>
      </c>
      <c r="AX480" t="s"/>
      <c r="AY480" t="n">
        <v>426800</v>
      </c>
      <c r="AZ480" t="s">
        <v>950</v>
      </c>
      <c r="BA480" t="s"/>
      <c r="BB480" t="s"/>
      <c r="BC480" t="n">
        <v>38.9797</v>
      </c>
      <c r="BD480" t="n">
        <v>38.9797</v>
      </c>
      <c r="BE480" t="s">
        <v>975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976</v>
      </c>
      <c r="BR480" t="s">
        <v>449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947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607.45</v>
      </c>
      <c r="L481" t="s">
        <v>77</v>
      </c>
      <c r="M481" t="s"/>
      <c r="N481" t="s">
        <v>972</v>
      </c>
      <c r="O481" t="s">
        <v>79</v>
      </c>
      <c r="P481" t="s">
        <v>947</v>
      </c>
      <c r="Q481" t="s"/>
      <c r="R481" t="s">
        <v>328</v>
      </c>
      <c r="S481" t="s">
        <v>973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>
        <f>HYPERLINK("https://hotelmonitor-cachepage.eclerx.com/savepage/tk_1545475876668207_sr_62.html","info")</f>
        <v/>
      </c>
      <c r="AA481" t="n">
        <v>-426800</v>
      </c>
      <c r="AB481" t="s">
        <v>953</v>
      </c>
      <c r="AC481" t="s">
        <v>88</v>
      </c>
      <c r="AD481" t="s">
        <v>89</v>
      </c>
      <c r="AE481" t="s"/>
      <c r="AF481" t="s"/>
      <c r="AG481" t="s"/>
      <c r="AH481" t="s">
        <v>974</v>
      </c>
      <c r="AI481" t="s">
        <v>973</v>
      </c>
      <c r="AJ481" t="s"/>
      <c r="AK481" t="s">
        <v>91</v>
      </c>
      <c r="AL481" t="s"/>
      <c r="AM481" t="s">
        <v>563</v>
      </c>
      <c r="AN481" t="s">
        <v>91</v>
      </c>
      <c r="AO481" t="s"/>
      <c r="AP481" t="n">
        <v>6</v>
      </c>
      <c r="AQ481" t="s">
        <v>92</v>
      </c>
      <c r="AR481" t="s"/>
      <c r="AS481" t="s">
        <v>955</v>
      </c>
      <c r="AT481" t="s">
        <v>94</v>
      </c>
      <c r="AU481" t="s">
        <v>91</v>
      </c>
      <c r="AV481" t="s"/>
      <c r="AW481" t="s">
        <v>95</v>
      </c>
      <c r="AX481" t="s"/>
      <c r="AY481" t="n">
        <v>426800</v>
      </c>
      <c r="AZ481" t="s">
        <v>950</v>
      </c>
      <c r="BA481" t="s"/>
      <c r="BB481" t="s"/>
      <c r="BC481" t="n">
        <v>38.9797</v>
      </c>
      <c r="BD481" t="n">
        <v>38.9797</v>
      </c>
      <c r="BE481" t="s">
        <v>975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976</v>
      </c>
      <c r="BR481" t="s">
        <v>449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947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1367.17</v>
      </c>
      <c r="L482" t="s">
        <v>77</v>
      </c>
      <c r="M482" t="s"/>
      <c r="N482" t="s">
        <v>977</v>
      </c>
      <c r="O482" t="s">
        <v>79</v>
      </c>
      <c r="P482" t="s">
        <v>947</v>
      </c>
      <c r="Q482" t="s"/>
      <c r="R482" t="s">
        <v>328</v>
      </c>
      <c r="S482" t="s">
        <v>978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>
        <f>HYPERLINK("https://hotelmonitor-cachepage.eclerx.com/savepage/tk_1545475876668207_sr_62.html","info")</f>
        <v/>
      </c>
      <c r="AA482" t="n">
        <v>-426800</v>
      </c>
      <c r="AB482" t="s">
        <v>953</v>
      </c>
      <c r="AC482" t="s">
        <v>88</v>
      </c>
      <c r="AD482" t="s">
        <v>89</v>
      </c>
      <c r="AE482" t="s"/>
      <c r="AF482" t="s"/>
      <c r="AG482" t="s"/>
      <c r="AH482" t="s">
        <v>979</v>
      </c>
      <c r="AI482" t="s">
        <v>978</v>
      </c>
      <c r="AJ482" t="s"/>
      <c r="AK482" t="s">
        <v>91</v>
      </c>
      <c r="AL482" t="s"/>
      <c r="AM482" t="s">
        <v>563</v>
      </c>
      <c r="AN482" t="s">
        <v>91</v>
      </c>
      <c r="AO482" t="s"/>
      <c r="AP482" t="n">
        <v>6</v>
      </c>
      <c r="AQ482" t="s">
        <v>92</v>
      </c>
      <c r="AR482" t="s"/>
      <c r="AS482" t="s">
        <v>955</v>
      </c>
      <c r="AT482" t="s">
        <v>94</v>
      </c>
      <c r="AU482" t="s">
        <v>91</v>
      </c>
      <c r="AV482" t="s"/>
      <c r="AW482" t="s">
        <v>95</v>
      </c>
      <c r="AX482" t="s"/>
      <c r="AY482" t="n">
        <v>426800</v>
      </c>
      <c r="AZ482" t="s">
        <v>950</v>
      </c>
      <c r="BA482" t="s"/>
      <c r="BB482" t="s"/>
      <c r="BC482" t="n">
        <v>38.9797</v>
      </c>
      <c r="BD482" t="n">
        <v>38.9797</v>
      </c>
      <c r="BE482" t="s">
        <v>980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981</v>
      </c>
      <c r="BR482" t="s">
        <v>449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947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1367.17</v>
      </c>
      <c r="L483" t="s">
        <v>77</v>
      </c>
      <c r="M483" t="s"/>
      <c r="N483" t="s">
        <v>977</v>
      </c>
      <c r="O483" t="s">
        <v>79</v>
      </c>
      <c r="P483" t="s">
        <v>947</v>
      </c>
      <c r="Q483" t="s"/>
      <c r="R483" t="s">
        <v>328</v>
      </c>
      <c r="S483" t="s">
        <v>978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>
        <f>HYPERLINK("https://hotelmonitor-cachepage.eclerx.com/savepage/tk_1545475876668207_sr_62.html","info")</f>
        <v/>
      </c>
      <c r="AA483" t="n">
        <v>-426800</v>
      </c>
      <c r="AB483" t="s">
        <v>953</v>
      </c>
      <c r="AC483" t="s">
        <v>88</v>
      </c>
      <c r="AD483" t="s">
        <v>89</v>
      </c>
      <c r="AE483" t="s"/>
      <c r="AF483" t="s"/>
      <c r="AG483" t="s"/>
      <c r="AH483" t="s">
        <v>979</v>
      </c>
      <c r="AI483" t="s">
        <v>978</v>
      </c>
      <c r="AJ483" t="s"/>
      <c r="AK483" t="s">
        <v>91</v>
      </c>
      <c r="AL483" t="s"/>
      <c r="AM483" t="s">
        <v>563</v>
      </c>
      <c r="AN483" t="s">
        <v>91</v>
      </c>
      <c r="AO483" t="s"/>
      <c r="AP483" t="n">
        <v>6</v>
      </c>
      <c r="AQ483" t="s">
        <v>92</v>
      </c>
      <c r="AR483" t="s"/>
      <c r="AS483" t="s">
        <v>955</v>
      </c>
      <c r="AT483" t="s">
        <v>94</v>
      </c>
      <c r="AU483" t="s">
        <v>91</v>
      </c>
      <c r="AV483" t="s"/>
      <c r="AW483" t="s">
        <v>95</v>
      </c>
      <c r="AX483" t="s"/>
      <c r="AY483" t="n">
        <v>426800</v>
      </c>
      <c r="AZ483" t="s">
        <v>950</v>
      </c>
      <c r="BA483" t="s"/>
      <c r="BB483" t="s"/>
      <c r="BC483" t="n">
        <v>38.9797</v>
      </c>
      <c r="BD483" t="n">
        <v>38.9797</v>
      </c>
      <c r="BE483" t="s">
        <v>980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981</v>
      </c>
      <c r="BR483" t="s">
        <v>449</v>
      </c>
    </row>
    <row r="484" spans="1:70">
      <c r="A484" t="s">
        <v>70</v>
      </c>
      <c r="B484" t="s">
        <v>71</v>
      </c>
      <c r="C484" t="s">
        <v>377</v>
      </c>
      <c r="D484" t="n">
        <v>3</v>
      </c>
      <c r="E484" t="s">
        <v>275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68.79000000000001</v>
      </c>
      <c r="L484" t="s">
        <v>77</v>
      </c>
      <c r="M484" t="s"/>
      <c r="N484" t="s">
        <v>276</v>
      </c>
      <c r="O484" t="s">
        <v>79</v>
      </c>
      <c r="P484" t="s">
        <v>275</v>
      </c>
      <c r="Q484" t="s"/>
      <c r="R484" t="s">
        <v>277</v>
      </c>
      <c r="S484" t="s">
        <v>982</v>
      </c>
      <c r="T484" t="s">
        <v>82</v>
      </c>
      <c r="U484" t="s">
        <v>83</v>
      </c>
      <c r="V484" t="s">
        <v>84</v>
      </c>
      <c r="W484" t="s">
        <v>103</v>
      </c>
      <c r="X484" t="s"/>
      <c r="Y484" t="s">
        <v>86</v>
      </c>
      <c r="Z484">
        <f>HYPERLINK("https://hotelmonitor-cachepage.eclerx.com/savepage/tk_15454758805525827_sr_58.html","info")</f>
        <v/>
      </c>
      <c r="AA484" t="n">
        <v>-455907</v>
      </c>
      <c r="AB484" t="s">
        <v>279</v>
      </c>
      <c r="AC484" t="s">
        <v>196</v>
      </c>
      <c r="AD484" t="s">
        <v>89</v>
      </c>
      <c r="AE484" t="s"/>
      <c r="AF484" t="s"/>
      <c r="AG484" t="s"/>
      <c r="AH484" t="s">
        <v>983</v>
      </c>
      <c r="AI484" t="s">
        <v>982</v>
      </c>
      <c r="AJ484" t="s"/>
      <c r="AK484" t="s">
        <v>91</v>
      </c>
      <c r="AL484" t="s"/>
      <c r="AM484" t="s"/>
      <c r="AN484" t="s">
        <v>91</v>
      </c>
      <c r="AO484" t="s"/>
      <c r="AP484" t="n">
        <v>4</v>
      </c>
      <c r="AQ484" t="s">
        <v>92</v>
      </c>
      <c r="AR484" t="s"/>
      <c r="AS484" t="s">
        <v>115</v>
      </c>
      <c r="AT484" t="s">
        <v>94</v>
      </c>
      <c r="AU484" t="s">
        <v>91</v>
      </c>
      <c r="AV484" t="s"/>
      <c r="AW484" t="s">
        <v>95</v>
      </c>
      <c r="AX484" t="s"/>
      <c r="AY484" t="n">
        <v>455907</v>
      </c>
      <c r="AZ484" t="s">
        <v>282</v>
      </c>
      <c r="BA484" t="s"/>
      <c r="BB484" t="s"/>
      <c r="BC484" t="n">
        <v>38.97</v>
      </c>
      <c r="BD484" t="n">
        <v>38.97</v>
      </c>
      <c r="BE484" t="s">
        <v>984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>
        <v>284</v>
      </c>
      <c r="BO484" t="s">
        <v>82</v>
      </c>
      <c r="BP484" t="s">
        <v>99</v>
      </c>
      <c r="BQ484" t="s">
        <v>285</v>
      </c>
      <c r="BR484" t="s">
        <v>205</v>
      </c>
    </row>
    <row r="485" spans="1:70">
      <c r="A485" t="s">
        <v>70</v>
      </c>
      <c r="B485" t="s">
        <v>71</v>
      </c>
      <c r="C485" t="s">
        <v>377</v>
      </c>
      <c r="D485" t="n">
        <v>3</v>
      </c>
      <c r="E485" t="s">
        <v>275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68.79000000000001</v>
      </c>
      <c r="L485" t="s">
        <v>77</v>
      </c>
      <c r="M485" t="s"/>
      <c r="N485" t="s">
        <v>276</v>
      </c>
      <c r="O485" t="s">
        <v>79</v>
      </c>
      <c r="P485" t="s">
        <v>275</v>
      </c>
      <c r="Q485" t="s"/>
      <c r="R485" t="s">
        <v>277</v>
      </c>
      <c r="S485" t="s">
        <v>982</v>
      </c>
      <c r="T485" t="s">
        <v>82</v>
      </c>
      <c r="U485" t="s">
        <v>83</v>
      </c>
      <c r="V485" t="s">
        <v>84</v>
      </c>
      <c r="W485" t="s">
        <v>103</v>
      </c>
      <c r="X485" t="s"/>
      <c r="Y485" t="s">
        <v>86</v>
      </c>
      <c r="Z485">
        <f>HYPERLINK("https://hotelmonitor-cachepage.eclerx.com/savepage/tk_15454758805525827_sr_58.html","info")</f>
        <v/>
      </c>
      <c r="AA485" t="n">
        <v>-455907</v>
      </c>
      <c r="AB485" t="s">
        <v>279</v>
      </c>
      <c r="AC485" t="s">
        <v>196</v>
      </c>
      <c r="AD485" t="s">
        <v>89</v>
      </c>
      <c r="AE485" t="s"/>
      <c r="AF485" t="s"/>
      <c r="AG485" t="s"/>
      <c r="AH485" t="s">
        <v>983</v>
      </c>
      <c r="AI485" t="s">
        <v>982</v>
      </c>
      <c r="AJ485" t="s"/>
      <c r="AK485" t="s">
        <v>91</v>
      </c>
      <c r="AL485" t="s"/>
      <c r="AM485" t="s"/>
      <c r="AN485" t="s">
        <v>91</v>
      </c>
      <c r="AO485" t="s"/>
      <c r="AP485" t="n">
        <v>4</v>
      </c>
      <c r="AQ485" t="s">
        <v>92</v>
      </c>
      <c r="AR485" t="s"/>
      <c r="AS485" t="s">
        <v>115</v>
      </c>
      <c r="AT485" t="s">
        <v>94</v>
      </c>
      <c r="AU485" t="s">
        <v>91</v>
      </c>
      <c r="AV485" t="s"/>
      <c r="AW485" t="s">
        <v>95</v>
      </c>
      <c r="AX485" t="s"/>
      <c r="AY485" t="n">
        <v>455907</v>
      </c>
      <c r="AZ485" t="s">
        <v>282</v>
      </c>
      <c r="BA485" t="s"/>
      <c r="BB485" t="s"/>
      <c r="BC485" t="n">
        <v>38.97</v>
      </c>
      <c r="BD485" t="n">
        <v>38.97</v>
      </c>
      <c r="BE485" t="s">
        <v>984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>
        <v>284</v>
      </c>
      <c r="BO485" t="s">
        <v>82</v>
      </c>
      <c r="BP485" t="s">
        <v>99</v>
      </c>
      <c r="BQ485" t="s">
        <v>285</v>
      </c>
      <c r="BR485" t="s">
        <v>205</v>
      </c>
    </row>
    <row r="486" spans="1:70">
      <c r="A486" t="s">
        <v>70</v>
      </c>
      <c r="B486" t="s">
        <v>71</v>
      </c>
      <c r="C486" t="s">
        <v>377</v>
      </c>
      <c r="D486" t="n">
        <v>3</v>
      </c>
      <c r="E486" t="s">
        <v>275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72.61</v>
      </c>
      <c r="L486" t="s">
        <v>77</v>
      </c>
      <c r="M486" t="s"/>
      <c r="N486" t="s">
        <v>276</v>
      </c>
      <c r="O486" t="s">
        <v>79</v>
      </c>
      <c r="P486" t="s">
        <v>275</v>
      </c>
      <c r="Q486" t="s"/>
      <c r="R486" t="s">
        <v>277</v>
      </c>
      <c r="S486" t="s">
        <v>985</v>
      </c>
      <c r="T486" t="s">
        <v>82</v>
      </c>
      <c r="U486" t="s">
        <v>83</v>
      </c>
      <c r="V486" t="s">
        <v>84</v>
      </c>
      <c r="W486" t="s">
        <v>103</v>
      </c>
      <c r="X486" t="s"/>
      <c r="Y486" t="s">
        <v>86</v>
      </c>
      <c r="Z486">
        <f>HYPERLINK("https://hotelmonitor-cachepage.eclerx.com/savepage/tk_15454758805525827_sr_58.html","info")</f>
        <v/>
      </c>
      <c r="AA486" t="n">
        <v>-455907</v>
      </c>
      <c r="AB486" t="s">
        <v>287</v>
      </c>
      <c r="AC486" t="s">
        <v>88</v>
      </c>
      <c r="AD486" t="s">
        <v>89</v>
      </c>
      <c r="AE486" t="s"/>
      <c r="AF486" t="s"/>
      <c r="AG486" t="s"/>
      <c r="AH486" t="s">
        <v>986</v>
      </c>
      <c r="AI486" t="s">
        <v>985</v>
      </c>
      <c r="AJ486" t="s"/>
      <c r="AK486" t="s">
        <v>91</v>
      </c>
      <c r="AL486" t="s"/>
      <c r="AM486" t="s"/>
      <c r="AN486" t="s">
        <v>99</v>
      </c>
      <c r="AO486" t="s">
        <v>289</v>
      </c>
      <c r="AP486" t="n">
        <v>4</v>
      </c>
      <c r="AQ486" t="s">
        <v>92</v>
      </c>
      <c r="AR486" t="s"/>
      <c r="AS486" t="s">
        <v>115</v>
      </c>
      <c r="AT486" t="s">
        <v>94</v>
      </c>
      <c r="AU486" t="s">
        <v>99</v>
      </c>
      <c r="AV486" t="s"/>
      <c r="AW486" t="s">
        <v>95</v>
      </c>
      <c r="AX486" t="s"/>
      <c r="AY486" t="n">
        <v>455907</v>
      </c>
      <c r="AZ486" t="s">
        <v>282</v>
      </c>
      <c r="BA486" t="s"/>
      <c r="BB486" t="s"/>
      <c r="BC486" t="n">
        <v>38.97</v>
      </c>
      <c r="BD486" t="n">
        <v>38.97</v>
      </c>
      <c r="BE486" t="s">
        <v>987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>
        <v>284</v>
      </c>
      <c r="BO486" t="s">
        <v>82</v>
      </c>
      <c r="BP486" t="s">
        <v>99</v>
      </c>
      <c r="BQ486" t="s">
        <v>285</v>
      </c>
      <c r="BR486" t="s">
        <v>205</v>
      </c>
    </row>
    <row r="487" spans="1:70">
      <c r="A487" t="s">
        <v>70</v>
      </c>
      <c r="B487" t="s">
        <v>71</v>
      </c>
      <c r="C487" t="s">
        <v>377</v>
      </c>
      <c r="D487" t="n">
        <v>3</v>
      </c>
      <c r="E487" t="s">
        <v>275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72.61</v>
      </c>
      <c r="L487" t="s">
        <v>77</v>
      </c>
      <c r="M487" t="s"/>
      <c r="N487" t="s">
        <v>276</v>
      </c>
      <c r="O487" t="s">
        <v>79</v>
      </c>
      <c r="P487" t="s">
        <v>275</v>
      </c>
      <c r="Q487" t="s"/>
      <c r="R487" t="s">
        <v>277</v>
      </c>
      <c r="S487" t="s">
        <v>985</v>
      </c>
      <c r="T487" t="s">
        <v>82</v>
      </c>
      <c r="U487" t="s">
        <v>83</v>
      </c>
      <c r="V487" t="s">
        <v>84</v>
      </c>
      <c r="W487" t="s">
        <v>103</v>
      </c>
      <c r="X487" t="s"/>
      <c r="Y487" t="s">
        <v>86</v>
      </c>
      <c r="Z487">
        <f>HYPERLINK("https://hotelmonitor-cachepage.eclerx.com/savepage/tk_15454758805525827_sr_58.html","info")</f>
        <v/>
      </c>
      <c r="AA487" t="n">
        <v>-455907</v>
      </c>
      <c r="AB487" t="s">
        <v>287</v>
      </c>
      <c r="AC487" t="s">
        <v>88</v>
      </c>
      <c r="AD487" t="s">
        <v>89</v>
      </c>
      <c r="AE487" t="s"/>
      <c r="AF487" t="s"/>
      <c r="AG487" t="s"/>
      <c r="AH487" t="s">
        <v>986</v>
      </c>
      <c r="AI487" t="s">
        <v>985</v>
      </c>
      <c r="AJ487" t="s"/>
      <c r="AK487" t="s">
        <v>91</v>
      </c>
      <c r="AL487" t="s"/>
      <c r="AM487" t="s"/>
      <c r="AN487" t="s">
        <v>99</v>
      </c>
      <c r="AO487" t="s">
        <v>289</v>
      </c>
      <c r="AP487" t="n">
        <v>4</v>
      </c>
      <c r="AQ487" t="s">
        <v>92</v>
      </c>
      <c r="AR487" t="s"/>
      <c r="AS487" t="s">
        <v>115</v>
      </c>
      <c r="AT487" t="s">
        <v>94</v>
      </c>
      <c r="AU487" t="s">
        <v>99</v>
      </c>
      <c r="AV487" t="s"/>
      <c r="AW487" t="s">
        <v>95</v>
      </c>
      <c r="AX487" t="s"/>
      <c r="AY487" t="n">
        <v>455907</v>
      </c>
      <c r="AZ487" t="s">
        <v>282</v>
      </c>
      <c r="BA487" t="s"/>
      <c r="BB487" t="s"/>
      <c r="BC487" t="n">
        <v>38.97</v>
      </c>
      <c r="BD487" t="n">
        <v>38.97</v>
      </c>
      <c r="BE487" t="s">
        <v>987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>
        <v>284</v>
      </c>
      <c r="BO487" t="s">
        <v>82</v>
      </c>
      <c r="BP487" t="s">
        <v>99</v>
      </c>
      <c r="BQ487" t="s">
        <v>285</v>
      </c>
      <c r="BR487" t="s">
        <v>205</v>
      </c>
    </row>
    <row r="488" spans="1:70">
      <c r="A488" t="s">
        <v>70</v>
      </c>
      <c r="B488" t="s">
        <v>71</v>
      </c>
      <c r="C488" t="s">
        <v>377</v>
      </c>
      <c r="D488" t="n">
        <v>3</v>
      </c>
      <c r="E488" t="s">
        <v>275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76.43000000000001</v>
      </c>
      <c r="L488" t="s">
        <v>77</v>
      </c>
      <c r="M488" t="s"/>
      <c r="N488" t="s">
        <v>276</v>
      </c>
      <c r="O488" t="s">
        <v>79</v>
      </c>
      <c r="P488" t="s">
        <v>275</v>
      </c>
      <c r="Q488" t="s"/>
      <c r="R488" t="s">
        <v>277</v>
      </c>
      <c r="S488" t="s">
        <v>988</v>
      </c>
      <c r="T488" t="s">
        <v>82</v>
      </c>
      <c r="U488" t="s">
        <v>83</v>
      </c>
      <c r="V488" t="s">
        <v>84</v>
      </c>
      <c r="W488" t="s">
        <v>103</v>
      </c>
      <c r="X488" t="s"/>
      <c r="Y488" t="s">
        <v>86</v>
      </c>
      <c r="Z488">
        <f>HYPERLINK("https://hotelmonitor-cachepage.eclerx.com/savepage/tk_15454758805525827_sr_58.html","info")</f>
        <v/>
      </c>
      <c r="AA488" t="n">
        <v>-455907</v>
      </c>
      <c r="AB488" t="s">
        <v>287</v>
      </c>
      <c r="AC488" t="s">
        <v>88</v>
      </c>
      <c r="AD488" t="s">
        <v>89</v>
      </c>
      <c r="AE488" t="s"/>
      <c r="AF488" t="s"/>
      <c r="AG488" t="s"/>
      <c r="AH488" t="s">
        <v>989</v>
      </c>
      <c r="AI488" t="s">
        <v>988</v>
      </c>
      <c r="AJ488" t="s"/>
      <c r="AK488" t="s">
        <v>91</v>
      </c>
      <c r="AL488" t="s"/>
      <c r="AM488" t="s"/>
      <c r="AN488" t="s">
        <v>91</v>
      </c>
      <c r="AO488" t="s"/>
      <c r="AP488" t="n">
        <v>4</v>
      </c>
      <c r="AQ488" t="s">
        <v>92</v>
      </c>
      <c r="AR488" t="s"/>
      <c r="AS488" t="s">
        <v>115</v>
      </c>
      <c r="AT488" t="s">
        <v>94</v>
      </c>
      <c r="AU488" t="s">
        <v>91</v>
      </c>
      <c r="AV488" t="s"/>
      <c r="AW488" t="s">
        <v>95</v>
      </c>
      <c r="AX488" t="s"/>
      <c r="AY488" t="n">
        <v>455907</v>
      </c>
      <c r="AZ488" t="s">
        <v>282</v>
      </c>
      <c r="BA488" t="s"/>
      <c r="BB488" t="s"/>
      <c r="BC488" t="n">
        <v>38.97</v>
      </c>
      <c r="BD488" t="n">
        <v>38.97</v>
      </c>
      <c r="BE488" t="s">
        <v>990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>
        <v>284</v>
      </c>
      <c r="BO488" t="s">
        <v>82</v>
      </c>
      <c r="BP488" t="s">
        <v>99</v>
      </c>
      <c r="BQ488" t="s">
        <v>285</v>
      </c>
      <c r="BR488" t="s">
        <v>205</v>
      </c>
    </row>
    <row r="489" spans="1:70">
      <c r="A489" t="s">
        <v>70</v>
      </c>
      <c r="B489" t="s">
        <v>71</v>
      </c>
      <c r="C489" t="s">
        <v>377</v>
      </c>
      <c r="D489" t="n">
        <v>3</v>
      </c>
      <c r="E489" t="s">
        <v>275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76.43000000000001</v>
      </c>
      <c r="L489" t="s">
        <v>77</v>
      </c>
      <c r="M489" t="s"/>
      <c r="N489" t="s">
        <v>276</v>
      </c>
      <c r="O489" t="s">
        <v>79</v>
      </c>
      <c r="P489" t="s">
        <v>275</v>
      </c>
      <c r="Q489" t="s"/>
      <c r="R489" t="s">
        <v>277</v>
      </c>
      <c r="S489" t="s">
        <v>988</v>
      </c>
      <c r="T489" t="s">
        <v>82</v>
      </c>
      <c r="U489" t="s">
        <v>83</v>
      </c>
      <c r="V489" t="s">
        <v>84</v>
      </c>
      <c r="W489" t="s">
        <v>103</v>
      </c>
      <c r="X489" t="s"/>
      <c r="Y489" t="s">
        <v>86</v>
      </c>
      <c r="Z489">
        <f>HYPERLINK("https://hotelmonitor-cachepage.eclerx.com/savepage/tk_15454758805525827_sr_58.html","info")</f>
        <v/>
      </c>
      <c r="AA489" t="n">
        <v>-455907</v>
      </c>
      <c r="AB489" t="s">
        <v>287</v>
      </c>
      <c r="AC489" t="s">
        <v>88</v>
      </c>
      <c r="AD489" t="s">
        <v>89</v>
      </c>
      <c r="AE489" t="s"/>
      <c r="AF489" t="s"/>
      <c r="AG489" t="s"/>
      <c r="AH489" t="s">
        <v>989</v>
      </c>
      <c r="AI489" t="s">
        <v>988</v>
      </c>
      <c r="AJ489" t="s"/>
      <c r="AK489" t="s">
        <v>91</v>
      </c>
      <c r="AL489" t="s"/>
      <c r="AM489" t="s"/>
      <c r="AN489" t="s">
        <v>91</v>
      </c>
      <c r="AO489" t="s"/>
      <c r="AP489" t="n">
        <v>4</v>
      </c>
      <c r="AQ489" t="s">
        <v>92</v>
      </c>
      <c r="AR489" t="s"/>
      <c r="AS489" t="s">
        <v>115</v>
      </c>
      <c r="AT489" t="s">
        <v>94</v>
      </c>
      <c r="AU489" t="s">
        <v>91</v>
      </c>
      <c r="AV489" t="s"/>
      <c r="AW489" t="s">
        <v>95</v>
      </c>
      <c r="AX489" t="s"/>
      <c r="AY489" t="n">
        <v>455907</v>
      </c>
      <c r="AZ489" t="s">
        <v>282</v>
      </c>
      <c r="BA489" t="s"/>
      <c r="BB489" t="s"/>
      <c r="BC489" t="n">
        <v>38.97</v>
      </c>
      <c r="BD489" t="n">
        <v>38.97</v>
      </c>
      <c r="BE489" t="s">
        <v>990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>
        <v>284</v>
      </c>
      <c r="BO489" t="s">
        <v>82</v>
      </c>
      <c r="BP489" t="s">
        <v>99</v>
      </c>
      <c r="BQ489" t="s">
        <v>285</v>
      </c>
      <c r="BR489" t="s">
        <v>205</v>
      </c>
    </row>
    <row r="490" spans="1:70">
      <c r="A490" t="s">
        <v>70</v>
      </c>
      <c r="B490" t="s">
        <v>71</v>
      </c>
      <c r="C490" t="s">
        <v>377</v>
      </c>
      <c r="D490" t="n">
        <v>3</v>
      </c>
      <c r="E490" t="s">
        <v>275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76.43000000000001</v>
      </c>
      <c r="L490" t="s">
        <v>77</v>
      </c>
      <c r="M490" t="s"/>
      <c r="N490" t="s">
        <v>276</v>
      </c>
      <c r="O490" t="s">
        <v>79</v>
      </c>
      <c r="P490" t="s">
        <v>275</v>
      </c>
      <c r="Q490" t="s"/>
      <c r="R490" t="s">
        <v>277</v>
      </c>
      <c r="S490" t="s">
        <v>988</v>
      </c>
      <c r="T490" t="s">
        <v>82</v>
      </c>
      <c r="U490" t="s">
        <v>83</v>
      </c>
      <c r="V490" t="s">
        <v>84</v>
      </c>
      <c r="W490" t="s">
        <v>103</v>
      </c>
      <c r="X490" t="s"/>
      <c r="Y490" t="s">
        <v>86</v>
      </c>
      <c r="Z490">
        <f>HYPERLINK("https://hotelmonitor-cachepage.eclerx.com/savepage/tk_15454758805525827_sr_58.html","info")</f>
        <v/>
      </c>
      <c r="AA490" t="n">
        <v>-455907</v>
      </c>
      <c r="AB490" t="s">
        <v>87</v>
      </c>
      <c r="AC490" t="s">
        <v>88</v>
      </c>
      <c r="AD490" t="s">
        <v>89</v>
      </c>
      <c r="AE490" t="s"/>
      <c r="AF490" t="s"/>
      <c r="AG490" t="s"/>
      <c r="AH490" t="s">
        <v>989</v>
      </c>
      <c r="AI490" t="s">
        <v>988</v>
      </c>
      <c r="AJ490" t="s"/>
      <c r="AK490" t="s">
        <v>91</v>
      </c>
      <c r="AL490" t="s"/>
      <c r="AM490" t="s"/>
      <c r="AN490" t="s">
        <v>91</v>
      </c>
      <c r="AO490" t="s"/>
      <c r="AP490" t="n">
        <v>4</v>
      </c>
      <c r="AQ490" t="s">
        <v>92</v>
      </c>
      <c r="AR490" t="s"/>
      <c r="AS490" t="s">
        <v>115</v>
      </c>
      <c r="AT490" t="s">
        <v>94</v>
      </c>
      <c r="AU490" t="s">
        <v>91</v>
      </c>
      <c r="AV490" t="s"/>
      <c r="AW490" t="s">
        <v>95</v>
      </c>
      <c r="AX490" t="s"/>
      <c r="AY490" t="n">
        <v>455907</v>
      </c>
      <c r="AZ490" t="s">
        <v>282</v>
      </c>
      <c r="BA490" t="s"/>
      <c r="BB490" t="s"/>
      <c r="BC490" t="n">
        <v>38.97</v>
      </c>
      <c r="BD490" t="n">
        <v>38.97</v>
      </c>
      <c r="BE490" t="s">
        <v>990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>
        <v>284</v>
      </c>
      <c r="BO490" t="s">
        <v>82</v>
      </c>
      <c r="BP490" t="s">
        <v>99</v>
      </c>
      <c r="BQ490" t="s">
        <v>285</v>
      </c>
      <c r="BR490" t="s">
        <v>205</v>
      </c>
    </row>
    <row r="491" spans="1:70">
      <c r="A491" t="s">
        <v>70</v>
      </c>
      <c r="B491" t="s">
        <v>71</v>
      </c>
      <c r="C491" t="s">
        <v>377</v>
      </c>
      <c r="D491" t="n">
        <v>3</v>
      </c>
      <c r="E491" t="s">
        <v>275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76.43000000000001</v>
      </c>
      <c r="L491" t="s">
        <v>77</v>
      </c>
      <c r="M491" t="s"/>
      <c r="N491" t="s">
        <v>276</v>
      </c>
      <c r="O491" t="s">
        <v>79</v>
      </c>
      <c r="P491" t="s">
        <v>275</v>
      </c>
      <c r="Q491" t="s"/>
      <c r="R491" t="s">
        <v>277</v>
      </c>
      <c r="S491" t="s">
        <v>988</v>
      </c>
      <c r="T491" t="s">
        <v>82</v>
      </c>
      <c r="U491" t="s">
        <v>83</v>
      </c>
      <c r="V491" t="s">
        <v>84</v>
      </c>
      <c r="W491" t="s">
        <v>103</v>
      </c>
      <c r="X491" t="s"/>
      <c r="Y491" t="s">
        <v>86</v>
      </c>
      <c r="Z491">
        <f>HYPERLINK("https://hotelmonitor-cachepage.eclerx.com/savepage/tk_15454758805525827_sr_58.html","info")</f>
        <v/>
      </c>
      <c r="AA491" t="n">
        <v>-455907</v>
      </c>
      <c r="AB491" t="s">
        <v>87</v>
      </c>
      <c r="AC491" t="s">
        <v>88</v>
      </c>
      <c r="AD491" t="s">
        <v>89</v>
      </c>
      <c r="AE491" t="s"/>
      <c r="AF491" t="s"/>
      <c r="AG491" t="s"/>
      <c r="AH491" t="s">
        <v>989</v>
      </c>
      <c r="AI491" t="s">
        <v>988</v>
      </c>
      <c r="AJ491" t="s"/>
      <c r="AK491" t="s">
        <v>91</v>
      </c>
      <c r="AL491" t="s"/>
      <c r="AM491" t="s"/>
      <c r="AN491" t="s">
        <v>91</v>
      </c>
      <c r="AO491" t="s"/>
      <c r="AP491" t="n">
        <v>4</v>
      </c>
      <c r="AQ491" t="s">
        <v>92</v>
      </c>
      <c r="AR491" t="s"/>
      <c r="AS491" t="s">
        <v>115</v>
      </c>
      <c r="AT491" t="s">
        <v>94</v>
      </c>
      <c r="AU491" t="s">
        <v>91</v>
      </c>
      <c r="AV491" t="s"/>
      <c r="AW491" t="s">
        <v>95</v>
      </c>
      <c r="AX491" t="s"/>
      <c r="AY491" t="n">
        <v>455907</v>
      </c>
      <c r="AZ491" t="s">
        <v>282</v>
      </c>
      <c r="BA491" t="s"/>
      <c r="BB491" t="s"/>
      <c r="BC491" t="n">
        <v>38.97</v>
      </c>
      <c r="BD491" t="n">
        <v>38.97</v>
      </c>
      <c r="BE491" t="s">
        <v>990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>
        <v>284</v>
      </c>
      <c r="BO491" t="s">
        <v>82</v>
      </c>
      <c r="BP491" t="s">
        <v>99</v>
      </c>
      <c r="BQ491" t="s">
        <v>285</v>
      </c>
      <c r="BR491" t="s">
        <v>205</v>
      </c>
    </row>
    <row r="492" spans="1:70">
      <c r="A492" t="s">
        <v>70</v>
      </c>
      <c r="B492" t="s">
        <v>71</v>
      </c>
      <c r="C492" t="s">
        <v>377</v>
      </c>
      <c r="D492" t="n">
        <v>3</v>
      </c>
      <c r="E492" t="s">
        <v>275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115.92</v>
      </c>
      <c r="L492" t="s">
        <v>77</v>
      </c>
      <c r="M492" t="s"/>
      <c r="N492" t="s">
        <v>303</v>
      </c>
      <c r="O492" t="s">
        <v>79</v>
      </c>
      <c r="P492" t="s">
        <v>275</v>
      </c>
      <c r="Q492" t="s"/>
      <c r="R492" t="s">
        <v>277</v>
      </c>
      <c r="S492" t="s">
        <v>991</v>
      </c>
      <c r="T492" t="s">
        <v>82</v>
      </c>
      <c r="U492" t="s">
        <v>83</v>
      </c>
      <c r="V492" t="s">
        <v>84</v>
      </c>
      <c r="W492" t="s">
        <v>103</v>
      </c>
      <c r="X492" t="s"/>
      <c r="Y492" t="s">
        <v>86</v>
      </c>
      <c r="Z492">
        <f>HYPERLINK("https://hotelmonitor-cachepage.eclerx.com/savepage/tk_15454758805525827_sr_58.html","info")</f>
        <v/>
      </c>
      <c r="AA492" t="n">
        <v>-455907</v>
      </c>
      <c r="AB492" t="s">
        <v>269</v>
      </c>
      <c r="AC492" t="s">
        <v>88</v>
      </c>
      <c r="AD492" t="s">
        <v>89</v>
      </c>
      <c r="AE492" t="s"/>
      <c r="AF492" t="s"/>
      <c r="AG492" t="s"/>
      <c r="AH492" t="s">
        <v>992</v>
      </c>
      <c r="AI492" t="s">
        <v>991</v>
      </c>
      <c r="AJ492" t="s"/>
      <c r="AK492" t="s">
        <v>91</v>
      </c>
      <c r="AL492" t="s"/>
      <c r="AM492" t="s">
        <v>271</v>
      </c>
      <c r="AN492" t="s">
        <v>91</v>
      </c>
      <c r="AO492" t="s"/>
      <c r="AP492" t="n">
        <v>4</v>
      </c>
      <c r="AQ492" t="s">
        <v>92</v>
      </c>
      <c r="AR492" t="s"/>
      <c r="AS492" t="s">
        <v>160</v>
      </c>
      <c r="AT492" t="s">
        <v>94</v>
      </c>
      <c r="AU492" t="s">
        <v>91</v>
      </c>
      <c r="AV492" t="s"/>
      <c r="AW492" t="s">
        <v>95</v>
      </c>
      <c r="AX492" t="s"/>
      <c r="AY492" t="n">
        <v>455907</v>
      </c>
      <c r="AZ492" t="s">
        <v>282</v>
      </c>
      <c r="BA492" t="s"/>
      <c r="BB492" t="s"/>
      <c r="BC492" t="n">
        <v>38.97</v>
      </c>
      <c r="BD492" t="n">
        <v>38.97</v>
      </c>
      <c r="BE492" t="s">
        <v>993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307</v>
      </c>
      <c r="BR492" t="s">
        <v>205</v>
      </c>
    </row>
    <row r="493" spans="1:70">
      <c r="A493" t="s">
        <v>70</v>
      </c>
      <c r="B493" t="s">
        <v>71</v>
      </c>
      <c r="C493" t="s">
        <v>377</v>
      </c>
      <c r="D493" t="n">
        <v>3</v>
      </c>
      <c r="E493" t="s">
        <v>275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115.92</v>
      </c>
      <c r="L493" t="s">
        <v>77</v>
      </c>
      <c r="M493" t="s"/>
      <c r="N493" t="s">
        <v>303</v>
      </c>
      <c r="O493" t="s">
        <v>79</v>
      </c>
      <c r="P493" t="s">
        <v>275</v>
      </c>
      <c r="Q493" t="s"/>
      <c r="R493" t="s">
        <v>277</v>
      </c>
      <c r="S493" t="s">
        <v>991</v>
      </c>
      <c r="T493" t="s">
        <v>82</v>
      </c>
      <c r="U493" t="s">
        <v>83</v>
      </c>
      <c r="V493" t="s">
        <v>84</v>
      </c>
      <c r="W493" t="s">
        <v>103</v>
      </c>
      <c r="X493" t="s"/>
      <c r="Y493" t="s">
        <v>86</v>
      </c>
      <c r="Z493">
        <f>HYPERLINK("https://hotelmonitor-cachepage.eclerx.com/savepage/tk_15454758805525827_sr_58.html","info")</f>
        <v/>
      </c>
      <c r="AA493" t="n">
        <v>-455907</v>
      </c>
      <c r="AB493" t="s">
        <v>269</v>
      </c>
      <c r="AC493" t="s">
        <v>88</v>
      </c>
      <c r="AD493" t="s">
        <v>89</v>
      </c>
      <c r="AE493" t="s"/>
      <c r="AF493" t="s"/>
      <c r="AG493" t="s"/>
      <c r="AH493" t="s">
        <v>992</v>
      </c>
      <c r="AI493" t="s">
        <v>991</v>
      </c>
      <c r="AJ493" t="s"/>
      <c r="AK493" t="s">
        <v>91</v>
      </c>
      <c r="AL493" t="s"/>
      <c r="AM493" t="s">
        <v>271</v>
      </c>
      <c r="AN493" t="s">
        <v>91</v>
      </c>
      <c r="AO493" t="s"/>
      <c r="AP493" t="n">
        <v>4</v>
      </c>
      <c r="AQ493" t="s">
        <v>92</v>
      </c>
      <c r="AR493" t="s"/>
      <c r="AS493" t="s">
        <v>160</v>
      </c>
      <c r="AT493" t="s">
        <v>94</v>
      </c>
      <c r="AU493" t="s">
        <v>91</v>
      </c>
      <c r="AV493" t="s"/>
      <c r="AW493" t="s">
        <v>95</v>
      </c>
      <c r="AX493" t="s"/>
      <c r="AY493" t="n">
        <v>455907</v>
      </c>
      <c r="AZ493" t="s">
        <v>282</v>
      </c>
      <c r="BA493" t="s"/>
      <c r="BB493" t="s"/>
      <c r="BC493" t="n">
        <v>38.97</v>
      </c>
      <c r="BD493" t="n">
        <v>38.97</v>
      </c>
      <c r="BE493" t="s">
        <v>993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307</v>
      </c>
      <c r="BR493" t="s">
        <v>205</v>
      </c>
    </row>
    <row r="494" spans="1:70">
      <c r="A494" t="s">
        <v>70</v>
      </c>
      <c r="B494" t="s">
        <v>71</v>
      </c>
      <c r="C494" t="s">
        <v>311</v>
      </c>
      <c r="D494" t="n">
        <v>3</v>
      </c>
      <c r="E494" t="s">
        <v>439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82.5</v>
      </c>
      <c r="L494" t="s">
        <v>77</v>
      </c>
      <c r="M494" t="s"/>
      <c r="N494" t="s">
        <v>440</v>
      </c>
      <c r="O494" t="s">
        <v>79</v>
      </c>
      <c r="P494" t="s">
        <v>439</v>
      </c>
      <c r="Q494" t="s"/>
      <c r="R494" t="s">
        <v>80</v>
      </c>
      <c r="S494" t="s">
        <v>441</v>
      </c>
      <c r="T494" t="s">
        <v>82</v>
      </c>
      <c r="U494" t="s">
        <v>83</v>
      </c>
      <c r="V494" t="s">
        <v>84</v>
      </c>
      <c r="W494" t="s">
        <v>103</v>
      </c>
      <c r="X494" t="s"/>
      <c r="Y494" t="s">
        <v>86</v>
      </c>
      <c r="Z494">
        <f>HYPERLINK("https://hotelmonitor-cachepage.eclerx.com/savepage/tk_15454758808793828_sr_59.html","info")</f>
        <v/>
      </c>
      <c r="AA494" t="n">
        <v>-419224</v>
      </c>
      <c r="AB494" t="s">
        <v>442</v>
      </c>
      <c r="AC494" t="s">
        <v>88</v>
      </c>
      <c r="AD494" t="s">
        <v>89</v>
      </c>
      <c r="AE494" t="s"/>
      <c r="AF494" t="s"/>
      <c r="AG494" t="s"/>
      <c r="AH494" t="s">
        <v>443</v>
      </c>
      <c r="AI494" t="s">
        <v>444</v>
      </c>
      <c r="AJ494" t="s"/>
      <c r="AK494" t="s">
        <v>91</v>
      </c>
      <c r="AL494" t="s"/>
      <c r="AM494" t="s"/>
      <c r="AN494" t="s">
        <v>91</v>
      </c>
      <c r="AO494" t="s"/>
      <c r="AP494" t="n">
        <v>8</v>
      </c>
      <c r="AQ494" t="s">
        <v>92</v>
      </c>
      <c r="AR494" t="s"/>
      <c r="AS494" t="s">
        <v>445</v>
      </c>
      <c r="AT494" t="s">
        <v>94</v>
      </c>
      <c r="AU494" t="s">
        <v>91</v>
      </c>
      <c r="AV494" t="s"/>
      <c r="AW494" t="s">
        <v>95</v>
      </c>
      <c r="AX494" t="s"/>
      <c r="AY494" t="n">
        <v>419224</v>
      </c>
      <c r="AZ494" t="s">
        <v>446</v>
      </c>
      <c r="BA494" t="s"/>
      <c r="BB494" t="s"/>
      <c r="BC494" t="n">
        <v>38.9184</v>
      </c>
      <c r="BD494" t="n">
        <v>38.9184</v>
      </c>
      <c r="BE494" t="s">
        <v>447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>
        <v>98</v>
      </c>
      <c r="BO494" t="s">
        <v>82</v>
      </c>
      <c r="BP494" t="s">
        <v>99</v>
      </c>
      <c r="BQ494" t="s">
        <v>448</v>
      </c>
      <c r="BR494" t="s">
        <v>449</v>
      </c>
    </row>
    <row r="495" spans="1:70">
      <c r="A495" t="s">
        <v>70</v>
      </c>
      <c r="B495" t="s">
        <v>71</v>
      </c>
      <c r="C495" t="s">
        <v>311</v>
      </c>
      <c r="D495" t="n">
        <v>3</v>
      </c>
      <c r="E495" t="s">
        <v>439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82.5</v>
      </c>
      <c r="L495" t="s">
        <v>77</v>
      </c>
      <c r="M495" t="s"/>
      <c r="N495" t="s">
        <v>440</v>
      </c>
      <c r="O495" t="s">
        <v>79</v>
      </c>
      <c r="P495" t="s">
        <v>439</v>
      </c>
      <c r="Q495" t="s"/>
      <c r="R495" t="s">
        <v>80</v>
      </c>
      <c r="S495" t="s">
        <v>441</v>
      </c>
      <c r="T495" t="s">
        <v>82</v>
      </c>
      <c r="U495" t="s">
        <v>83</v>
      </c>
      <c r="V495" t="s">
        <v>84</v>
      </c>
      <c r="W495" t="s">
        <v>103</v>
      </c>
      <c r="X495" t="s"/>
      <c r="Y495" t="s">
        <v>86</v>
      </c>
      <c r="Z495">
        <f>HYPERLINK("https://hotelmonitor-cachepage.eclerx.com/savepage/tk_15454758808793828_sr_59.html","info")</f>
        <v/>
      </c>
      <c r="AA495" t="n">
        <v>-419224</v>
      </c>
      <c r="AB495" t="s">
        <v>442</v>
      </c>
      <c r="AC495" t="s">
        <v>88</v>
      </c>
      <c r="AD495" t="s">
        <v>89</v>
      </c>
      <c r="AE495" t="s"/>
      <c r="AF495" t="s"/>
      <c r="AG495" t="s"/>
      <c r="AH495" t="s">
        <v>443</v>
      </c>
      <c r="AI495" t="s">
        <v>444</v>
      </c>
      <c r="AJ495" t="s"/>
      <c r="AK495" t="s">
        <v>91</v>
      </c>
      <c r="AL495" t="s"/>
      <c r="AM495" t="s"/>
      <c r="AN495" t="s">
        <v>91</v>
      </c>
      <c r="AO495" t="s"/>
      <c r="AP495" t="n">
        <v>8</v>
      </c>
      <c r="AQ495" t="s">
        <v>92</v>
      </c>
      <c r="AR495" t="s"/>
      <c r="AS495" t="s">
        <v>445</v>
      </c>
      <c r="AT495" t="s">
        <v>94</v>
      </c>
      <c r="AU495" t="s">
        <v>91</v>
      </c>
      <c r="AV495" t="s"/>
      <c r="AW495" t="s">
        <v>95</v>
      </c>
      <c r="AX495" t="s"/>
      <c r="AY495" t="n">
        <v>419224</v>
      </c>
      <c r="AZ495" t="s">
        <v>446</v>
      </c>
      <c r="BA495" t="s"/>
      <c r="BB495" t="s"/>
      <c r="BC495" t="n">
        <v>38.9184</v>
      </c>
      <c r="BD495" t="n">
        <v>38.9184</v>
      </c>
      <c r="BE495" t="s">
        <v>447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>
        <v>98</v>
      </c>
      <c r="BO495" t="s">
        <v>82</v>
      </c>
      <c r="BP495" t="s">
        <v>99</v>
      </c>
      <c r="BQ495" t="s">
        <v>448</v>
      </c>
      <c r="BR495" t="s">
        <v>449</v>
      </c>
    </row>
    <row r="496" spans="1:70">
      <c r="A496" t="s">
        <v>70</v>
      </c>
      <c r="B496" t="s">
        <v>71</v>
      </c>
      <c r="C496" t="s">
        <v>311</v>
      </c>
      <c r="D496" t="n">
        <v>3</v>
      </c>
      <c r="E496" t="s">
        <v>439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85.23</v>
      </c>
      <c r="L496" t="s">
        <v>77</v>
      </c>
      <c r="M496" t="s"/>
      <c r="N496" t="s">
        <v>440</v>
      </c>
      <c r="O496" t="s">
        <v>79</v>
      </c>
      <c r="P496" t="s">
        <v>439</v>
      </c>
      <c r="Q496" t="s"/>
      <c r="R496" t="s">
        <v>80</v>
      </c>
      <c r="S496" t="s">
        <v>450</v>
      </c>
      <c r="T496" t="s">
        <v>82</v>
      </c>
      <c r="U496" t="s">
        <v>83</v>
      </c>
      <c r="V496" t="s">
        <v>84</v>
      </c>
      <c r="W496" t="s">
        <v>103</v>
      </c>
      <c r="X496" t="s"/>
      <c r="Y496" t="s">
        <v>86</v>
      </c>
      <c r="Z496">
        <f>HYPERLINK("https://hotelmonitor-cachepage.eclerx.com/savepage/tk_15454758808793828_sr_59.html","info")</f>
        <v/>
      </c>
      <c r="AA496" t="n">
        <v>-419224</v>
      </c>
      <c r="AB496" t="s">
        <v>451</v>
      </c>
      <c r="AC496" t="s">
        <v>88</v>
      </c>
      <c r="AD496" t="s">
        <v>89</v>
      </c>
      <c r="AE496" t="s"/>
      <c r="AF496" t="s"/>
      <c r="AG496" t="s"/>
      <c r="AH496" t="s">
        <v>452</v>
      </c>
      <c r="AI496" t="s">
        <v>450</v>
      </c>
      <c r="AJ496" t="s"/>
      <c r="AK496" t="s">
        <v>91</v>
      </c>
      <c r="AL496" t="s"/>
      <c r="AM496" t="s"/>
      <c r="AN496" t="s">
        <v>91</v>
      </c>
      <c r="AO496" t="s"/>
      <c r="AP496" t="n">
        <v>8</v>
      </c>
      <c r="AQ496" t="s">
        <v>92</v>
      </c>
      <c r="AR496" t="s"/>
      <c r="AS496" t="s">
        <v>445</v>
      </c>
      <c r="AT496" t="s">
        <v>94</v>
      </c>
      <c r="AU496" t="s">
        <v>91</v>
      </c>
      <c r="AV496" t="s"/>
      <c r="AW496" t="s">
        <v>95</v>
      </c>
      <c r="AX496" t="s"/>
      <c r="AY496" t="n">
        <v>419224</v>
      </c>
      <c r="AZ496" t="s">
        <v>446</v>
      </c>
      <c r="BA496" t="s"/>
      <c r="BB496" t="s"/>
      <c r="BC496" t="n">
        <v>38.9184</v>
      </c>
      <c r="BD496" t="n">
        <v>38.9184</v>
      </c>
      <c r="BE496" t="s">
        <v>447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>
        <v>98</v>
      </c>
      <c r="BO496" t="s">
        <v>82</v>
      </c>
      <c r="BP496" t="s">
        <v>99</v>
      </c>
      <c r="BQ496" t="s">
        <v>448</v>
      </c>
      <c r="BR496" t="s">
        <v>449</v>
      </c>
    </row>
    <row r="497" spans="1:70">
      <c r="A497" t="s">
        <v>70</v>
      </c>
      <c r="B497" t="s">
        <v>71</v>
      </c>
      <c r="C497" t="s">
        <v>311</v>
      </c>
      <c r="D497" t="n">
        <v>3</v>
      </c>
      <c r="E497" t="s">
        <v>439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85.23</v>
      </c>
      <c r="L497" t="s">
        <v>77</v>
      </c>
      <c r="M497" t="s"/>
      <c r="N497" t="s">
        <v>440</v>
      </c>
      <c r="O497" t="s">
        <v>79</v>
      </c>
      <c r="P497" t="s">
        <v>439</v>
      </c>
      <c r="Q497" t="s"/>
      <c r="R497" t="s">
        <v>80</v>
      </c>
      <c r="S497" t="s">
        <v>450</v>
      </c>
      <c r="T497" t="s">
        <v>82</v>
      </c>
      <c r="U497" t="s">
        <v>83</v>
      </c>
      <c r="V497" t="s">
        <v>84</v>
      </c>
      <c r="W497" t="s">
        <v>103</v>
      </c>
      <c r="X497" t="s"/>
      <c r="Y497" t="s">
        <v>86</v>
      </c>
      <c r="Z497">
        <f>HYPERLINK("https://hotelmonitor-cachepage.eclerx.com/savepage/tk_15454758808793828_sr_59.html","info")</f>
        <v/>
      </c>
      <c r="AA497" t="n">
        <v>-419224</v>
      </c>
      <c r="AB497" t="s">
        <v>451</v>
      </c>
      <c r="AC497" t="s">
        <v>88</v>
      </c>
      <c r="AD497" t="s">
        <v>89</v>
      </c>
      <c r="AE497" t="s"/>
      <c r="AF497" t="s"/>
      <c r="AG497" t="s"/>
      <c r="AH497" t="s">
        <v>452</v>
      </c>
      <c r="AI497" t="s">
        <v>450</v>
      </c>
      <c r="AJ497" t="s"/>
      <c r="AK497" t="s">
        <v>91</v>
      </c>
      <c r="AL497" t="s"/>
      <c r="AM497" t="s"/>
      <c r="AN497" t="s">
        <v>91</v>
      </c>
      <c r="AO497" t="s"/>
      <c r="AP497" t="n">
        <v>8</v>
      </c>
      <c r="AQ497" t="s">
        <v>92</v>
      </c>
      <c r="AR497" t="s"/>
      <c r="AS497" t="s">
        <v>445</v>
      </c>
      <c r="AT497" t="s">
        <v>94</v>
      </c>
      <c r="AU497" t="s">
        <v>91</v>
      </c>
      <c r="AV497" t="s"/>
      <c r="AW497" t="s">
        <v>95</v>
      </c>
      <c r="AX497" t="s"/>
      <c r="AY497" t="n">
        <v>419224</v>
      </c>
      <c r="AZ497" t="s">
        <v>446</v>
      </c>
      <c r="BA497" t="s"/>
      <c r="BB497" t="s"/>
      <c r="BC497" t="n">
        <v>38.9184</v>
      </c>
      <c r="BD497" t="n">
        <v>38.9184</v>
      </c>
      <c r="BE497" t="s">
        <v>447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>
        <v>98</v>
      </c>
      <c r="BO497" t="s">
        <v>82</v>
      </c>
      <c r="BP497" t="s">
        <v>99</v>
      </c>
      <c r="BQ497" t="s">
        <v>448</v>
      </c>
      <c r="BR497" t="s">
        <v>449</v>
      </c>
    </row>
    <row r="498" spans="1:70">
      <c r="A498" t="s">
        <v>70</v>
      </c>
      <c r="B498" t="s">
        <v>71</v>
      </c>
      <c r="C498" t="s">
        <v>311</v>
      </c>
      <c r="D498" t="n">
        <v>3</v>
      </c>
      <c r="E498" t="s">
        <v>439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100.63</v>
      </c>
      <c r="L498" t="s">
        <v>77</v>
      </c>
      <c r="M498" t="s"/>
      <c r="N498" t="s">
        <v>440</v>
      </c>
      <c r="O498" t="s">
        <v>79</v>
      </c>
      <c r="P498" t="s">
        <v>439</v>
      </c>
      <c r="Q498" t="s"/>
      <c r="R498" t="s">
        <v>80</v>
      </c>
      <c r="S498" t="s">
        <v>453</v>
      </c>
      <c r="T498" t="s">
        <v>82</v>
      </c>
      <c r="U498" t="s">
        <v>83</v>
      </c>
      <c r="V498" t="s">
        <v>84</v>
      </c>
      <c r="W498" t="s">
        <v>107</v>
      </c>
      <c r="X498" t="s"/>
      <c r="Y498" t="s">
        <v>86</v>
      </c>
      <c r="Z498">
        <f>HYPERLINK("https://hotelmonitor-cachepage.eclerx.com/savepage/tk_15454758808793828_sr_59.html","info")</f>
        <v/>
      </c>
      <c r="AA498" t="n">
        <v>-419224</v>
      </c>
      <c r="AB498" t="s">
        <v>442</v>
      </c>
      <c r="AC498" t="s">
        <v>88</v>
      </c>
      <c r="AD498" t="s">
        <v>89</v>
      </c>
      <c r="AE498" t="s"/>
      <c r="AF498" t="s"/>
      <c r="AG498" t="s"/>
      <c r="AH498" t="s">
        <v>454</v>
      </c>
      <c r="AI498" t="s">
        <v>453</v>
      </c>
      <c r="AJ498" t="s"/>
      <c r="AK498" t="s">
        <v>91</v>
      </c>
      <c r="AL498" t="s"/>
      <c r="AM498" t="s"/>
      <c r="AN498" t="s">
        <v>91</v>
      </c>
      <c r="AO498" t="s"/>
      <c r="AP498" t="n">
        <v>8</v>
      </c>
      <c r="AQ498" t="s">
        <v>92</v>
      </c>
      <c r="AR498" t="s"/>
      <c r="AS498" t="s">
        <v>445</v>
      </c>
      <c r="AT498" t="s">
        <v>94</v>
      </c>
      <c r="AU498" t="s">
        <v>91</v>
      </c>
      <c r="AV498" t="s"/>
      <c r="AW498" t="s">
        <v>95</v>
      </c>
      <c r="AX498" t="s"/>
      <c r="AY498" t="n">
        <v>419224</v>
      </c>
      <c r="AZ498" t="s">
        <v>446</v>
      </c>
      <c r="BA498" t="s"/>
      <c r="BB498" t="s"/>
      <c r="BC498" t="n">
        <v>38.9184</v>
      </c>
      <c r="BD498" t="n">
        <v>38.9184</v>
      </c>
      <c r="BE498" t="s">
        <v>455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>
        <v>98</v>
      </c>
      <c r="BO498" t="s">
        <v>82</v>
      </c>
      <c r="BP498" t="s">
        <v>99</v>
      </c>
      <c r="BQ498" t="s">
        <v>448</v>
      </c>
      <c r="BR498" t="s">
        <v>449</v>
      </c>
    </row>
    <row r="499" spans="1:70">
      <c r="A499" t="s">
        <v>70</v>
      </c>
      <c r="B499" t="s">
        <v>71</v>
      </c>
      <c r="C499" t="s">
        <v>311</v>
      </c>
      <c r="D499" t="n">
        <v>3</v>
      </c>
      <c r="E499" t="s">
        <v>439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100.63</v>
      </c>
      <c r="L499" t="s">
        <v>77</v>
      </c>
      <c r="M499" t="s"/>
      <c r="N499" t="s">
        <v>440</v>
      </c>
      <c r="O499" t="s">
        <v>79</v>
      </c>
      <c r="P499" t="s">
        <v>439</v>
      </c>
      <c r="Q499" t="s"/>
      <c r="R499" t="s">
        <v>80</v>
      </c>
      <c r="S499" t="s">
        <v>453</v>
      </c>
      <c r="T499" t="s">
        <v>82</v>
      </c>
      <c r="U499" t="s">
        <v>83</v>
      </c>
      <c r="V499" t="s">
        <v>84</v>
      </c>
      <c r="W499" t="s">
        <v>107</v>
      </c>
      <c r="X499" t="s"/>
      <c r="Y499" t="s">
        <v>86</v>
      </c>
      <c r="Z499">
        <f>HYPERLINK("https://hotelmonitor-cachepage.eclerx.com/savepage/tk_15454758808793828_sr_59.html","info")</f>
        <v/>
      </c>
      <c r="AA499" t="n">
        <v>-419224</v>
      </c>
      <c r="AB499" t="s">
        <v>442</v>
      </c>
      <c r="AC499" t="s">
        <v>88</v>
      </c>
      <c r="AD499" t="s">
        <v>89</v>
      </c>
      <c r="AE499" t="s"/>
      <c r="AF499" t="s"/>
      <c r="AG499" t="s"/>
      <c r="AH499" t="s">
        <v>454</v>
      </c>
      <c r="AI499" t="s">
        <v>453</v>
      </c>
      <c r="AJ499" t="s"/>
      <c r="AK499" t="s">
        <v>91</v>
      </c>
      <c r="AL499" t="s"/>
      <c r="AM499" t="s"/>
      <c r="AN499" t="s">
        <v>91</v>
      </c>
      <c r="AO499" t="s"/>
      <c r="AP499" t="n">
        <v>8</v>
      </c>
      <c r="AQ499" t="s">
        <v>92</v>
      </c>
      <c r="AR499" t="s"/>
      <c r="AS499" t="s">
        <v>445</v>
      </c>
      <c r="AT499" t="s">
        <v>94</v>
      </c>
      <c r="AU499" t="s">
        <v>91</v>
      </c>
      <c r="AV499" t="s"/>
      <c r="AW499" t="s">
        <v>95</v>
      </c>
      <c r="AX499" t="s"/>
      <c r="AY499" t="n">
        <v>419224</v>
      </c>
      <c r="AZ499" t="s">
        <v>446</v>
      </c>
      <c r="BA499" t="s"/>
      <c r="BB499" t="s"/>
      <c r="BC499" t="n">
        <v>38.9184</v>
      </c>
      <c r="BD499" t="n">
        <v>38.9184</v>
      </c>
      <c r="BE499" t="s">
        <v>455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>
        <v>98</v>
      </c>
      <c r="BO499" t="s">
        <v>82</v>
      </c>
      <c r="BP499" t="s">
        <v>99</v>
      </c>
      <c r="BQ499" t="s">
        <v>448</v>
      </c>
      <c r="BR499" t="s">
        <v>449</v>
      </c>
    </row>
    <row r="500" spans="1:70">
      <c r="A500" t="s">
        <v>70</v>
      </c>
      <c r="B500" t="s">
        <v>71</v>
      </c>
      <c r="C500" t="s">
        <v>311</v>
      </c>
      <c r="D500" t="n">
        <v>3</v>
      </c>
      <c r="E500" t="s">
        <v>439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103.95</v>
      </c>
      <c r="L500" t="s">
        <v>77</v>
      </c>
      <c r="M500" t="s"/>
      <c r="N500" t="s">
        <v>440</v>
      </c>
      <c r="O500" t="s">
        <v>79</v>
      </c>
      <c r="P500" t="s">
        <v>439</v>
      </c>
      <c r="Q500" t="s"/>
      <c r="R500" t="s">
        <v>80</v>
      </c>
      <c r="S500" t="s">
        <v>456</v>
      </c>
      <c r="T500" t="s">
        <v>82</v>
      </c>
      <c r="U500" t="s">
        <v>83</v>
      </c>
      <c r="V500" t="s">
        <v>84</v>
      </c>
      <c r="W500" t="s">
        <v>107</v>
      </c>
      <c r="X500" t="s"/>
      <c r="Y500" t="s">
        <v>86</v>
      </c>
      <c r="Z500">
        <f>HYPERLINK("https://hotelmonitor-cachepage.eclerx.com/savepage/tk_15454758808793828_sr_59.html","info")</f>
        <v/>
      </c>
      <c r="AA500" t="n">
        <v>-419224</v>
      </c>
      <c r="AB500" t="s">
        <v>451</v>
      </c>
      <c r="AC500" t="s">
        <v>88</v>
      </c>
      <c r="AD500" t="s">
        <v>89</v>
      </c>
      <c r="AE500" t="s"/>
      <c r="AF500" t="s"/>
      <c r="AG500" t="s"/>
      <c r="AH500" t="s">
        <v>457</v>
      </c>
      <c r="AI500" t="s">
        <v>456</v>
      </c>
      <c r="AJ500" t="s"/>
      <c r="AK500" t="s">
        <v>91</v>
      </c>
      <c r="AL500" t="s"/>
      <c r="AM500" t="s"/>
      <c r="AN500" t="s">
        <v>91</v>
      </c>
      <c r="AO500" t="s"/>
      <c r="AP500" t="n">
        <v>8</v>
      </c>
      <c r="AQ500" t="s">
        <v>92</v>
      </c>
      <c r="AR500" t="s"/>
      <c r="AS500" t="s">
        <v>445</v>
      </c>
      <c r="AT500" t="s">
        <v>94</v>
      </c>
      <c r="AU500" t="s">
        <v>91</v>
      </c>
      <c r="AV500" t="s"/>
      <c r="AW500" t="s">
        <v>95</v>
      </c>
      <c r="AX500" t="s"/>
      <c r="AY500" t="n">
        <v>419224</v>
      </c>
      <c r="AZ500" t="s">
        <v>446</v>
      </c>
      <c r="BA500" t="s"/>
      <c r="BB500" t="s"/>
      <c r="BC500" t="n">
        <v>38.9184</v>
      </c>
      <c r="BD500" t="n">
        <v>38.9184</v>
      </c>
      <c r="BE500" t="s">
        <v>458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>
        <v>98</v>
      </c>
      <c r="BO500" t="s">
        <v>82</v>
      </c>
      <c r="BP500" t="s">
        <v>99</v>
      </c>
      <c r="BQ500" t="s">
        <v>448</v>
      </c>
      <c r="BR500" t="s">
        <v>449</v>
      </c>
    </row>
    <row r="501" spans="1:70">
      <c r="A501" t="s">
        <v>70</v>
      </c>
      <c r="B501" t="s">
        <v>71</v>
      </c>
      <c r="C501" t="s">
        <v>311</v>
      </c>
      <c r="D501" t="n">
        <v>3</v>
      </c>
      <c r="E501" t="s">
        <v>439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103.95</v>
      </c>
      <c r="L501" t="s">
        <v>77</v>
      </c>
      <c r="M501" t="s"/>
      <c r="N501" t="s">
        <v>440</v>
      </c>
      <c r="O501" t="s">
        <v>79</v>
      </c>
      <c r="P501" t="s">
        <v>439</v>
      </c>
      <c r="Q501" t="s"/>
      <c r="R501" t="s">
        <v>80</v>
      </c>
      <c r="S501" t="s">
        <v>456</v>
      </c>
      <c r="T501" t="s">
        <v>82</v>
      </c>
      <c r="U501" t="s">
        <v>83</v>
      </c>
      <c r="V501" t="s">
        <v>84</v>
      </c>
      <c r="W501" t="s">
        <v>107</v>
      </c>
      <c r="X501" t="s"/>
      <c r="Y501" t="s">
        <v>86</v>
      </c>
      <c r="Z501">
        <f>HYPERLINK("https://hotelmonitor-cachepage.eclerx.com/savepage/tk_15454758808793828_sr_59.html","info")</f>
        <v/>
      </c>
      <c r="AA501" t="n">
        <v>-419224</v>
      </c>
      <c r="AB501" t="s">
        <v>451</v>
      </c>
      <c r="AC501" t="s">
        <v>88</v>
      </c>
      <c r="AD501" t="s">
        <v>89</v>
      </c>
      <c r="AE501" t="s"/>
      <c r="AF501" t="s"/>
      <c r="AG501" t="s"/>
      <c r="AH501" t="s">
        <v>457</v>
      </c>
      <c r="AI501" t="s">
        <v>456</v>
      </c>
      <c r="AJ501" t="s"/>
      <c r="AK501" t="s">
        <v>91</v>
      </c>
      <c r="AL501" t="s"/>
      <c r="AM501" t="s"/>
      <c r="AN501" t="s">
        <v>91</v>
      </c>
      <c r="AO501" t="s"/>
      <c r="AP501" t="n">
        <v>8</v>
      </c>
      <c r="AQ501" t="s">
        <v>92</v>
      </c>
      <c r="AR501" t="s"/>
      <c r="AS501" t="s">
        <v>445</v>
      </c>
      <c r="AT501" t="s">
        <v>94</v>
      </c>
      <c r="AU501" t="s">
        <v>91</v>
      </c>
      <c r="AV501" t="s"/>
      <c r="AW501" t="s">
        <v>95</v>
      </c>
      <c r="AX501" t="s"/>
      <c r="AY501" t="n">
        <v>419224</v>
      </c>
      <c r="AZ501" t="s">
        <v>446</v>
      </c>
      <c r="BA501" t="s"/>
      <c r="BB501" t="s"/>
      <c r="BC501" t="n">
        <v>38.9184</v>
      </c>
      <c r="BD501" t="n">
        <v>38.9184</v>
      </c>
      <c r="BE501" t="s">
        <v>458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>
        <v>98</v>
      </c>
      <c r="BO501" t="s">
        <v>82</v>
      </c>
      <c r="BP501" t="s">
        <v>99</v>
      </c>
      <c r="BQ501" t="s">
        <v>448</v>
      </c>
      <c r="BR501" t="s">
        <v>449</v>
      </c>
    </row>
    <row r="502" spans="1:70">
      <c r="A502" t="s">
        <v>70</v>
      </c>
      <c r="B502" t="s">
        <v>71</v>
      </c>
      <c r="C502" t="s">
        <v>311</v>
      </c>
      <c r="D502" t="n">
        <v>3</v>
      </c>
      <c r="E502" t="s">
        <v>439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90.59</v>
      </c>
      <c r="L502" t="s">
        <v>77</v>
      </c>
      <c r="M502" t="s"/>
      <c r="N502" t="s">
        <v>303</v>
      </c>
      <c r="O502" t="s">
        <v>79</v>
      </c>
      <c r="P502" t="s">
        <v>439</v>
      </c>
      <c r="Q502" t="s"/>
      <c r="R502" t="s">
        <v>80</v>
      </c>
      <c r="S502" t="s">
        <v>994</v>
      </c>
      <c r="T502" t="s">
        <v>82</v>
      </c>
      <c r="U502" t="s">
        <v>83</v>
      </c>
      <c r="V502" t="s">
        <v>84</v>
      </c>
      <c r="W502" t="s">
        <v>103</v>
      </c>
      <c r="X502" t="s"/>
      <c r="Y502" t="s">
        <v>86</v>
      </c>
      <c r="Z502">
        <f>HYPERLINK("https://hotelmonitor-cachepage.eclerx.com/savepage/tk_15454758808793828_sr_59.html","info")</f>
        <v/>
      </c>
      <c r="AA502" t="n">
        <v>-419224</v>
      </c>
      <c r="AB502" t="s">
        <v>995</v>
      </c>
      <c r="AC502" t="s">
        <v>88</v>
      </c>
      <c r="AD502" t="s">
        <v>89</v>
      </c>
      <c r="AE502" t="s"/>
      <c r="AF502" t="s"/>
      <c r="AG502" t="s"/>
      <c r="AH502" t="s">
        <v>996</v>
      </c>
      <c r="AI502" t="s">
        <v>994</v>
      </c>
      <c r="AJ502" t="s"/>
      <c r="AK502" t="s">
        <v>91</v>
      </c>
      <c r="AL502" t="s"/>
      <c r="AM502" t="s">
        <v>271</v>
      </c>
      <c r="AN502" t="s">
        <v>91</v>
      </c>
      <c r="AO502" t="s"/>
      <c r="AP502" t="n">
        <v>8</v>
      </c>
      <c r="AQ502" t="s">
        <v>92</v>
      </c>
      <c r="AR502" t="s"/>
      <c r="AS502" t="s">
        <v>160</v>
      </c>
      <c r="AT502" t="s">
        <v>94</v>
      </c>
      <c r="AU502" t="s">
        <v>99</v>
      </c>
      <c r="AV502" t="s"/>
      <c r="AW502" t="s">
        <v>95</v>
      </c>
      <c r="AX502" t="s"/>
      <c r="AY502" t="n">
        <v>419224</v>
      </c>
      <c r="AZ502" t="s">
        <v>446</v>
      </c>
      <c r="BA502" t="s"/>
      <c r="BB502" t="s"/>
      <c r="BC502" t="n">
        <v>38.9184</v>
      </c>
      <c r="BD502" t="n">
        <v>38.9184</v>
      </c>
      <c r="BE502" t="s">
        <v>997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307</v>
      </c>
      <c r="BR502" t="s">
        <v>449</v>
      </c>
    </row>
    <row r="503" spans="1:70">
      <c r="A503" t="s">
        <v>70</v>
      </c>
      <c r="B503" t="s">
        <v>71</v>
      </c>
      <c r="C503" t="s">
        <v>311</v>
      </c>
      <c r="D503" t="n">
        <v>3</v>
      </c>
      <c r="E503" t="s">
        <v>439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90.59</v>
      </c>
      <c r="L503" t="s">
        <v>77</v>
      </c>
      <c r="M503" t="s"/>
      <c r="N503" t="s">
        <v>303</v>
      </c>
      <c r="O503" t="s">
        <v>79</v>
      </c>
      <c r="P503" t="s">
        <v>439</v>
      </c>
      <c r="Q503" t="s"/>
      <c r="R503" t="s">
        <v>80</v>
      </c>
      <c r="S503" t="s">
        <v>994</v>
      </c>
      <c r="T503" t="s">
        <v>82</v>
      </c>
      <c r="U503" t="s">
        <v>83</v>
      </c>
      <c r="V503" t="s">
        <v>84</v>
      </c>
      <c r="W503" t="s">
        <v>103</v>
      </c>
      <c r="X503" t="s"/>
      <c r="Y503" t="s">
        <v>86</v>
      </c>
      <c r="Z503">
        <f>HYPERLINK("https://hotelmonitor-cachepage.eclerx.com/savepage/tk_15454758808793828_sr_59.html","info")</f>
        <v/>
      </c>
      <c r="AA503" t="n">
        <v>-419224</v>
      </c>
      <c r="AB503" t="s">
        <v>995</v>
      </c>
      <c r="AC503" t="s">
        <v>88</v>
      </c>
      <c r="AD503" t="s">
        <v>89</v>
      </c>
      <c r="AE503" t="s"/>
      <c r="AF503" t="s"/>
      <c r="AG503" t="s"/>
      <c r="AH503" t="s">
        <v>996</v>
      </c>
      <c r="AI503" t="s">
        <v>994</v>
      </c>
      <c r="AJ503" t="s"/>
      <c r="AK503" t="s">
        <v>91</v>
      </c>
      <c r="AL503" t="s"/>
      <c r="AM503" t="s">
        <v>271</v>
      </c>
      <c r="AN503" t="s">
        <v>91</v>
      </c>
      <c r="AO503" t="s"/>
      <c r="AP503" t="n">
        <v>8</v>
      </c>
      <c r="AQ503" t="s">
        <v>92</v>
      </c>
      <c r="AR503" t="s"/>
      <c r="AS503" t="s">
        <v>160</v>
      </c>
      <c r="AT503" t="s">
        <v>94</v>
      </c>
      <c r="AU503" t="s">
        <v>99</v>
      </c>
      <c r="AV503" t="s"/>
      <c r="AW503" t="s">
        <v>95</v>
      </c>
      <c r="AX503" t="s"/>
      <c r="AY503" t="n">
        <v>419224</v>
      </c>
      <c r="AZ503" t="s">
        <v>446</v>
      </c>
      <c r="BA503" t="s"/>
      <c r="BB503" t="s"/>
      <c r="BC503" t="n">
        <v>38.9184</v>
      </c>
      <c r="BD503" t="n">
        <v>38.9184</v>
      </c>
      <c r="BE503" t="s">
        <v>997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307</v>
      </c>
      <c r="BR503" t="s">
        <v>449</v>
      </c>
    </row>
    <row r="504" spans="1:70">
      <c r="A504" t="s">
        <v>70</v>
      </c>
      <c r="B504" t="s">
        <v>71</v>
      </c>
      <c r="C504" t="s">
        <v>311</v>
      </c>
      <c r="D504" t="n">
        <v>3</v>
      </c>
      <c r="E504" t="s">
        <v>439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96.40000000000001</v>
      </c>
      <c r="L504" t="s">
        <v>77</v>
      </c>
      <c r="M504" t="s"/>
      <c r="N504" t="s">
        <v>303</v>
      </c>
      <c r="O504" t="s">
        <v>79</v>
      </c>
      <c r="P504" t="s">
        <v>439</v>
      </c>
      <c r="Q504" t="s"/>
      <c r="R504" t="s">
        <v>80</v>
      </c>
      <c r="S504" t="s">
        <v>998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>
        <f>HYPERLINK("https://hotelmonitor-cachepage.eclerx.com/savepage/tk_15454758808793828_sr_59.html","info")</f>
        <v/>
      </c>
      <c r="AA504" t="n">
        <v>-419224</v>
      </c>
      <c r="AB504" t="s">
        <v>269</v>
      </c>
      <c r="AC504" t="s">
        <v>88</v>
      </c>
      <c r="AD504" t="s">
        <v>89</v>
      </c>
      <c r="AE504" t="s"/>
      <c r="AF504" t="s"/>
      <c r="AG504" t="s"/>
      <c r="AH504" t="s">
        <v>999</v>
      </c>
      <c r="AI504" t="s">
        <v>998</v>
      </c>
      <c r="AJ504" t="s"/>
      <c r="AK504" t="s">
        <v>91</v>
      </c>
      <c r="AL504" t="s"/>
      <c r="AM504" t="s">
        <v>271</v>
      </c>
      <c r="AN504" t="s">
        <v>91</v>
      </c>
      <c r="AO504" t="s"/>
      <c r="AP504" t="n">
        <v>8</v>
      </c>
      <c r="AQ504" t="s">
        <v>92</v>
      </c>
      <c r="AR504" t="s"/>
      <c r="AS504" t="s">
        <v>160</v>
      </c>
      <c r="AT504" t="s">
        <v>94</v>
      </c>
      <c r="AU504" t="s">
        <v>91</v>
      </c>
      <c r="AV504" t="s"/>
      <c r="AW504" t="s">
        <v>95</v>
      </c>
      <c r="AX504" t="s"/>
      <c r="AY504" t="n">
        <v>419224</v>
      </c>
      <c r="AZ504" t="s">
        <v>446</v>
      </c>
      <c r="BA504" t="s"/>
      <c r="BB504" t="s"/>
      <c r="BC504" t="n">
        <v>38.9184</v>
      </c>
      <c r="BD504" t="n">
        <v>38.9184</v>
      </c>
      <c r="BE504" t="s">
        <v>1000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307</v>
      </c>
      <c r="BR504" t="s">
        <v>449</v>
      </c>
    </row>
    <row r="505" spans="1:70">
      <c r="A505" t="s">
        <v>70</v>
      </c>
      <c r="B505" t="s">
        <v>71</v>
      </c>
      <c r="C505" t="s">
        <v>311</v>
      </c>
      <c r="D505" t="n">
        <v>3</v>
      </c>
      <c r="E505" t="s">
        <v>439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96.40000000000001</v>
      </c>
      <c r="L505" t="s">
        <v>77</v>
      </c>
      <c r="M505" t="s"/>
      <c r="N505" t="s">
        <v>303</v>
      </c>
      <c r="O505" t="s">
        <v>79</v>
      </c>
      <c r="P505" t="s">
        <v>439</v>
      </c>
      <c r="Q505" t="s"/>
      <c r="R505" t="s">
        <v>80</v>
      </c>
      <c r="S505" t="s">
        <v>998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>
        <f>HYPERLINK("https://hotelmonitor-cachepage.eclerx.com/savepage/tk_15454758808793828_sr_59.html","info")</f>
        <v/>
      </c>
      <c r="AA505" t="n">
        <v>-419224</v>
      </c>
      <c r="AB505" t="s">
        <v>269</v>
      </c>
      <c r="AC505" t="s">
        <v>88</v>
      </c>
      <c r="AD505" t="s">
        <v>89</v>
      </c>
      <c r="AE505" t="s"/>
      <c r="AF505" t="s"/>
      <c r="AG505" t="s"/>
      <c r="AH505" t="s">
        <v>999</v>
      </c>
      <c r="AI505" t="s">
        <v>998</v>
      </c>
      <c r="AJ505" t="s"/>
      <c r="AK505" t="s">
        <v>91</v>
      </c>
      <c r="AL505" t="s"/>
      <c r="AM505" t="s">
        <v>271</v>
      </c>
      <c r="AN505" t="s">
        <v>91</v>
      </c>
      <c r="AO505" t="s"/>
      <c r="AP505" t="n">
        <v>8</v>
      </c>
      <c r="AQ505" t="s">
        <v>92</v>
      </c>
      <c r="AR505" t="s"/>
      <c r="AS505" t="s">
        <v>160</v>
      </c>
      <c r="AT505" t="s">
        <v>94</v>
      </c>
      <c r="AU505" t="s">
        <v>91</v>
      </c>
      <c r="AV505" t="s"/>
      <c r="AW505" t="s">
        <v>95</v>
      </c>
      <c r="AX505" t="s"/>
      <c r="AY505" t="n">
        <v>419224</v>
      </c>
      <c r="AZ505" t="s">
        <v>446</v>
      </c>
      <c r="BA505" t="s"/>
      <c r="BB505" t="s"/>
      <c r="BC505" t="n">
        <v>38.9184</v>
      </c>
      <c r="BD505" t="n">
        <v>38.9184</v>
      </c>
      <c r="BE505" t="s">
        <v>1000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307</v>
      </c>
      <c r="BR505" t="s">
        <v>449</v>
      </c>
    </row>
    <row r="506" spans="1:70">
      <c r="A506" t="s">
        <v>70</v>
      </c>
      <c r="B506" t="s">
        <v>71</v>
      </c>
      <c r="C506" t="s">
        <v>311</v>
      </c>
      <c r="D506" t="n">
        <v>3</v>
      </c>
      <c r="E506" t="s">
        <v>439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110.49</v>
      </c>
      <c r="L506" t="s">
        <v>77</v>
      </c>
      <c r="M506" t="s"/>
      <c r="N506" t="s">
        <v>303</v>
      </c>
      <c r="O506" t="s">
        <v>79</v>
      </c>
      <c r="P506" t="s">
        <v>439</v>
      </c>
      <c r="Q506" t="s"/>
      <c r="R506" t="s">
        <v>80</v>
      </c>
      <c r="S506" t="s">
        <v>1001</v>
      </c>
      <c r="T506" t="s">
        <v>82</v>
      </c>
      <c r="U506" t="s">
        <v>83</v>
      </c>
      <c r="V506" t="s">
        <v>84</v>
      </c>
      <c r="W506" t="s">
        <v>107</v>
      </c>
      <c r="X506" t="s"/>
      <c r="Y506" t="s">
        <v>86</v>
      </c>
      <c r="Z506">
        <f>HYPERLINK("https://hotelmonitor-cachepage.eclerx.com/savepage/tk_15454758808793828_sr_59.html","info")</f>
        <v/>
      </c>
      <c r="AA506" t="n">
        <v>-419224</v>
      </c>
      <c r="AB506" t="s">
        <v>995</v>
      </c>
      <c r="AC506" t="s">
        <v>88</v>
      </c>
      <c r="AD506" t="s">
        <v>89</v>
      </c>
      <c r="AE506" t="s"/>
      <c r="AF506" t="s"/>
      <c r="AG506" t="s"/>
      <c r="AH506" t="s">
        <v>1002</v>
      </c>
      <c r="AI506" t="s">
        <v>1001</v>
      </c>
      <c r="AJ506" t="s"/>
      <c r="AK506" t="s">
        <v>91</v>
      </c>
      <c r="AL506" t="s"/>
      <c r="AM506" t="s">
        <v>271</v>
      </c>
      <c r="AN506" t="s">
        <v>91</v>
      </c>
      <c r="AO506" t="s"/>
      <c r="AP506" t="n">
        <v>8</v>
      </c>
      <c r="AQ506" t="s">
        <v>92</v>
      </c>
      <c r="AR506" t="s"/>
      <c r="AS506" t="s">
        <v>160</v>
      </c>
      <c r="AT506" t="s">
        <v>94</v>
      </c>
      <c r="AU506" t="s">
        <v>99</v>
      </c>
      <c r="AV506" t="s"/>
      <c r="AW506" t="s">
        <v>95</v>
      </c>
      <c r="AX506" t="s"/>
      <c r="AY506" t="n">
        <v>419224</v>
      </c>
      <c r="AZ506" t="s">
        <v>446</v>
      </c>
      <c r="BA506" t="s"/>
      <c r="BB506" t="s"/>
      <c r="BC506" t="n">
        <v>38.9184</v>
      </c>
      <c r="BD506" t="n">
        <v>38.9184</v>
      </c>
      <c r="BE506" t="s">
        <v>1003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307</v>
      </c>
      <c r="BR506" t="s">
        <v>449</v>
      </c>
    </row>
    <row r="507" spans="1:70">
      <c r="A507" t="s">
        <v>70</v>
      </c>
      <c r="B507" t="s">
        <v>71</v>
      </c>
      <c r="C507" t="s">
        <v>311</v>
      </c>
      <c r="D507" t="n">
        <v>3</v>
      </c>
      <c r="E507" t="s">
        <v>439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110.49</v>
      </c>
      <c r="L507" t="s">
        <v>77</v>
      </c>
      <c r="M507" t="s"/>
      <c r="N507" t="s">
        <v>303</v>
      </c>
      <c r="O507" t="s">
        <v>79</v>
      </c>
      <c r="P507" t="s">
        <v>439</v>
      </c>
      <c r="Q507" t="s"/>
      <c r="R507" t="s">
        <v>80</v>
      </c>
      <c r="S507" t="s">
        <v>1001</v>
      </c>
      <c r="T507" t="s">
        <v>82</v>
      </c>
      <c r="U507" t="s">
        <v>83</v>
      </c>
      <c r="V507" t="s">
        <v>84</v>
      </c>
      <c r="W507" t="s">
        <v>107</v>
      </c>
      <c r="X507" t="s"/>
      <c r="Y507" t="s">
        <v>86</v>
      </c>
      <c r="Z507">
        <f>HYPERLINK("https://hotelmonitor-cachepage.eclerx.com/savepage/tk_15454758808793828_sr_59.html","info")</f>
        <v/>
      </c>
      <c r="AA507" t="n">
        <v>-419224</v>
      </c>
      <c r="AB507" t="s">
        <v>995</v>
      </c>
      <c r="AC507" t="s">
        <v>88</v>
      </c>
      <c r="AD507" t="s">
        <v>89</v>
      </c>
      <c r="AE507" t="s"/>
      <c r="AF507" t="s"/>
      <c r="AG507" t="s"/>
      <c r="AH507" t="s">
        <v>1002</v>
      </c>
      <c r="AI507" t="s">
        <v>1001</v>
      </c>
      <c r="AJ507" t="s"/>
      <c r="AK507" t="s">
        <v>91</v>
      </c>
      <c r="AL507" t="s"/>
      <c r="AM507" t="s">
        <v>271</v>
      </c>
      <c r="AN507" t="s">
        <v>91</v>
      </c>
      <c r="AO507" t="s"/>
      <c r="AP507" t="n">
        <v>8</v>
      </c>
      <c r="AQ507" t="s">
        <v>92</v>
      </c>
      <c r="AR507" t="s"/>
      <c r="AS507" t="s">
        <v>160</v>
      </c>
      <c r="AT507" t="s">
        <v>94</v>
      </c>
      <c r="AU507" t="s">
        <v>99</v>
      </c>
      <c r="AV507" t="s"/>
      <c r="AW507" t="s">
        <v>95</v>
      </c>
      <c r="AX507" t="s"/>
      <c r="AY507" t="n">
        <v>419224</v>
      </c>
      <c r="AZ507" t="s">
        <v>446</v>
      </c>
      <c r="BA507" t="s"/>
      <c r="BB507" t="s"/>
      <c r="BC507" t="n">
        <v>38.9184</v>
      </c>
      <c r="BD507" t="n">
        <v>38.9184</v>
      </c>
      <c r="BE507" t="s">
        <v>1003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307</v>
      </c>
      <c r="BR507" t="s">
        <v>449</v>
      </c>
    </row>
    <row r="508" spans="1:70">
      <c r="A508" t="s">
        <v>70</v>
      </c>
      <c r="B508" t="s">
        <v>71</v>
      </c>
      <c r="C508" t="s">
        <v>311</v>
      </c>
      <c r="D508" t="n">
        <v>3</v>
      </c>
      <c r="E508" t="s">
        <v>439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92.5</v>
      </c>
      <c r="L508" t="s">
        <v>77</v>
      </c>
      <c r="M508" t="s"/>
      <c r="N508" t="s">
        <v>276</v>
      </c>
      <c r="O508" t="s">
        <v>79</v>
      </c>
      <c r="P508" t="s">
        <v>439</v>
      </c>
      <c r="Q508" t="s"/>
      <c r="R508" t="s">
        <v>80</v>
      </c>
      <c r="S508" t="s">
        <v>459</v>
      </c>
      <c r="T508" t="s">
        <v>82</v>
      </c>
      <c r="U508" t="s">
        <v>83</v>
      </c>
      <c r="V508" t="s">
        <v>84</v>
      </c>
      <c r="W508" t="s">
        <v>103</v>
      </c>
      <c r="X508" t="s"/>
      <c r="Y508" t="s">
        <v>86</v>
      </c>
      <c r="Z508">
        <f>HYPERLINK("https://hotelmonitor-cachepage.eclerx.com/savepage/tk_15454758808793828_sr_59.html","info")</f>
        <v/>
      </c>
      <c r="AA508" t="n">
        <v>-419224</v>
      </c>
      <c r="AB508" t="s">
        <v>442</v>
      </c>
      <c r="AC508" t="s">
        <v>88</v>
      </c>
      <c r="AD508" t="s">
        <v>89</v>
      </c>
      <c r="AE508" t="s"/>
      <c r="AF508" t="s"/>
      <c r="AG508" t="s"/>
      <c r="AH508" t="s">
        <v>460</v>
      </c>
      <c r="AI508" t="s">
        <v>461</v>
      </c>
      <c r="AJ508" t="s"/>
      <c r="AK508" t="s">
        <v>91</v>
      </c>
      <c r="AL508" t="s"/>
      <c r="AM508" t="s"/>
      <c r="AN508" t="s">
        <v>91</v>
      </c>
      <c r="AO508" t="s"/>
      <c r="AP508" t="n">
        <v>8</v>
      </c>
      <c r="AQ508" t="s">
        <v>92</v>
      </c>
      <c r="AR508" t="s"/>
      <c r="AS508" t="s">
        <v>445</v>
      </c>
      <c r="AT508" t="s">
        <v>94</v>
      </c>
      <c r="AU508" t="s">
        <v>91</v>
      </c>
      <c r="AV508" t="s"/>
      <c r="AW508" t="s">
        <v>95</v>
      </c>
      <c r="AX508" t="s"/>
      <c r="AY508" t="n">
        <v>419224</v>
      </c>
      <c r="AZ508" t="s">
        <v>446</v>
      </c>
      <c r="BA508" t="s"/>
      <c r="BB508" t="s"/>
      <c r="BC508" t="n">
        <v>38.9184</v>
      </c>
      <c r="BD508" t="n">
        <v>38.9184</v>
      </c>
      <c r="BE508" t="s">
        <v>462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>
        <v>98</v>
      </c>
      <c r="BO508" t="s">
        <v>82</v>
      </c>
      <c r="BP508" t="s">
        <v>99</v>
      </c>
      <c r="BQ508" t="s">
        <v>285</v>
      </c>
      <c r="BR508" t="s">
        <v>449</v>
      </c>
    </row>
    <row r="509" spans="1:70">
      <c r="A509" t="s">
        <v>70</v>
      </c>
      <c r="B509" t="s">
        <v>71</v>
      </c>
      <c r="C509" t="s">
        <v>311</v>
      </c>
      <c r="D509" t="n">
        <v>3</v>
      </c>
      <c r="E509" t="s">
        <v>439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92.5</v>
      </c>
      <c r="L509" t="s">
        <v>77</v>
      </c>
      <c r="M509" t="s"/>
      <c r="N509" t="s">
        <v>276</v>
      </c>
      <c r="O509" t="s">
        <v>79</v>
      </c>
      <c r="P509" t="s">
        <v>439</v>
      </c>
      <c r="Q509" t="s"/>
      <c r="R509" t="s">
        <v>80</v>
      </c>
      <c r="S509" t="s">
        <v>459</v>
      </c>
      <c r="T509" t="s">
        <v>82</v>
      </c>
      <c r="U509" t="s">
        <v>83</v>
      </c>
      <c r="V509" t="s">
        <v>84</v>
      </c>
      <c r="W509" t="s">
        <v>103</v>
      </c>
      <c r="X509" t="s"/>
      <c r="Y509" t="s">
        <v>86</v>
      </c>
      <c r="Z509">
        <f>HYPERLINK("https://hotelmonitor-cachepage.eclerx.com/savepage/tk_15454758808793828_sr_59.html","info")</f>
        <v/>
      </c>
      <c r="AA509" t="n">
        <v>-419224</v>
      </c>
      <c r="AB509" t="s">
        <v>442</v>
      </c>
      <c r="AC509" t="s">
        <v>88</v>
      </c>
      <c r="AD509" t="s">
        <v>89</v>
      </c>
      <c r="AE509" t="s"/>
      <c r="AF509" t="s"/>
      <c r="AG509" t="s"/>
      <c r="AH509" t="s">
        <v>460</v>
      </c>
      <c r="AI509" t="s">
        <v>461</v>
      </c>
      <c r="AJ509" t="s"/>
      <c r="AK509" t="s">
        <v>91</v>
      </c>
      <c r="AL509" t="s"/>
      <c r="AM509" t="s"/>
      <c r="AN509" t="s">
        <v>91</v>
      </c>
      <c r="AO509" t="s"/>
      <c r="AP509" t="n">
        <v>8</v>
      </c>
      <c r="AQ509" t="s">
        <v>92</v>
      </c>
      <c r="AR509" t="s"/>
      <c r="AS509" t="s">
        <v>445</v>
      </c>
      <c r="AT509" t="s">
        <v>94</v>
      </c>
      <c r="AU509" t="s">
        <v>91</v>
      </c>
      <c r="AV509" t="s"/>
      <c r="AW509" t="s">
        <v>95</v>
      </c>
      <c r="AX509" t="s"/>
      <c r="AY509" t="n">
        <v>419224</v>
      </c>
      <c r="AZ509" t="s">
        <v>446</v>
      </c>
      <c r="BA509" t="s"/>
      <c r="BB509" t="s"/>
      <c r="BC509" t="n">
        <v>38.9184</v>
      </c>
      <c r="BD509" t="n">
        <v>38.9184</v>
      </c>
      <c r="BE509" t="s">
        <v>462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>
        <v>98</v>
      </c>
      <c r="BO509" t="s">
        <v>82</v>
      </c>
      <c r="BP509" t="s">
        <v>99</v>
      </c>
      <c r="BQ509" t="s">
        <v>285</v>
      </c>
      <c r="BR509" t="s">
        <v>449</v>
      </c>
    </row>
    <row r="510" spans="1:70">
      <c r="A510" t="s">
        <v>70</v>
      </c>
      <c r="B510" t="s">
        <v>71</v>
      </c>
      <c r="C510" t="s">
        <v>311</v>
      </c>
      <c r="D510" t="n">
        <v>3</v>
      </c>
      <c r="E510" t="s">
        <v>439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95.56</v>
      </c>
      <c r="L510" t="s">
        <v>77</v>
      </c>
      <c r="M510" t="s"/>
      <c r="N510" t="s">
        <v>276</v>
      </c>
      <c r="O510" t="s">
        <v>79</v>
      </c>
      <c r="P510" t="s">
        <v>439</v>
      </c>
      <c r="Q510" t="s"/>
      <c r="R510" t="s">
        <v>80</v>
      </c>
      <c r="S510" t="s">
        <v>463</v>
      </c>
      <c r="T510" t="s">
        <v>82</v>
      </c>
      <c r="U510" t="s">
        <v>83</v>
      </c>
      <c r="V510" t="s">
        <v>84</v>
      </c>
      <c r="W510" t="s">
        <v>103</v>
      </c>
      <c r="X510" t="s"/>
      <c r="Y510" t="s">
        <v>86</v>
      </c>
      <c r="Z510">
        <f>HYPERLINK("https://hotelmonitor-cachepage.eclerx.com/savepage/tk_15454758808793828_sr_59.html","info")</f>
        <v/>
      </c>
      <c r="AA510" t="n">
        <v>-419224</v>
      </c>
      <c r="AB510" t="s">
        <v>451</v>
      </c>
      <c r="AC510" t="s">
        <v>88</v>
      </c>
      <c r="AD510" t="s">
        <v>89</v>
      </c>
      <c r="AE510" t="s"/>
      <c r="AF510" t="s"/>
      <c r="AG510" t="s"/>
      <c r="AH510" t="s">
        <v>464</v>
      </c>
      <c r="AI510" t="s">
        <v>463</v>
      </c>
      <c r="AJ510" t="s"/>
      <c r="AK510" t="s">
        <v>91</v>
      </c>
      <c r="AL510" t="s"/>
      <c r="AM510" t="s"/>
      <c r="AN510" t="s">
        <v>91</v>
      </c>
      <c r="AO510" t="s"/>
      <c r="AP510" t="n">
        <v>8</v>
      </c>
      <c r="AQ510" t="s">
        <v>92</v>
      </c>
      <c r="AR510" t="s"/>
      <c r="AS510" t="s">
        <v>445</v>
      </c>
      <c r="AT510" t="s">
        <v>94</v>
      </c>
      <c r="AU510" t="s">
        <v>91</v>
      </c>
      <c r="AV510" t="s"/>
      <c r="AW510" t="s">
        <v>95</v>
      </c>
      <c r="AX510" t="s"/>
      <c r="AY510" t="n">
        <v>419224</v>
      </c>
      <c r="AZ510" t="s">
        <v>446</v>
      </c>
      <c r="BA510" t="s"/>
      <c r="BB510" t="s"/>
      <c r="BC510" t="n">
        <v>38.9184</v>
      </c>
      <c r="BD510" t="n">
        <v>38.9184</v>
      </c>
      <c r="BE510" t="s">
        <v>462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>
        <v>98</v>
      </c>
      <c r="BO510" t="s">
        <v>82</v>
      </c>
      <c r="BP510" t="s">
        <v>99</v>
      </c>
      <c r="BQ510" t="s">
        <v>285</v>
      </c>
      <c r="BR510" t="s">
        <v>449</v>
      </c>
    </row>
    <row r="511" spans="1:70">
      <c r="A511" t="s">
        <v>70</v>
      </c>
      <c r="B511" t="s">
        <v>71</v>
      </c>
      <c r="C511" t="s">
        <v>311</v>
      </c>
      <c r="D511" t="n">
        <v>3</v>
      </c>
      <c r="E511" t="s">
        <v>439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95.56</v>
      </c>
      <c r="L511" t="s">
        <v>77</v>
      </c>
      <c r="M511" t="s"/>
      <c r="N511" t="s">
        <v>276</v>
      </c>
      <c r="O511" t="s">
        <v>79</v>
      </c>
      <c r="P511" t="s">
        <v>439</v>
      </c>
      <c r="Q511" t="s"/>
      <c r="R511" t="s">
        <v>80</v>
      </c>
      <c r="S511" t="s">
        <v>463</v>
      </c>
      <c r="T511" t="s">
        <v>82</v>
      </c>
      <c r="U511" t="s">
        <v>83</v>
      </c>
      <c r="V511" t="s">
        <v>84</v>
      </c>
      <c r="W511" t="s">
        <v>103</v>
      </c>
      <c r="X511" t="s"/>
      <c r="Y511" t="s">
        <v>86</v>
      </c>
      <c r="Z511">
        <f>HYPERLINK("https://hotelmonitor-cachepage.eclerx.com/savepage/tk_15454758808793828_sr_59.html","info")</f>
        <v/>
      </c>
      <c r="AA511" t="n">
        <v>-419224</v>
      </c>
      <c r="AB511" t="s">
        <v>451</v>
      </c>
      <c r="AC511" t="s">
        <v>88</v>
      </c>
      <c r="AD511" t="s">
        <v>89</v>
      </c>
      <c r="AE511" t="s"/>
      <c r="AF511" t="s"/>
      <c r="AG511" t="s"/>
      <c r="AH511" t="s">
        <v>464</v>
      </c>
      <c r="AI511" t="s">
        <v>463</v>
      </c>
      <c r="AJ511" t="s"/>
      <c r="AK511" t="s">
        <v>91</v>
      </c>
      <c r="AL511" t="s"/>
      <c r="AM511" t="s"/>
      <c r="AN511" t="s">
        <v>91</v>
      </c>
      <c r="AO511" t="s"/>
      <c r="AP511" t="n">
        <v>8</v>
      </c>
      <c r="AQ511" t="s">
        <v>92</v>
      </c>
      <c r="AR511" t="s"/>
      <c r="AS511" t="s">
        <v>445</v>
      </c>
      <c r="AT511" t="s">
        <v>94</v>
      </c>
      <c r="AU511" t="s">
        <v>91</v>
      </c>
      <c r="AV511" t="s"/>
      <c r="AW511" t="s">
        <v>95</v>
      </c>
      <c r="AX511" t="s"/>
      <c r="AY511" t="n">
        <v>419224</v>
      </c>
      <c r="AZ511" t="s">
        <v>446</v>
      </c>
      <c r="BA511" t="s"/>
      <c r="BB511" t="s"/>
      <c r="BC511" t="n">
        <v>38.9184</v>
      </c>
      <c r="BD511" t="n">
        <v>38.9184</v>
      </c>
      <c r="BE511" t="s">
        <v>462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>
        <v>98</v>
      </c>
      <c r="BO511" t="s">
        <v>82</v>
      </c>
      <c r="BP511" t="s">
        <v>99</v>
      </c>
      <c r="BQ511" t="s">
        <v>285</v>
      </c>
      <c r="BR511" t="s">
        <v>449</v>
      </c>
    </row>
    <row r="512" spans="1:70">
      <c r="A512" t="s">
        <v>70</v>
      </c>
      <c r="B512" t="s">
        <v>71</v>
      </c>
      <c r="C512" t="s">
        <v>311</v>
      </c>
      <c r="D512" t="n">
        <v>3</v>
      </c>
      <c r="E512" t="s">
        <v>439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110.63</v>
      </c>
      <c r="L512" t="s">
        <v>77</v>
      </c>
      <c r="M512" t="s"/>
      <c r="N512" t="s">
        <v>276</v>
      </c>
      <c r="O512" t="s">
        <v>79</v>
      </c>
      <c r="P512" t="s">
        <v>439</v>
      </c>
      <c r="Q512" t="s"/>
      <c r="R512" t="s">
        <v>80</v>
      </c>
      <c r="S512" t="s">
        <v>465</v>
      </c>
      <c r="T512" t="s">
        <v>82</v>
      </c>
      <c r="U512" t="s">
        <v>83</v>
      </c>
      <c r="V512" t="s">
        <v>84</v>
      </c>
      <c r="W512" t="s">
        <v>107</v>
      </c>
      <c r="X512" t="s"/>
      <c r="Y512" t="s">
        <v>86</v>
      </c>
      <c r="Z512">
        <f>HYPERLINK("https://hotelmonitor-cachepage.eclerx.com/savepage/tk_15454758808793828_sr_59.html","info")</f>
        <v/>
      </c>
      <c r="AA512" t="n">
        <v>-419224</v>
      </c>
      <c r="AB512" t="s">
        <v>442</v>
      </c>
      <c r="AC512" t="s">
        <v>88</v>
      </c>
      <c r="AD512" t="s">
        <v>89</v>
      </c>
      <c r="AE512" t="s"/>
      <c r="AF512" t="s"/>
      <c r="AG512" t="s"/>
      <c r="AH512" t="s">
        <v>466</v>
      </c>
      <c r="AI512" t="s">
        <v>465</v>
      </c>
      <c r="AJ512" t="s"/>
      <c r="AK512" t="s">
        <v>91</v>
      </c>
      <c r="AL512" t="s"/>
      <c r="AM512" t="s"/>
      <c r="AN512" t="s">
        <v>91</v>
      </c>
      <c r="AO512" t="s"/>
      <c r="AP512" t="n">
        <v>8</v>
      </c>
      <c r="AQ512" t="s">
        <v>92</v>
      </c>
      <c r="AR512" t="s"/>
      <c r="AS512" t="s">
        <v>445</v>
      </c>
      <c r="AT512" t="s">
        <v>94</v>
      </c>
      <c r="AU512" t="s">
        <v>91</v>
      </c>
      <c r="AV512" t="s"/>
      <c r="AW512" t="s">
        <v>95</v>
      </c>
      <c r="AX512" t="s"/>
      <c r="AY512" t="n">
        <v>419224</v>
      </c>
      <c r="AZ512" t="s">
        <v>446</v>
      </c>
      <c r="BA512" t="s"/>
      <c r="BB512" t="s"/>
      <c r="BC512" t="n">
        <v>38.9184</v>
      </c>
      <c r="BD512" t="n">
        <v>38.9184</v>
      </c>
      <c r="BE512" t="s">
        <v>467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>
        <v>98</v>
      </c>
      <c r="BO512" t="s">
        <v>82</v>
      </c>
      <c r="BP512" t="s">
        <v>99</v>
      </c>
      <c r="BQ512" t="s">
        <v>285</v>
      </c>
      <c r="BR512" t="s">
        <v>449</v>
      </c>
    </row>
    <row r="513" spans="1:70">
      <c r="A513" t="s">
        <v>70</v>
      </c>
      <c r="B513" t="s">
        <v>71</v>
      </c>
      <c r="C513" t="s">
        <v>311</v>
      </c>
      <c r="D513" t="n">
        <v>3</v>
      </c>
      <c r="E513" t="s">
        <v>439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110.63</v>
      </c>
      <c r="L513" t="s">
        <v>77</v>
      </c>
      <c r="M513" t="s"/>
      <c r="N513" t="s">
        <v>276</v>
      </c>
      <c r="O513" t="s">
        <v>79</v>
      </c>
      <c r="P513" t="s">
        <v>439</v>
      </c>
      <c r="Q513" t="s"/>
      <c r="R513" t="s">
        <v>80</v>
      </c>
      <c r="S513" t="s">
        <v>465</v>
      </c>
      <c r="T513" t="s">
        <v>82</v>
      </c>
      <c r="U513" t="s">
        <v>83</v>
      </c>
      <c r="V513" t="s">
        <v>84</v>
      </c>
      <c r="W513" t="s">
        <v>107</v>
      </c>
      <c r="X513" t="s"/>
      <c r="Y513" t="s">
        <v>86</v>
      </c>
      <c r="Z513">
        <f>HYPERLINK("https://hotelmonitor-cachepage.eclerx.com/savepage/tk_15454758808793828_sr_59.html","info")</f>
        <v/>
      </c>
      <c r="AA513" t="n">
        <v>-419224</v>
      </c>
      <c r="AB513" t="s">
        <v>442</v>
      </c>
      <c r="AC513" t="s">
        <v>88</v>
      </c>
      <c r="AD513" t="s">
        <v>89</v>
      </c>
      <c r="AE513" t="s"/>
      <c r="AF513" t="s"/>
      <c r="AG513" t="s"/>
      <c r="AH513" t="s">
        <v>466</v>
      </c>
      <c r="AI513" t="s">
        <v>465</v>
      </c>
      <c r="AJ513" t="s"/>
      <c r="AK513" t="s">
        <v>91</v>
      </c>
      <c r="AL513" t="s"/>
      <c r="AM513" t="s"/>
      <c r="AN513" t="s">
        <v>91</v>
      </c>
      <c r="AO513" t="s"/>
      <c r="AP513" t="n">
        <v>8</v>
      </c>
      <c r="AQ513" t="s">
        <v>92</v>
      </c>
      <c r="AR513" t="s"/>
      <c r="AS513" t="s">
        <v>445</v>
      </c>
      <c r="AT513" t="s">
        <v>94</v>
      </c>
      <c r="AU513" t="s">
        <v>91</v>
      </c>
      <c r="AV513" t="s"/>
      <c r="AW513" t="s">
        <v>95</v>
      </c>
      <c r="AX513" t="s"/>
      <c r="AY513" t="n">
        <v>419224</v>
      </c>
      <c r="AZ513" t="s">
        <v>446</v>
      </c>
      <c r="BA513" t="s"/>
      <c r="BB513" t="s"/>
      <c r="BC513" t="n">
        <v>38.9184</v>
      </c>
      <c r="BD513" t="n">
        <v>38.9184</v>
      </c>
      <c r="BE513" t="s">
        <v>467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>
        <v>98</v>
      </c>
      <c r="BO513" t="s">
        <v>82</v>
      </c>
      <c r="BP513" t="s">
        <v>99</v>
      </c>
      <c r="BQ513" t="s">
        <v>285</v>
      </c>
      <c r="BR513" t="s">
        <v>449</v>
      </c>
    </row>
    <row r="514" spans="1:70">
      <c r="A514" t="s">
        <v>70</v>
      </c>
      <c r="B514" t="s">
        <v>71</v>
      </c>
      <c r="C514" t="s">
        <v>311</v>
      </c>
      <c r="D514" t="n">
        <v>3</v>
      </c>
      <c r="E514" t="s">
        <v>439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114.28</v>
      </c>
      <c r="L514" t="s">
        <v>77</v>
      </c>
      <c r="M514" t="s"/>
      <c r="N514" t="s">
        <v>276</v>
      </c>
      <c r="O514" t="s">
        <v>79</v>
      </c>
      <c r="P514" t="s">
        <v>439</v>
      </c>
      <c r="Q514" t="s"/>
      <c r="R514" t="s">
        <v>80</v>
      </c>
      <c r="S514" t="s">
        <v>468</v>
      </c>
      <c r="T514" t="s">
        <v>82</v>
      </c>
      <c r="U514" t="s">
        <v>83</v>
      </c>
      <c r="V514" t="s">
        <v>84</v>
      </c>
      <c r="W514" t="s">
        <v>107</v>
      </c>
      <c r="X514" t="s"/>
      <c r="Y514" t="s">
        <v>86</v>
      </c>
      <c r="Z514">
        <f>HYPERLINK("https://hotelmonitor-cachepage.eclerx.com/savepage/tk_15454758808793828_sr_59.html","info")</f>
        <v/>
      </c>
      <c r="AA514" t="n">
        <v>-419224</v>
      </c>
      <c r="AB514" t="s">
        <v>451</v>
      </c>
      <c r="AC514" t="s">
        <v>88</v>
      </c>
      <c r="AD514" t="s">
        <v>89</v>
      </c>
      <c r="AE514" t="s"/>
      <c r="AF514" t="s"/>
      <c r="AG514" t="s"/>
      <c r="AH514" t="s">
        <v>469</v>
      </c>
      <c r="AI514" t="s">
        <v>468</v>
      </c>
      <c r="AJ514" t="s"/>
      <c r="AK514" t="s">
        <v>91</v>
      </c>
      <c r="AL514" t="s"/>
      <c r="AM514" t="s"/>
      <c r="AN514" t="s">
        <v>91</v>
      </c>
      <c r="AO514" t="s"/>
      <c r="AP514" t="n">
        <v>8</v>
      </c>
      <c r="AQ514" t="s">
        <v>92</v>
      </c>
      <c r="AR514" t="s"/>
      <c r="AS514" t="s">
        <v>445</v>
      </c>
      <c r="AT514" t="s">
        <v>94</v>
      </c>
      <c r="AU514" t="s">
        <v>91</v>
      </c>
      <c r="AV514" t="s"/>
      <c r="AW514" t="s">
        <v>95</v>
      </c>
      <c r="AX514" t="s"/>
      <c r="AY514" t="n">
        <v>419224</v>
      </c>
      <c r="AZ514" t="s">
        <v>446</v>
      </c>
      <c r="BA514" t="s"/>
      <c r="BB514" t="s"/>
      <c r="BC514" t="n">
        <v>38.9184</v>
      </c>
      <c r="BD514" t="n">
        <v>38.9184</v>
      </c>
      <c r="BE514" t="s">
        <v>470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>
        <v>98</v>
      </c>
      <c r="BO514" t="s">
        <v>82</v>
      </c>
      <c r="BP514" t="s">
        <v>99</v>
      </c>
      <c r="BQ514" t="s">
        <v>285</v>
      </c>
      <c r="BR514" t="s">
        <v>449</v>
      </c>
    </row>
    <row r="515" spans="1:70">
      <c r="A515" t="s">
        <v>70</v>
      </c>
      <c r="B515" t="s">
        <v>71</v>
      </c>
      <c r="C515" t="s">
        <v>311</v>
      </c>
      <c r="D515" t="n">
        <v>3</v>
      </c>
      <c r="E515" t="s">
        <v>439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114.28</v>
      </c>
      <c r="L515" t="s">
        <v>77</v>
      </c>
      <c r="M515" t="s"/>
      <c r="N515" t="s">
        <v>276</v>
      </c>
      <c r="O515" t="s">
        <v>79</v>
      </c>
      <c r="P515" t="s">
        <v>439</v>
      </c>
      <c r="Q515" t="s"/>
      <c r="R515" t="s">
        <v>80</v>
      </c>
      <c r="S515" t="s">
        <v>468</v>
      </c>
      <c r="T515" t="s">
        <v>82</v>
      </c>
      <c r="U515" t="s">
        <v>83</v>
      </c>
      <c r="V515" t="s">
        <v>84</v>
      </c>
      <c r="W515" t="s">
        <v>107</v>
      </c>
      <c r="X515" t="s"/>
      <c r="Y515" t="s">
        <v>86</v>
      </c>
      <c r="Z515">
        <f>HYPERLINK("https://hotelmonitor-cachepage.eclerx.com/savepage/tk_15454758808793828_sr_59.html","info")</f>
        <v/>
      </c>
      <c r="AA515" t="n">
        <v>-419224</v>
      </c>
      <c r="AB515" t="s">
        <v>451</v>
      </c>
      <c r="AC515" t="s">
        <v>88</v>
      </c>
      <c r="AD515" t="s">
        <v>89</v>
      </c>
      <c r="AE515" t="s"/>
      <c r="AF515" t="s"/>
      <c r="AG515" t="s"/>
      <c r="AH515" t="s">
        <v>469</v>
      </c>
      <c r="AI515" t="s">
        <v>468</v>
      </c>
      <c r="AJ515" t="s"/>
      <c r="AK515" t="s">
        <v>91</v>
      </c>
      <c r="AL515" t="s"/>
      <c r="AM515" t="s"/>
      <c r="AN515" t="s">
        <v>91</v>
      </c>
      <c r="AO515" t="s"/>
      <c r="AP515" t="n">
        <v>8</v>
      </c>
      <c r="AQ515" t="s">
        <v>92</v>
      </c>
      <c r="AR515" t="s"/>
      <c r="AS515" t="s">
        <v>445</v>
      </c>
      <c r="AT515" t="s">
        <v>94</v>
      </c>
      <c r="AU515" t="s">
        <v>91</v>
      </c>
      <c r="AV515" t="s"/>
      <c r="AW515" t="s">
        <v>95</v>
      </c>
      <c r="AX515" t="s"/>
      <c r="AY515" t="n">
        <v>419224</v>
      </c>
      <c r="AZ515" t="s">
        <v>446</v>
      </c>
      <c r="BA515" t="s"/>
      <c r="BB515" t="s"/>
      <c r="BC515" t="n">
        <v>38.9184</v>
      </c>
      <c r="BD515" t="n">
        <v>38.9184</v>
      </c>
      <c r="BE515" t="s">
        <v>470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>
        <v>98</v>
      </c>
      <c r="BO515" t="s">
        <v>82</v>
      </c>
      <c r="BP515" t="s">
        <v>99</v>
      </c>
      <c r="BQ515" t="s">
        <v>285</v>
      </c>
      <c r="BR515" t="s">
        <v>449</v>
      </c>
    </row>
    <row r="516" spans="1:70">
      <c r="A516" t="s">
        <v>70</v>
      </c>
      <c r="B516" t="s">
        <v>71</v>
      </c>
      <c r="C516" t="s">
        <v>311</v>
      </c>
      <c r="D516" t="n">
        <v>3</v>
      </c>
      <c r="E516" t="s">
        <v>439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113.92</v>
      </c>
      <c r="L516" t="s">
        <v>77</v>
      </c>
      <c r="M516" t="s"/>
      <c r="N516" t="s">
        <v>1004</v>
      </c>
      <c r="O516" t="s">
        <v>79</v>
      </c>
      <c r="P516" t="s">
        <v>439</v>
      </c>
      <c r="Q516" t="s"/>
      <c r="R516" t="s">
        <v>80</v>
      </c>
      <c r="S516" t="s">
        <v>1005</v>
      </c>
      <c r="T516" t="s">
        <v>82</v>
      </c>
      <c r="U516" t="s">
        <v>83</v>
      </c>
      <c r="V516" t="s">
        <v>84</v>
      </c>
      <c r="W516" t="s">
        <v>103</v>
      </c>
      <c r="X516" t="s"/>
      <c r="Y516" t="s">
        <v>86</v>
      </c>
      <c r="Z516">
        <f>HYPERLINK("https://hotelmonitor-cachepage.eclerx.com/savepage/tk_15454758808793828_sr_59.html","info")</f>
        <v/>
      </c>
      <c r="AA516" t="n">
        <v>-419224</v>
      </c>
      <c r="AB516" t="s">
        <v>995</v>
      </c>
      <c r="AC516" t="s">
        <v>88</v>
      </c>
      <c r="AD516" t="s">
        <v>89</v>
      </c>
      <c r="AE516" t="s"/>
      <c r="AF516" t="s"/>
      <c r="AG516" t="s"/>
      <c r="AH516" t="s">
        <v>1006</v>
      </c>
      <c r="AI516" t="s">
        <v>1005</v>
      </c>
      <c r="AJ516" t="s"/>
      <c r="AK516" t="s">
        <v>91</v>
      </c>
      <c r="AL516" t="s"/>
      <c r="AM516" t="s">
        <v>271</v>
      </c>
      <c r="AN516" t="s">
        <v>91</v>
      </c>
      <c r="AO516" t="s"/>
      <c r="AP516" t="n">
        <v>8</v>
      </c>
      <c r="AQ516" t="s">
        <v>92</v>
      </c>
      <c r="AR516" t="s"/>
      <c r="AS516" t="s">
        <v>160</v>
      </c>
      <c r="AT516" t="s">
        <v>94</v>
      </c>
      <c r="AU516" t="s">
        <v>99</v>
      </c>
      <c r="AV516" t="s"/>
      <c r="AW516" t="s">
        <v>95</v>
      </c>
      <c r="AX516" t="s"/>
      <c r="AY516" t="n">
        <v>419224</v>
      </c>
      <c r="AZ516" t="s">
        <v>446</v>
      </c>
      <c r="BA516" t="s"/>
      <c r="BB516" t="s"/>
      <c r="BC516" t="n">
        <v>38.9184</v>
      </c>
      <c r="BD516" t="n">
        <v>38.9184</v>
      </c>
      <c r="BE516" t="s">
        <v>1007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1008</v>
      </c>
      <c r="BR516" t="s">
        <v>449</v>
      </c>
    </row>
    <row r="517" spans="1:70">
      <c r="A517" t="s">
        <v>70</v>
      </c>
      <c r="B517" t="s">
        <v>71</v>
      </c>
      <c r="C517" t="s">
        <v>311</v>
      </c>
      <c r="D517" t="n">
        <v>3</v>
      </c>
      <c r="E517" t="s">
        <v>439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113.92</v>
      </c>
      <c r="L517" t="s">
        <v>77</v>
      </c>
      <c r="M517" t="s"/>
      <c r="N517" t="s">
        <v>1004</v>
      </c>
      <c r="O517" t="s">
        <v>79</v>
      </c>
      <c r="P517" t="s">
        <v>439</v>
      </c>
      <c r="Q517" t="s"/>
      <c r="R517" t="s">
        <v>80</v>
      </c>
      <c r="S517" t="s">
        <v>1005</v>
      </c>
      <c r="T517" t="s">
        <v>82</v>
      </c>
      <c r="U517" t="s">
        <v>83</v>
      </c>
      <c r="V517" t="s">
        <v>84</v>
      </c>
      <c r="W517" t="s">
        <v>103</v>
      </c>
      <c r="X517" t="s"/>
      <c r="Y517" t="s">
        <v>86</v>
      </c>
      <c r="Z517">
        <f>HYPERLINK("https://hotelmonitor-cachepage.eclerx.com/savepage/tk_15454758808793828_sr_59.html","info")</f>
        <v/>
      </c>
      <c r="AA517" t="n">
        <v>-419224</v>
      </c>
      <c r="AB517" t="s">
        <v>995</v>
      </c>
      <c r="AC517" t="s">
        <v>88</v>
      </c>
      <c r="AD517" t="s">
        <v>89</v>
      </c>
      <c r="AE517" t="s"/>
      <c r="AF517" t="s"/>
      <c r="AG517" t="s"/>
      <c r="AH517" t="s">
        <v>1006</v>
      </c>
      <c r="AI517" t="s">
        <v>1005</v>
      </c>
      <c r="AJ517" t="s"/>
      <c r="AK517" t="s">
        <v>91</v>
      </c>
      <c r="AL517" t="s"/>
      <c r="AM517" t="s">
        <v>271</v>
      </c>
      <c r="AN517" t="s">
        <v>91</v>
      </c>
      <c r="AO517" t="s"/>
      <c r="AP517" t="n">
        <v>8</v>
      </c>
      <c r="AQ517" t="s">
        <v>92</v>
      </c>
      <c r="AR517" t="s"/>
      <c r="AS517" t="s">
        <v>160</v>
      </c>
      <c r="AT517" t="s">
        <v>94</v>
      </c>
      <c r="AU517" t="s">
        <v>99</v>
      </c>
      <c r="AV517" t="s"/>
      <c r="AW517" t="s">
        <v>95</v>
      </c>
      <c r="AX517" t="s"/>
      <c r="AY517" t="n">
        <v>419224</v>
      </c>
      <c r="AZ517" t="s">
        <v>446</v>
      </c>
      <c r="BA517" t="s"/>
      <c r="BB517" t="s"/>
      <c r="BC517" t="n">
        <v>38.9184</v>
      </c>
      <c r="BD517" t="n">
        <v>38.9184</v>
      </c>
      <c r="BE517" t="s">
        <v>1007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1008</v>
      </c>
      <c r="BR517" t="s">
        <v>449</v>
      </c>
    </row>
    <row r="518" spans="1:70">
      <c r="A518" t="s">
        <v>70</v>
      </c>
      <c r="B518" t="s">
        <v>71</v>
      </c>
      <c r="C518" t="s">
        <v>311</v>
      </c>
      <c r="D518" t="n">
        <v>3</v>
      </c>
      <c r="E518" t="s">
        <v>439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133.83</v>
      </c>
      <c r="L518" t="s">
        <v>77</v>
      </c>
      <c r="M518" t="s"/>
      <c r="N518" t="s">
        <v>1004</v>
      </c>
      <c r="O518" t="s">
        <v>79</v>
      </c>
      <c r="P518" t="s">
        <v>439</v>
      </c>
      <c r="Q518" t="s"/>
      <c r="R518" t="s">
        <v>80</v>
      </c>
      <c r="S518" t="s">
        <v>1009</v>
      </c>
      <c r="T518" t="s">
        <v>82</v>
      </c>
      <c r="U518" t="s">
        <v>83</v>
      </c>
      <c r="V518" t="s">
        <v>84</v>
      </c>
      <c r="W518" t="s">
        <v>107</v>
      </c>
      <c r="X518" t="s"/>
      <c r="Y518" t="s">
        <v>86</v>
      </c>
      <c r="Z518">
        <f>HYPERLINK("https://hotelmonitor-cachepage.eclerx.com/savepage/tk_15454758808793828_sr_59.html","info")</f>
        <v/>
      </c>
      <c r="AA518" t="n">
        <v>-419224</v>
      </c>
      <c r="AB518" t="s">
        <v>995</v>
      </c>
      <c r="AC518" t="s">
        <v>88</v>
      </c>
      <c r="AD518" t="s">
        <v>89</v>
      </c>
      <c r="AE518" t="s"/>
      <c r="AF518" t="s"/>
      <c r="AG518" t="s"/>
      <c r="AH518" t="s">
        <v>1010</v>
      </c>
      <c r="AI518" t="s">
        <v>1009</v>
      </c>
      <c r="AJ518" t="s"/>
      <c r="AK518" t="s">
        <v>91</v>
      </c>
      <c r="AL518" t="s"/>
      <c r="AM518" t="s">
        <v>271</v>
      </c>
      <c r="AN518" t="s">
        <v>91</v>
      </c>
      <c r="AO518" t="s"/>
      <c r="AP518" t="n">
        <v>8</v>
      </c>
      <c r="AQ518" t="s">
        <v>92</v>
      </c>
      <c r="AR518" t="s"/>
      <c r="AS518" t="s">
        <v>160</v>
      </c>
      <c r="AT518" t="s">
        <v>94</v>
      </c>
      <c r="AU518" t="s">
        <v>99</v>
      </c>
      <c r="AV518" t="s"/>
      <c r="AW518" t="s">
        <v>95</v>
      </c>
      <c r="AX518" t="s"/>
      <c r="AY518" t="n">
        <v>419224</v>
      </c>
      <c r="AZ518" t="s">
        <v>446</v>
      </c>
      <c r="BA518" t="s"/>
      <c r="BB518" t="s"/>
      <c r="BC518" t="n">
        <v>38.9184</v>
      </c>
      <c r="BD518" t="n">
        <v>38.9184</v>
      </c>
      <c r="BE518" t="s">
        <v>1011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1008</v>
      </c>
      <c r="BR518" t="s">
        <v>449</v>
      </c>
    </row>
    <row r="519" spans="1:70">
      <c r="A519" t="s">
        <v>70</v>
      </c>
      <c r="B519" t="s">
        <v>71</v>
      </c>
      <c r="C519" t="s">
        <v>311</v>
      </c>
      <c r="D519" t="n">
        <v>3</v>
      </c>
      <c r="E519" t="s">
        <v>439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133.83</v>
      </c>
      <c r="L519" t="s">
        <v>77</v>
      </c>
      <c r="M519" t="s"/>
      <c r="N519" t="s">
        <v>1004</v>
      </c>
      <c r="O519" t="s">
        <v>79</v>
      </c>
      <c r="P519" t="s">
        <v>439</v>
      </c>
      <c r="Q519" t="s"/>
      <c r="R519" t="s">
        <v>80</v>
      </c>
      <c r="S519" t="s">
        <v>1009</v>
      </c>
      <c r="T519" t="s">
        <v>82</v>
      </c>
      <c r="U519" t="s">
        <v>83</v>
      </c>
      <c r="V519" t="s">
        <v>84</v>
      </c>
      <c r="W519" t="s">
        <v>107</v>
      </c>
      <c r="X519" t="s"/>
      <c r="Y519" t="s">
        <v>86</v>
      </c>
      <c r="Z519">
        <f>HYPERLINK("https://hotelmonitor-cachepage.eclerx.com/savepage/tk_15454758808793828_sr_59.html","info")</f>
        <v/>
      </c>
      <c r="AA519" t="n">
        <v>-419224</v>
      </c>
      <c r="AB519" t="s">
        <v>995</v>
      </c>
      <c r="AC519" t="s">
        <v>88</v>
      </c>
      <c r="AD519" t="s">
        <v>89</v>
      </c>
      <c r="AE519" t="s"/>
      <c r="AF519" t="s"/>
      <c r="AG519" t="s"/>
      <c r="AH519" t="s">
        <v>1010</v>
      </c>
      <c r="AI519" t="s">
        <v>1009</v>
      </c>
      <c r="AJ519" t="s"/>
      <c r="AK519" t="s">
        <v>91</v>
      </c>
      <c r="AL519" t="s"/>
      <c r="AM519" t="s">
        <v>271</v>
      </c>
      <c r="AN519" t="s">
        <v>91</v>
      </c>
      <c r="AO519" t="s"/>
      <c r="AP519" t="n">
        <v>8</v>
      </c>
      <c r="AQ519" t="s">
        <v>92</v>
      </c>
      <c r="AR519" t="s"/>
      <c r="AS519" t="s">
        <v>160</v>
      </c>
      <c r="AT519" t="s">
        <v>94</v>
      </c>
      <c r="AU519" t="s">
        <v>99</v>
      </c>
      <c r="AV519" t="s"/>
      <c r="AW519" t="s">
        <v>95</v>
      </c>
      <c r="AX519" t="s"/>
      <c r="AY519" t="n">
        <v>419224</v>
      </c>
      <c r="AZ519" t="s">
        <v>446</v>
      </c>
      <c r="BA519" t="s"/>
      <c r="BB519" t="s"/>
      <c r="BC519" t="n">
        <v>38.9184</v>
      </c>
      <c r="BD519" t="n">
        <v>38.9184</v>
      </c>
      <c r="BE519" t="s">
        <v>1011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>
        <v>1008</v>
      </c>
      <c r="BR519" t="s">
        <v>449</v>
      </c>
    </row>
    <row r="520" spans="1:70">
      <c r="A520" t="s">
        <v>70</v>
      </c>
      <c r="B520" t="s">
        <v>71</v>
      </c>
      <c r="C520" t="s">
        <v>377</v>
      </c>
      <c r="D520" t="n">
        <v>3</v>
      </c>
      <c r="E520" t="s">
        <v>73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94.09</v>
      </c>
      <c r="L520" t="s">
        <v>77</v>
      </c>
      <c r="M520" t="s"/>
      <c r="N520" t="s">
        <v>78</v>
      </c>
      <c r="O520" t="s">
        <v>79</v>
      </c>
      <c r="P520" t="s">
        <v>73</v>
      </c>
      <c r="Q520" t="s"/>
      <c r="R520" t="s">
        <v>80</v>
      </c>
      <c r="S520" t="s">
        <v>1012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>
        <f>HYPERLINK("https://hotelmonitor-cachepage.eclerx.com/savepage/tk_1545475880576529_sr_58.html","info")</f>
        <v/>
      </c>
      <c r="AA520" t="n">
        <v>-418152</v>
      </c>
      <c r="AB520" t="s">
        <v>87</v>
      </c>
      <c r="AC520" t="s">
        <v>88</v>
      </c>
      <c r="AD520" t="s">
        <v>89</v>
      </c>
      <c r="AE520" t="s"/>
      <c r="AF520" t="s"/>
      <c r="AG520" t="s"/>
      <c r="AH520" t="s">
        <v>1013</v>
      </c>
      <c r="AI520" t="s">
        <v>1012</v>
      </c>
      <c r="AJ520" t="s"/>
      <c r="AK520" t="s">
        <v>91</v>
      </c>
      <c r="AL520" t="s"/>
      <c r="AM520" t="s"/>
      <c r="AN520" t="s">
        <v>91</v>
      </c>
      <c r="AO520" t="s"/>
      <c r="AP520" t="n">
        <v>7</v>
      </c>
      <c r="AQ520" t="s">
        <v>92</v>
      </c>
      <c r="AR520" t="s"/>
      <c r="AS520" t="s">
        <v>93</v>
      </c>
      <c r="AT520" t="s">
        <v>94</v>
      </c>
      <c r="AU520" t="s">
        <v>91</v>
      </c>
      <c r="AV520" t="s"/>
      <c r="AW520" t="s">
        <v>95</v>
      </c>
      <c r="AX520" t="s"/>
      <c r="AY520" t="n">
        <v>418152</v>
      </c>
      <c r="AZ520" t="s">
        <v>96</v>
      </c>
      <c r="BA520" t="s"/>
      <c r="BB520" t="s"/>
      <c r="BC520" t="n">
        <v>38.9852</v>
      </c>
      <c r="BD520" t="n">
        <v>38.9852</v>
      </c>
      <c r="BE520" t="s">
        <v>1014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>
        <v>98</v>
      </c>
      <c r="BO520" t="s">
        <v>82</v>
      </c>
      <c r="BP520" t="s">
        <v>99</v>
      </c>
      <c r="BQ520" t="s">
        <v>100</v>
      </c>
      <c r="BR520" t="s">
        <v>101</v>
      </c>
    </row>
    <row r="521" spans="1:70">
      <c r="A521" t="s">
        <v>70</v>
      </c>
      <c r="B521" t="s">
        <v>71</v>
      </c>
      <c r="C521" t="s">
        <v>377</v>
      </c>
      <c r="D521" t="n">
        <v>3</v>
      </c>
      <c r="E521" t="s">
        <v>73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94.09</v>
      </c>
      <c r="L521" t="s">
        <v>77</v>
      </c>
      <c r="M521" t="s"/>
      <c r="N521" t="s">
        <v>78</v>
      </c>
      <c r="O521" t="s">
        <v>79</v>
      </c>
      <c r="P521" t="s">
        <v>73</v>
      </c>
      <c r="Q521" t="s"/>
      <c r="R521" t="s">
        <v>80</v>
      </c>
      <c r="S521" t="s">
        <v>1012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>
        <f>HYPERLINK("https://hotelmonitor-cachepage.eclerx.com/savepage/tk_1545475880576529_sr_58.html","info")</f>
        <v/>
      </c>
      <c r="AA521" t="n">
        <v>-418152</v>
      </c>
      <c r="AB521" t="s">
        <v>87</v>
      </c>
      <c r="AC521" t="s">
        <v>88</v>
      </c>
      <c r="AD521" t="s">
        <v>89</v>
      </c>
      <c r="AE521" t="s"/>
      <c r="AF521" t="s"/>
      <c r="AG521" t="s"/>
      <c r="AH521" t="s">
        <v>1013</v>
      </c>
      <c r="AI521" t="s">
        <v>1012</v>
      </c>
      <c r="AJ521" t="s"/>
      <c r="AK521" t="s">
        <v>91</v>
      </c>
      <c r="AL521" t="s"/>
      <c r="AM521" t="s"/>
      <c r="AN521" t="s">
        <v>91</v>
      </c>
      <c r="AO521" t="s"/>
      <c r="AP521" t="n">
        <v>7</v>
      </c>
      <c r="AQ521" t="s">
        <v>92</v>
      </c>
      <c r="AR521" t="s"/>
      <c r="AS521" t="s">
        <v>93</v>
      </c>
      <c r="AT521" t="s">
        <v>94</v>
      </c>
      <c r="AU521" t="s">
        <v>91</v>
      </c>
      <c r="AV521" t="s"/>
      <c r="AW521" t="s">
        <v>95</v>
      </c>
      <c r="AX521" t="s"/>
      <c r="AY521" t="n">
        <v>418152</v>
      </c>
      <c r="AZ521" t="s">
        <v>96</v>
      </c>
      <c r="BA521" t="s"/>
      <c r="BB521" t="s"/>
      <c r="BC521" t="n">
        <v>38.9852</v>
      </c>
      <c r="BD521" t="n">
        <v>38.9852</v>
      </c>
      <c r="BE521" t="s">
        <v>1014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>
        <v>98</v>
      </c>
      <c r="BO521" t="s">
        <v>82</v>
      </c>
      <c r="BP521" t="s">
        <v>99</v>
      </c>
      <c r="BQ521" t="s">
        <v>100</v>
      </c>
      <c r="BR521" t="s">
        <v>101</v>
      </c>
    </row>
    <row r="522" spans="1:70">
      <c r="A522" t="s">
        <v>70</v>
      </c>
      <c r="B522" t="s">
        <v>71</v>
      </c>
      <c r="C522" t="s">
        <v>377</v>
      </c>
      <c r="D522" t="n">
        <v>3</v>
      </c>
      <c r="E522" t="s">
        <v>73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95.48</v>
      </c>
      <c r="L522" t="s">
        <v>77</v>
      </c>
      <c r="M522" t="s"/>
      <c r="N522" t="s">
        <v>110</v>
      </c>
      <c r="O522" t="s">
        <v>79</v>
      </c>
      <c r="P522" t="s">
        <v>73</v>
      </c>
      <c r="Q522" t="s"/>
      <c r="R522" t="s">
        <v>80</v>
      </c>
      <c r="S522" t="s">
        <v>1015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>
        <f>HYPERLINK("https://hotelmonitor-cachepage.eclerx.com/savepage/tk_1545475880576529_sr_58.html","info")</f>
        <v/>
      </c>
      <c r="AA522" t="n">
        <v>-418152</v>
      </c>
      <c r="AB522" t="s">
        <v>112</v>
      </c>
      <c r="AC522" t="s">
        <v>88</v>
      </c>
      <c r="AD522" t="s">
        <v>89</v>
      </c>
      <c r="AE522" t="s"/>
      <c r="AF522" t="s"/>
      <c r="AG522" t="s"/>
      <c r="AH522" t="s">
        <v>1016</v>
      </c>
      <c r="AI522" t="s">
        <v>1015</v>
      </c>
      <c r="AJ522" t="s"/>
      <c r="AK522" t="s">
        <v>91</v>
      </c>
      <c r="AL522" t="s"/>
      <c r="AM522" t="s">
        <v>114</v>
      </c>
      <c r="AN522" t="s">
        <v>91</v>
      </c>
      <c r="AO522" t="s"/>
      <c r="AP522" t="n">
        <v>7</v>
      </c>
      <c r="AQ522" t="s">
        <v>92</v>
      </c>
      <c r="AR522" t="s"/>
      <c r="AS522" t="s">
        <v>115</v>
      </c>
      <c r="AT522" t="s">
        <v>94</v>
      </c>
      <c r="AU522" t="s">
        <v>91</v>
      </c>
      <c r="AV522" t="s"/>
      <c r="AW522" t="s">
        <v>95</v>
      </c>
      <c r="AX522" t="s"/>
      <c r="AY522" t="n">
        <v>418152</v>
      </c>
      <c r="AZ522" t="s">
        <v>96</v>
      </c>
      <c r="BA522" t="s"/>
      <c r="BB522" t="s"/>
      <c r="BC522" t="n">
        <v>38.9852</v>
      </c>
      <c r="BD522" t="n">
        <v>38.9852</v>
      </c>
      <c r="BE522" t="s">
        <v>1017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117</v>
      </c>
      <c r="BR522" t="s">
        <v>101</v>
      </c>
    </row>
    <row r="523" spans="1:70">
      <c r="A523" t="s">
        <v>70</v>
      </c>
      <c r="B523" t="s">
        <v>71</v>
      </c>
      <c r="C523" t="s">
        <v>377</v>
      </c>
      <c r="D523" t="n">
        <v>3</v>
      </c>
      <c r="E523" t="s">
        <v>73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95.48</v>
      </c>
      <c r="L523" t="s">
        <v>77</v>
      </c>
      <c r="M523" t="s"/>
      <c r="N523" t="s">
        <v>110</v>
      </c>
      <c r="O523" t="s">
        <v>79</v>
      </c>
      <c r="P523" t="s">
        <v>73</v>
      </c>
      <c r="Q523" t="s"/>
      <c r="R523" t="s">
        <v>80</v>
      </c>
      <c r="S523" t="s">
        <v>1015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>
        <f>HYPERLINK("https://hotelmonitor-cachepage.eclerx.com/savepage/tk_1545475880576529_sr_58.html","info")</f>
        <v/>
      </c>
      <c r="AA523" t="n">
        <v>-418152</v>
      </c>
      <c r="AB523" t="s">
        <v>112</v>
      </c>
      <c r="AC523" t="s">
        <v>88</v>
      </c>
      <c r="AD523" t="s">
        <v>89</v>
      </c>
      <c r="AE523" t="s"/>
      <c r="AF523" t="s"/>
      <c r="AG523" t="s"/>
      <c r="AH523" t="s">
        <v>1016</v>
      </c>
      <c r="AI523" t="s">
        <v>1015</v>
      </c>
      <c r="AJ523" t="s"/>
      <c r="AK523" t="s">
        <v>91</v>
      </c>
      <c r="AL523" t="s"/>
      <c r="AM523" t="s">
        <v>114</v>
      </c>
      <c r="AN523" t="s">
        <v>91</v>
      </c>
      <c r="AO523" t="s"/>
      <c r="AP523" t="n">
        <v>7</v>
      </c>
      <c r="AQ523" t="s">
        <v>92</v>
      </c>
      <c r="AR523" t="s"/>
      <c r="AS523" t="s">
        <v>115</v>
      </c>
      <c r="AT523" t="s">
        <v>94</v>
      </c>
      <c r="AU523" t="s">
        <v>91</v>
      </c>
      <c r="AV523" t="s"/>
      <c r="AW523" t="s">
        <v>95</v>
      </c>
      <c r="AX523" t="s"/>
      <c r="AY523" t="n">
        <v>418152</v>
      </c>
      <c r="AZ523" t="s">
        <v>96</v>
      </c>
      <c r="BA523" t="s"/>
      <c r="BB523" t="s"/>
      <c r="BC523" t="n">
        <v>38.9852</v>
      </c>
      <c r="BD523" t="n">
        <v>38.9852</v>
      </c>
      <c r="BE523" t="s">
        <v>1017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117</v>
      </c>
      <c r="BR523" t="s">
        <v>101</v>
      </c>
    </row>
    <row r="524" spans="1:70">
      <c r="A524" t="s">
        <v>70</v>
      </c>
      <c r="B524" t="s">
        <v>71</v>
      </c>
      <c r="C524" t="s">
        <v>377</v>
      </c>
      <c r="D524" t="n">
        <v>3</v>
      </c>
      <c r="E524" t="s">
        <v>73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801.12</v>
      </c>
      <c r="L524" t="s">
        <v>77</v>
      </c>
      <c r="M524" t="s"/>
      <c r="N524" t="s">
        <v>110</v>
      </c>
      <c r="O524" t="s">
        <v>79</v>
      </c>
      <c r="P524" t="s">
        <v>73</v>
      </c>
      <c r="Q524" t="s"/>
      <c r="R524" t="s">
        <v>80</v>
      </c>
      <c r="S524" t="s">
        <v>1018</v>
      </c>
      <c r="T524" t="s">
        <v>82</v>
      </c>
      <c r="U524" t="s">
        <v>83</v>
      </c>
      <c r="V524" t="s">
        <v>84</v>
      </c>
      <c r="W524" t="s">
        <v>103</v>
      </c>
      <c r="X524" t="s"/>
      <c r="Y524" t="s">
        <v>86</v>
      </c>
      <c r="Z524">
        <f>HYPERLINK("https://hotelmonitor-cachepage.eclerx.com/savepage/tk_1545475880576529_sr_58.html","info")</f>
        <v/>
      </c>
      <c r="AA524" t="n">
        <v>-418152</v>
      </c>
      <c r="AB524" t="s">
        <v>112</v>
      </c>
      <c r="AC524" t="s">
        <v>88</v>
      </c>
      <c r="AD524" t="s">
        <v>89</v>
      </c>
      <c r="AE524" t="s"/>
      <c r="AF524" t="s"/>
      <c r="AG524" t="s"/>
      <c r="AH524" t="s">
        <v>1019</v>
      </c>
      <c r="AI524" t="s">
        <v>1018</v>
      </c>
      <c r="AJ524" t="s"/>
      <c r="AK524" t="s">
        <v>91</v>
      </c>
      <c r="AL524" t="s"/>
      <c r="AM524" t="s">
        <v>114</v>
      </c>
      <c r="AN524" t="s">
        <v>91</v>
      </c>
      <c r="AO524" t="s"/>
      <c r="AP524" t="n">
        <v>7</v>
      </c>
      <c r="AQ524" t="s">
        <v>92</v>
      </c>
      <c r="AR524" t="s"/>
      <c r="AS524" t="s">
        <v>115</v>
      </c>
      <c r="AT524" t="s">
        <v>94</v>
      </c>
      <c r="AU524" t="s">
        <v>91</v>
      </c>
      <c r="AV524" t="s"/>
      <c r="AW524" t="s">
        <v>95</v>
      </c>
      <c r="AX524" t="s"/>
      <c r="AY524" t="n">
        <v>418152</v>
      </c>
      <c r="AZ524" t="s">
        <v>96</v>
      </c>
      <c r="BA524" t="s"/>
      <c r="BB524" t="s"/>
      <c r="BC524" t="n">
        <v>38.9852</v>
      </c>
      <c r="BD524" t="n">
        <v>38.9852</v>
      </c>
      <c r="BE524" t="s">
        <v>1020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117</v>
      </c>
      <c r="BR524" t="s">
        <v>101</v>
      </c>
    </row>
    <row r="525" spans="1:70">
      <c r="A525" t="s">
        <v>70</v>
      </c>
      <c r="B525" t="s">
        <v>71</v>
      </c>
      <c r="C525" t="s">
        <v>377</v>
      </c>
      <c r="D525" t="n">
        <v>3</v>
      </c>
      <c r="E525" t="s">
        <v>73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801.12</v>
      </c>
      <c r="L525" t="s">
        <v>77</v>
      </c>
      <c r="M525" t="s"/>
      <c r="N525" t="s">
        <v>110</v>
      </c>
      <c r="O525" t="s">
        <v>79</v>
      </c>
      <c r="P525" t="s">
        <v>73</v>
      </c>
      <c r="Q525" t="s"/>
      <c r="R525" t="s">
        <v>80</v>
      </c>
      <c r="S525" t="s">
        <v>1018</v>
      </c>
      <c r="T525" t="s">
        <v>82</v>
      </c>
      <c r="U525" t="s">
        <v>83</v>
      </c>
      <c r="V525" t="s">
        <v>84</v>
      </c>
      <c r="W525" t="s">
        <v>103</v>
      </c>
      <c r="X525" t="s"/>
      <c r="Y525" t="s">
        <v>86</v>
      </c>
      <c r="Z525">
        <f>HYPERLINK("https://hotelmonitor-cachepage.eclerx.com/savepage/tk_1545475880576529_sr_58.html","info")</f>
        <v/>
      </c>
      <c r="AA525" t="n">
        <v>-418152</v>
      </c>
      <c r="AB525" t="s">
        <v>112</v>
      </c>
      <c r="AC525" t="s">
        <v>88</v>
      </c>
      <c r="AD525" t="s">
        <v>89</v>
      </c>
      <c r="AE525" t="s"/>
      <c r="AF525" t="s"/>
      <c r="AG525" t="s"/>
      <c r="AH525" t="s">
        <v>1019</v>
      </c>
      <c r="AI525" t="s">
        <v>1018</v>
      </c>
      <c r="AJ525" t="s"/>
      <c r="AK525" t="s">
        <v>91</v>
      </c>
      <c r="AL525" t="s"/>
      <c r="AM525" t="s">
        <v>114</v>
      </c>
      <c r="AN525" t="s">
        <v>91</v>
      </c>
      <c r="AO525" t="s"/>
      <c r="AP525" t="n">
        <v>7</v>
      </c>
      <c r="AQ525" t="s">
        <v>92</v>
      </c>
      <c r="AR525" t="s"/>
      <c r="AS525" t="s">
        <v>115</v>
      </c>
      <c r="AT525" t="s">
        <v>94</v>
      </c>
      <c r="AU525" t="s">
        <v>91</v>
      </c>
      <c r="AV525" t="s"/>
      <c r="AW525" t="s">
        <v>95</v>
      </c>
      <c r="AX525" t="s"/>
      <c r="AY525" t="n">
        <v>418152</v>
      </c>
      <c r="AZ525" t="s">
        <v>96</v>
      </c>
      <c r="BA525" t="s"/>
      <c r="BB525" t="s"/>
      <c r="BC525" t="n">
        <v>38.9852</v>
      </c>
      <c r="BD525" t="n">
        <v>38.9852</v>
      </c>
      <c r="BE525" t="s">
        <v>1020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117</v>
      </c>
      <c r="BR525" t="s">
        <v>101</v>
      </c>
    </row>
    <row r="526" spans="1:70">
      <c r="A526" t="s">
        <v>70</v>
      </c>
      <c r="B526" t="s">
        <v>71</v>
      </c>
      <c r="C526" t="s">
        <v>377</v>
      </c>
      <c r="D526" t="n">
        <v>3</v>
      </c>
      <c r="E526" t="s">
        <v>73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870.59</v>
      </c>
      <c r="L526" t="s">
        <v>77</v>
      </c>
      <c r="M526" t="s"/>
      <c r="N526" t="s">
        <v>110</v>
      </c>
      <c r="O526" t="s">
        <v>79</v>
      </c>
      <c r="P526" t="s">
        <v>73</v>
      </c>
      <c r="Q526" t="s"/>
      <c r="R526" t="s">
        <v>80</v>
      </c>
      <c r="S526" t="s">
        <v>1021</v>
      </c>
      <c r="T526" t="s">
        <v>82</v>
      </c>
      <c r="U526" t="s">
        <v>83</v>
      </c>
      <c r="V526" t="s">
        <v>84</v>
      </c>
      <c r="W526" t="s">
        <v>107</v>
      </c>
      <c r="X526" t="s"/>
      <c r="Y526" t="s">
        <v>86</v>
      </c>
      <c r="Z526">
        <f>HYPERLINK("https://hotelmonitor-cachepage.eclerx.com/savepage/tk_1545475880576529_sr_58.html","info")</f>
        <v/>
      </c>
      <c r="AA526" t="n">
        <v>-418152</v>
      </c>
      <c r="AB526" t="s">
        <v>112</v>
      </c>
      <c r="AC526" t="s">
        <v>88</v>
      </c>
      <c r="AD526" t="s">
        <v>89</v>
      </c>
      <c r="AE526" t="s"/>
      <c r="AF526" t="s"/>
      <c r="AG526" t="s"/>
      <c r="AH526" t="s">
        <v>1022</v>
      </c>
      <c r="AI526" t="s">
        <v>1021</v>
      </c>
      <c r="AJ526" t="s"/>
      <c r="AK526" t="s">
        <v>91</v>
      </c>
      <c r="AL526" t="s"/>
      <c r="AM526" t="s">
        <v>114</v>
      </c>
      <c r="AN526" t="s">
        <v>91</v>
      </c>
      <c r="AO526" t="s"/>
      <c r="AP526" t="n">
        <v>7</v>
      </c>
      <c r="AQ526" t="s">
        <v>92</v>
      </c>
      <c r="AR526" t="s"/>
      <c r="AS526" t="s">
        <v>115</v>
      </c>
      <c r="AT526" t="s">
        <v>94</v>
      </c>
      <c r="AU526" t="s">
        <v>91</v>
      </c>
      <c r="AV526" t="s"/>
      <c r="AW526" t="s">
        <v>95</v>
      </c>
      <c r="AX526" t="s"/>
      <c r="AY526" t="n">
        <v>418152</v>
      </c>
      <c r="AZ526" t="s">
        <v>96</v>
      </c>
      <c r="BA526" t="s"/>
      <c r="BB526" t="s"/>
      <c r="BC526" t="n">
        <v>38.9852</v>
      </c>
      <c r="BD526" t="n">
        <v>38.9852</v>
      </c>
      <c r="BE526" t="s">
        <v>1023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117</v>
      </c>
      <c r="BR526" t="s">
        <v>101</v>
      </c>
    </row>
    <row r="527" spans="1:70">
      <c r="A527" t="s">
        <v>70</v>
      </c>
      <c r="B527" t="s">
        <v>71</v>
      </c>
      <c r="C527" t="s">
        <v>377</v>
      </c>
      <c r="D527" t="n">
        <v>3</v>
      </c>
      <c r="E527" t="s">
        <v>73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870.59</v>
      </c>
      <c r="L527" t="s">
        <v>77</v>
      </c>
      <c r="M527" t="s"/>
      <c r="N527" t="s">
        <v>110</v>
      </c>
      <c r="O527" t="s">
        <v>79</v>
      </c>
      <c r="P527" t="s">
        <v>73</v>
      </c>
      <c r="Q527" t="s"/>
      <c r="R527" t="s">
        <v>80</v>
      </c>
      <c r="S527" t="s">
        <v>1021</v>
      </c>
      <c r="T527" t="s">
        <v>82</v>
      </c>
      <c r="U527" t="s">
        <v>83</v>
      </c>
      <c r="V527" t="s">
        <v>84</v>
      </c>
      <c r="W527" t="s">
        <v>107</v>
      </c>
      <c r="X527" t="s"/>
      <c r="Y527" t="s">
        <v>86</v>
      </c>
      <c r="Z527">
        <f>HYPERLINK("https://hotelmonitor-cachepage.eclerx.com/savepage/tk_1545475880576529_sr_58.html","info")</f>
        <v/>
      </c>
      <c r="AA527" t="n">
        <v>-418152</v>
      </c>
      <c r="AB527" t="s">
        <v>112</v>
      </c>
      <c r="AC527" t="s">
        <v>88</v>
      </c>
      <c r="AD527" t="s">
        <v>89</v>
      </c>
      <c r="AE527" t="s"/>
      <c r="AF527" t="s"/>
      <c r="AG527" t="s"/>
      <c r="AH527" t="s">
        <v>1022</v>
      </c>
      <c r="AI527" t="s">
        <v>1021</v>
      </c>
      <c r="AJ527" t="s"/>
      <c r="AK527" t="s">
        <v>91</v>
      </c>
      <c r="AL527" t="s"/>
      <c r="AM527" t="s">
        <v>114</v>
      </c>
      <c r="AN527" t="s">
        <v>91</v>
      </c>
      <c r="AO527" t="s"/>
      <c r="AP527" t="n">
        <v>7</v>
      </c>
      <c r="AQ527" t="s">
        <v>92</v>
      </c>
      <c r="AR527" t="s"/>
      <c r="AS527" t="s">
        <v>115</v>
      </c>
      <c r="AT527" t="s">
        <v>94</v>
      </c>
      <c r="AU527" t="s">
        <v>91</v>
      </c>
      <c r="AV527" t="s"/>
      <c r="AW527" t="s">
        <v>95</v>
      </c>
      <c r="AX527" t="s"/>
      <c r="AY527" t="n">
        <v>418152</v>
      </c>
      <c r="AZ527" t="s">
        <v>96</v>
      </c>
      <c r="BA527" t="s"/>
      <c r="BB527" t="s"/>
      <c r="BC527" t="n">
        <v>38.9852</v>
      </c>
      <c r="BD527" t="n">
        <v>38.9852</v>
      </c>
      <c r="BE527" t="s">
        <v>1023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117</v>
      </c>
      <c r="BR527" t="s">
        <v>101</v>
      </c>
    </row>
    <row r="528" spans="1:70">
      <c r="A528" t="s">
        <v>70</v>
      </c>
      <c r="B528" t="s">
        <v>71</v>
      </c>
      <c r="C528" t="s">
        <v>377</v>
      </c>
      <c r="D528" t="n">
        <v>3</v>
      </c>
      <c r="E528" t="s">
        <v>73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103.64</v>
      </c>
      <c r="L528" t="s">
        <v>77</v>
      </c>
      <c r="M528" t="s"/>
      <c r="N528" t="s">
        <v>124</v>
      </c>
      <c r="O528" t="s">
        <v>79</v>
      </c>
      <c r="P528" t="s">
        <v>73</v>
      </c>
      <c r="Q528" t="s"/>
      <c r="R528" t="s">
        <v>80</v>
      </c>
      <c r="S528" t="s">
        <v>1024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>
        <f>HYPERLINK("https://hotelmonitor-cachepage.eclerx.com/savepage/tk_1545475880576529_sr_58.html","info")</f>
        <v/>
      </c>
      <c r="AA528" t="n">
        <v>-418152</v>
      </c>
      <c r="AB528" t="s">
        <v>87</v>
      </c>
      <c r="AC528" t="s">
        <v>88</v>
      </c>
      <c r="AD528" t="s">
        <v>89</v>
      </c>
      <c r="AE528" t="s"/>
      <c r="AF528" t="s"/>
      <c r="AG528" t="s"/>
      <c r="AH528" t="s">
        <v>1025</v>
      </c>
      <c r="AI528" t="s">
        <v>1024</v>
      </c>
      <c r="AJ528" t="s"/>
      <c r="AK528" t="s">
        <v>91</v>
      </c>
      <c r="AL528" t="s"/>
      <c r="AM528" t="s"/>
      <c r="AN528" t="s">
        <v>91</v>
      </c>
      <c r="AO528" t="s"/>
      <c r="AP528" t="n">
        <v>7</v>
      </c>
      <c r="AQ528" t="s">
        <v>92</v>
      </c>
      <c r="AR528" t="s"/>
      <c r="AS528" t="s">
        <v>93</v>
      </c>
      <c r="AT528" t="s">
        <v>94</v>
      </c>
      <c r="AU528" t="s">
        <v>91</v>
      </c>
      <c r="AV528" t="s"/>
      <c r="AW528" t="s">
        <v>95</v>
      </c>
      <c r="AX528" t="s"/>
      <c r="AY528" t="n">
        <v>418152</v>
      </c>
      <c r="AZ528" t="s">
        <v>96</v>
      </c>
      <c r="BA528" t="s"/>
      <c r="BB528" t="s"/>
      <c r="BC528" t="n">
        <v>38.9852</v>
      </c>
      <c r="BD528" t="n">
        <v>38.9852</v>
      </c>
      <c r="BE528" t="s">
        <v>1026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>
        <v>98</v>
      </c>
      <c r="BO528" t="s">
        <v>82</v>
      </c>
      <c r="BP528" t="s">
        <v>99</v>
      </c>
      <c r="BQ528" t="s">
        <v>128</v>
      </c>
      <c r="BR528" t="s">
        <v>101</v>
      </c>
    </row>
    <row r="529" spans="1:70">
      <c r="A529" t="s">
        <v>70</v>
      </c>
      <c r="B529" t="s">
        <v>71</v>
      </c>
      <c r="C529" t="s">
        <v>377</v>
      </c>
      <c r="D529" t="n">
        <v>3</v>
      </c>
      <c r="E529" t="s">
        <v>73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103.64</v>
      </c>
      <c r="L529" t="s">
        <v>77</v>
      </c>
      <c r="M529" t="s"/>
      <c r="N529" t="s">
        <v>124</v>
      </c>
      <c r="O529" t="s">
        <v>79</v>
      </c>
      <c r="P529" t="s">
        <v>73</v>
      </c>
      <c r="Q529" t="s"/>
      <c r="R529" t="s">
        <v>80</v>
      </c>
      <c r="S529" t="s">
        <v>1024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>
        <f>HYPERLINK("https://hotelmonitor-cachepage.eclerx.com/savepage/tk_1545475880576529_sr_58.html","info")</f>
        <v/>
      </c>
      <c r="AA529" t="n">
        <v>-418152</v>
      </c>
      <c r="AB529" t="s">
        <v>87</v>
      </c>
      <c r="AC529" t="s">
        <v>88</v>
      </c>
      <c r="AD529" t="s">
        <v>89</v>
      </c>
      <c r="AE529" t="s"/>
      <c r="AF529" t="s"/>
      <c r="AG529" t="s"/>
      <c r="AH529" t="s">
        <v>1025</v>
      </c>
      <c r="AI529" t="s">
        <v>1024</v>
      </c>
      <c r="AJ529" t="s"/>
      <c r="AK529" t="s">
        <v>91</v>
      </c>
      <c r="AL529" t="s"/>
      <c r="AM529" t="s"/>
      <c r="AN529" t="s">
        <v>91</v>
      </c>
      <c r="AO529" t="s"/>
      <c r="AP529" t="n">
        <v>7</v>
      </c>
      <c r="AQ529" t="s">
        <v>92</v>
      </c>
      <c r="AR529" t="s"/>
      <c r="AS529" t="s">
        <v>93</v>
      </c>
      <c r="AT529" t="s">
        <v>94</v>
      </c>
      <c r="AU529" t="s">
        <v>91</v>
      </c>
      <c r="AV529" t="s"/>
      <c r="AW529" t="s">
        <v>95</v>
      </c>
      <c r="AX529" t="s"/>
      <c r="AY529" t="n">
        <v>418152</v>
      </c>
      <c r="AZ529" t="s">
        <v>96</v>
      </c>
      <c r="BA529" t="s"/>
      <c r="BB529" t="s"/>
      <c r="BC529" t="n">
        <v>38.9852</v>
      </c>
      <c r="BD529" t="n">
        <v>38.9852</v>
      </c>
      <c r="BE529" t="s">
        <v>1026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>
        <v>98</v>
      </c>
      <c r="BO529" t="s">
        <v>82</v>
      </c>
      <c r="BP529" t="s">
        <v>99</v>
      </c>
      <c r="BQ529" t="s">
        <v>128</v>
      </c>
      <c r="BR529" t="s">
        <v>101</v>
      </c>
    </row>
    <row r="530" spans="1:70">
      <c r="A530" t="s">
        <v>70</v>
      </c>
      <c r="B530" t="s">
        <v>71</v>
      </c>
      <c r="C530" t="s">
        <v>377</v>
      </c>
      <c r="D530" t="n">
        <v>3</v>
      </c>
      <c r="E530" t="s">
        <v>73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104.71</v>
      </c>
      <c r="L530" t="s">
        <v>77</v>
      </c>
      <c r="M530" t="s"/>
      <c r="N530" t="s">
        <v>78</v>
      </c>
      <c r="O530" t="s">
        <v>79</v>
      </c>
      <c r="P530" t="s">
        <v>73</v>
      </c>
      <c r="Q530" t="s"/>
      <c r="R530" t="s">
        <v>80</v>
      </c>
      <c r="S530" t="s">
        <v>1027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HYPERLINK("https://hotelmonitor-cachepage.eclerx.com/savepage/tk_1545475880576529_sr_58.html","info")</f>
        <v/>
      </c>
      <c r="AA530" t="n">
        <v>-418152</v>
      </c>
      <c r="AB530" t="s">
        <v>269</v>
      </c>
      <c r="AC530" t="s">
        <v>88</v>
      </c>
      <c r="AD530" t="s">
        <v>89</v>
      </c>
      <c r="AE530" t="s"/>
      <c r="AF530" t="s"/>
      <c r="AG530" t="s"/>
      <c r="AH530" t="s">
        <v>1028</v>
      </c>
      <c r="AI530" t="s">
        <v>1027</v>
      </c>
      <c r="AJ530" t="s"/>
      <c r="AK530" t="s">
        <v>91</v>
      </c>
      <c r="AL530" t="s"/>
      <c r="AM530" t="s">
        <v>271</v>
      </c>
      <c r="AN530" t="s">
        <v>91</v>
      </c>
      <c r="AO530" t="s"/>
      <c r="AP530" t="n">
        <v>7</v>
      </c>
      <c r="AQ530" t="s">
        <v>92</v>
      </c>
      <c r="AR530" t="s"/>
      <c r="AS530" t="s">
        <v>160</v>
      </c>
      <c r="AT530" t="s">
        <v>94</v>
      </c>
      <c r="AU530" t="s">
        <v>91</v>
      </c>
      <c r="AV530" t="s"/>
      <c r="AW530" t="s">
        <v>95</v>
      </c>
      <c r="AX530" t="s"/>
      <c r="AY530" t="n">
        <v>418152</v>
      </c>
      <c r="AZ530" t="s">
        <v>96</v>
      </c>
      <c r="BA530" t="s"/>
      <c r="BB530" t="s"/>
      <c r="BC530" t="n">
        <v>38.9852</v>
      </c>
      <c r="BD530" t="n">
        <v>38.9852</v>
      </c>
      <c r="BE530" t="s">
        <v>1029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274</v>
      </c>
      <c r="BR530" t="s">
        <v>101</v>
      </c>
    </row>
    <row r="531" spans="1:70">
      <c r="A531" t="s">
        <v>70</v>
      </c>
      <c r="B531" t="s">
        <v>71</v>
      </c>
      <c r="C531" t="s">
        <v>377</v>
      </c>
      <c r="D531" t="n">
        <v>3</v>
      </c>
      <c r="E531" t="s">
        <v>73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104.71</v>
      </c>
      <c r="L531" t="s">
        <v>77</v>
      </c>
      <c r="M531" t="s"/>
      <c r="N531" t="s">
        <v>78</v>
      </c>
      <c r="O531" t="s">
        <v>79</v>
      </c>
      <c r="P531" t="s">
        <v>73</v>
      </c>
      <c r="Q531" t="s"/>
      <c r="R531" t="s">
        <v>80</v>
      </c>
      <c r="S531" t="s">
        <v>1027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HYPERLINK("https://hotelmonitor-cachepage.eclerx.com/savepage/tk_1545475880576529_sr_58.html","info")</f>
        <v/>
      </c>
      <c r="AA531" t="n">
        <v>-418152</v>
      </c>
      <c r="AB531" t="s">
        <v>269</v>
      </c>
      <c r="AC531" t="s">
        <v>88</v>
      </c>
      <c r="AD531" t="s">
        <v>89</v>
      </c>
      <c r="AE531" t="s"/>
      <c r="AF531" t="s"/>
      <c r="AG531" t="s"/>
      <c r="AH531" t="s">
        <v>1028</v>
      </c>
      <c r="AI531" t="s">
        <v>1027</v>
      </c>
      <c r="AJ531" t="s"/>
      <c r="AK531" t="s">
        <v>91</v>
      </c>
      <c r="AL531" t="s"/>
      <c r="AM531" t="s">
        <v>271</v>
      </c>
      <c r="AN531" t="s">
        <v>91</v>
      </c>
      <c r="AO531" t="s"/>
      <c r="AP531" t="n">
        <v>7</v>
      </c>
      <c r="AQ531" t="s">
        <v>92</v>
      </c>
      <c r="AR531" t="s"/>
      <c r="AS531" t="s">
        <v>160</v>
      </c>
      <c r="AT531" t="s">
        <v>94</v>
      </c>
      <c r="AU531" t="s">
        <v>91</v>
      </c>
      <c r="AV531" t="s"/>
      <c r="AW531" t="s">
        <v>95</v>
      </c>
      <c r="AX531" t="s"/>
      <c r="AY531" t="n">
        <v>418152</v>
      </c>
      <c r="AZ531" t="s">
        <v>96</v>
      </c>
      <c r="BA531" t="s"/>
      <c r="BB531" t="s"/>
      <c r="BC531" t="n">
        <v>38.9852</v>
      </c>
      <c r="BD531" t="n">
        <v>38.9852</v>
      </c>
      <c r="BE531" t="s">
        <v>1029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274</v>
      </c>
      <c r="BR531" t="s">
        <v>101</v>
      </c>
    </row>
    <row r="532" spans="1:70">
      <c r="A532" t="s">
        <v>70</v>
      </c>
      <c r="B532" t="s">
        <v>71</v>
      </c>
      <c r="C532" t="s">
        <v>377</v>
      </c>
      <c r="D532" t="n">
        <v>3</v>
      </c>
      <c r="E532" t="s">
        <v>73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106.34</v>
      </c>
      <c r="L532" t="s">
        <v>77</v>
      </c>
      <c r="M532" t="s"/>
      <c r="N532" t="s">
        <v>78</v>
      </c>
      <c r="O532" t="s">
        <v>79</v>
      </c>
      <c r="P532" t="s">
        <v>73</v>
      </c>
      <c r="Q532" t="s"/>
      <c r="R532" t="s">
        <v>80</v>
      </c>
      <c r="S532" t="s">
        <v>1030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>
        <f>HYPERLINK("https://hotelmonitor-cachepage.eclerx.com/savepage/tk_1545475880576529_sr_58.html","info")</f>
        <v/>
      </c>
      <c r="AA532" t="n">
        <v>-418152</v>
      </c>
      <c r="AB532" t="s">
        <v>782</v>
      </c>
      <c r="AC532" t="s">
        <v>196</v>
      </c>
      <c r="AD532" t="s">
        <v>89</v>
      </c>
      <c r="AE532" t="s"/>
      <c r="AF532" t="s"/>
      <c r="AG532" t="s"/>
      <c r="AH532" t="s">
        <v>1031</v>
      </c>
      <c r="AI532" t="s">
        <v>1030</v>
      </c>
      <c r="AJ532" t="s"/>
      <c r="AK532" t="s">
        <v>91</v>
      </c>
      <c r="AL532" t="s"/>
      <c r="AM532" t="s">
        <v>271</v>
      </c>
      <c r="AN532" t="s">
        <v>91</v>
      </c>
      <c r="AO532" t="s"/>
      <c r="AP532" t="n">
        <v>7</v>
      </c>
      <c r="AQ532" t="s">
        <v>92</v>
      </c>
      <c r="AR532" t="s"/>
      <c r="AS532" t="s">
        <v>160</v>
      </c>
      <c r="AT532" t="s">
        <v>94</v>
      </c>
      <c r="AU532" t="s">
        <v>91</v>
      </c>
      <c r="AV532" t="s"/>
      <c r="AW532" t="s">
        <v>95</v>
      </c>
      <c r="AX532" t="s"/>
      <c r="AY532" t="n">
        <v>418152</v>
      </c>
      <c r="AZ532" t="s">
        <v>96</v>
      </c>
      <c r="BA532" t="s"/>
      <c r="BB532" t="s"/>
      <c r="BC532" t="n">
        <v>38.9852</v>
      </c>
      <c r="BD532" t="n">
        <v>38.9852</v>
      </c>
      <c r="BE532" t="s">
        <v>1032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274</v>
      </c>
      <c r="BR532" t="s">
        <v>101</v>
      </c>
    </row>
    <row r="533" spans="1:70">
      <c r="A533" t="s">
        <v>70</v>
      </c>
      <c r="B533" t="s">
        <v>71</v>
      </c>
      <c r="C533" t="s">
        <v>377</v>
      </c>
      <c r="D533" t="n">
        <v>3</v>
      </c>
      <c r="E533" t="s">
        <v>73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106.34</v>
      </c>
      <c r="L533" t="s">
        <v>77</v>
      </c>
      <c r="M533" t="s"/>
      <c r="N533" t="s">
        <v>78</v>
      </c>
      <c r="O533" t="s">
        <v>79</v>
      </c>
      <c r="P533" t="s">
        <v>73</v>
      </c>
      <c r="Q533" t="s"/>
      <c r="R533" t="s">
        <v>80</v>
      </c>
      <c r="S533" t="s">
        <v>1030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HYPERLINK("https://hotelmonitor-cachepage.eclerx.com/savepage/tk_1545475880576529_sr_58.html","info")</f>
        <v/>
      </c>
      <c r="AA533" t="n">
        <v>-418152</v>
      </c>
      <c r="AB533" t="s">
        <v>782</v>
      </c>
      <c r="AC533" t="s">
        <v>196</v>
      </c>
      <c r="AD533" t="s">
        <v>89</v>
      </c>
      <c r="AE533" t="s"/>
      <c r="AF533" t="s"/>
      <c r="AG533" t="s"/>
      <c r="AH533" t="s">
        <v>1031</v>
      </c>
      <c r="AI533" t="s">
        <v>1030</v>
      </c>
      <c r="AJ533" t="s"/>
      <c r="AK533" t="s">
        <v>91</v>
      </c>
      <c r="AL533" t="s"/>
      <c r="AM533" t="s">
        <v>271</v>
      </c>
      <c r="AN533" t="s">
        <v>91</v>
      </c>
      <c r="AO533" t="s"/>
      <c r="AP533" t="n">
        <v>7</v>
      </c>
      <c r="AQ533" t="s">
        <v>92</v>
      </c>
      <c r="AR533" t="s"/>
      <c r="AS533" t="s">
        <v>160</v>
      </c>
      <c r="AT533" t="s">
        <v>94</v>
      </c>
      <c r="AU533" t="s">
        <v>91</v>
      </c>
      <c r="AV533" t="s"/>
      <c r="AW533" t="s">
        <v>95</v>
      </c>
      <c r="AX533" t="s"/>
      <c r="AY533" t="n">
        <v>418152</v>
      </c>
      <c r="AZ533" t="s">
        <v>96</v>
      </c>
      <c r="BA533" t="s"/>
      <c r="BB533" t="s"/>
      <c r="BC533" t="n">
        <v>38.9852</v>
      </c>
      <c r="BD533" t="n">
        <v>38.9852</v>
      </c>
      <c r="BE533" t="s">
        <v>1032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274</v>
      </c>
      <c r="BR533" t="s">
        <v>101</v>
      </c>
    </row>
    <row r="534" spans="1:70">
      <c r="A534" t="s">
        <v>70</v>
      </c>
      <c r="B534" t="s">
        <v>71</v>
      </c>
      <c r="C534" t="s">
        <v>377</v>
      </c>
      <c r="D534" t="n">
        <v>3</v>
      </c>
      <c r="E534" t="s">
        <v>73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892.1900000000001</v>
      </c>
      <c r="L534" t="s">
        <v>77</v>
      </c>
      <c r="M534" t="s"/>
      <c r="N534" t="s">
        <v>78</v>
      </c>
      <c r="O534" t="s">
        <v>79</v>
      </c>
      <c r="P534" t="s">
        <v>73</v>
      </c>
      <c r="Q534" t="s"/>
      <c r="R534" t="s">
        <v>80</v>
      </c>
      <c r="S534" t="s">
        <v>1033</v>
      </c>
      <c r="T534" t="s">
        <v>82</v>
      </c>
      <c r="U534" t="s">
        <v>83</v>
      </c>
      <c r="V534" t="s">
        <v>84</v>
      </c>
      <c r="W534" t="s">
        <v>103</v>
      </c>
      <c r="X534" t="s"/>
      <c r="Y534" t="s">
        <v>86</v>
      </c>
      <c r="Z534">
        <f>HYPERLINK("https://hotelmonitor-cachepage.eclerx.com/savepage/tk_1545475880576529_sr_58.html","info")</f>
        <v/>
      </c>
      <c r="AA534" t="n">
        <v>-418152</v>
      </c>
      <c r="AB534" t="s">
        <v>782</v>
      </c>
      <c r="AC534" t="s">
        <v>196</v>
      </c>
      <c r="AD534" t="s">
        <v>89</v>
      </c>
      <c r="AE534" t="s"/>
      <c r="AF534" t="s"/>
      <c r="AG534" t="s"/>
      <c r="AH534" t="s">
        <v>1034</v>
      </c>
      <c r="AI534" t="s">
        <v>1033</v>
      </c>
      <c r="AJ534" t="s"/>
      <c r="AK534" t="s">
        <v>91</v>
      </c>
      <c r="AL534" t="s"/>
      <c r="AM534" t="s">
        <v>271</v>
      </c>
      <c r="AN534" t="s">
        <v>91</v>
      </c>
      <c r="AO534" t="s"/>
      <c r="AP534" t="n">
        <v>7</v>
      </c>
      <c r="AQ534" t="s">
        <v>92</v>
      </c>
      <c r="AR534" t="s"/>
      <c r="AS534" t="s">
        <v>160</v>
      </c>
      <c r="AT534" t="s">
        <v>94</v>
      </c>
      <c r="AU534" t="s">
        <v>91</v>
      </c>
      <c r="AV534" t="s"/>
      <c r="AW534" t="s">
        <v>95</v>
      </c>
      <c r="AX534" t="s"/>
      <c r="AY534" t="n">
        <v>418152</v>
      </c>
      <c r="AZ534" t="s">
        <v>96</v>
      </c>
      <c r="BA534" t="s"/>
      <c r="BB534" t="s"/>
      <c r="BC534" t="n">
        <v>38.9852</v>
      </c>
      <c r="BD534" t="n">
        <v>38.9852</v>
      </c>
      <c r="BE534" t="s">
        <v>1035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274</v>
      </c>
      <c r="BR534" t="s">
        <v>101</v>
      </c>
    </row>
    <row r="535" spans="1:70">
      <c r="A535" t="s">
        <v>70</v>
      </c>
      <c r="B535" t="s">
        <v>71</v>
      </c>
      <c r="C535" t="s">
        <v>377</v>
      </c>
      <c r="D535" t="n">
        <v>3</v>
      </c>
      <c r="E535" t="s">
        <v>73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892.1900000000001</v>
      </c>
      <c r="L535" t="s">
        <v>77</v>
      </c>
      <c r="M535" t="s"/>
      <c r="N535" t="s">
        <v>78</v>
      </c>
      <c r="O535" t="s">
        <v>79</v>
      </c>
      <c r="P535" t="s">
        <v>73</v>
      </c>
      <c r="Q535" t="s"/>
      <c r="R535" t="s">
        <v>80</v>
      </c>
      <c r="S535" t="s">
        <v>1033</v>
      </c>
      <c r="T535" t="s">
        <v>82</v>
      </c>
      <c r="U535" t="s">
        <v>83</v>
      </c>
      <c r="V535" t="s">
        <v>84</v>
      </c>
      <c r="W535" t="s">
        <v>103</v>
      </c>
      <c r="X535" t="s"/>
      <c r="Y535" t="s">
        <v>86</v>
      </c>
      <c r="Z535">
        <f>HYPERLINK("https://hotelmonitor-cachepage.eclerx.com/savepage/tk_1545475880576529_sr_58.html","info")</f>
        <v/>
      </c>
      <c r="AA535" t="n">
        <v>-418152</v>
      </c>
      <c r="AB535" t="s">
        <v>782</v>
      </c>
      <c r="AC535" t="s">
        <v>196</v>
      </c>
      <c r="AD535" t="s">
        <v>89</v>
      </c>
      <c r="AE535" t="s"/>
      <c r="AF535" t="s"/>
      <c r="AG535" t="s"/>
      <c r="AH535" t="s">
        <v>1034</v>
      </c>
      <c r="AI535" t="s">
        <v>1033</v>
      </c>
      <c r="AJ535" t="s"/>
      <c r="AK535" t="s">
        <v>91</v>
      </c>
      <c r="AL535" t="s"/>
      <c r="AM535" t="s">
        <v>271</v>
      </c>
      <c r="AN535" t="s">
        <v>91</v>
      </c>
      <c r="AO535" t="s"/>
      <c r="AP535" t="n">
        <v>7</v>
      </c>
      <c r="AQ535" t="s">
        <v>92</v>
      </c>
      <c r="AR535" t="s"/>
      <c r="AS535" t="s">
        <v>160</v>
      </c>
      <c r="AT535" t="s">
        <v>94</v>
      </c>
      <c r="AU535" t="s">
        <v>91</v>
      </c>
      <c r="AV535" t="s"/>
      <c r="AW535" t="s">
        <v>95</v>
      </c>
      <c r="AX535" t="s"/>
      <c r="AY535" t="n">
        <v>418152</v>
      </c>
      <c r="AZ535" t="s">
        <v>96</v>
      </c>
      <c r="BA535" t="s"/>
      <c r="BB535" t="s"/>
      <c r="BC535" t="n">
        <v>38.9852</v>
      </c>
      <c r="BD535" t="n">
        <v>38.9852</v>
      </c>
      <c r="BE535" t="s">
        <v>1035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274</v>
      </c>
      <c r="BR535" t="s">
        <v>101</v>
      </c>
    </row>
    <row r="536" spans="1:70">
      <c r="A536" t="s">
        <v>70</v>
      </c>
      <c r="B536" t="s">
        <v>71</v>
      </c>
      <c r="C536" t="s">
        <v>377</v>
      </c>
      <c r="D536" t="n">
        <v>3</v>
      </c>
      <c r="E536" t="s">
        <v>73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969.55</v>
      </c>
      <c r="L536" t="s">
        <v>77</v>
      </c>
      <c r="M536" t="s"/>
      <c r="N536" t="s">
        <v>78</v>
      </c>
      <c r="O536" t="s">
        <v>79</v>
      </c>
      <c r="P536" t="s">
        <v>73</v>
      </c>
      <c r="Q536" t="s"/>
      <c r="R536" t="s">
        <v>80</v>
      </c>
      <c r="S536" t="s">
        <v>1036</v>
      </c>
      <c r="T536" t="s">
        <v>82</v>
      </c>
      <c r="U536" t="s">
        <v>83</v>
      </c>
      <c r="V536" t="s">
        <v>84</v>
      </c>
      <c r="W536" t="s">
        <v>107</v>
      </c>
      <c r="X536" t="s"/>
      <c r="Y536" t="s">
        <v>86</v>
      </c>
      <c r="Z536">
        <f>HYPERLINK("https://hotelmonitor-cachepage.eclerx.com/savepage/tk_1545475880576529_sr_58.html","info")</f>
        <v/>
      </c>
      <c r="AA536" t="n">
        <v>-418152</v>
      </c>
      <c r="AB536" t="s">
        <v>782</v>
      </c>
      <c r="AC536" t="s">
        <v>196</v>
      </c>
      <c r="AD536" t="s">
        <v>89</v>
      </c>
      <c r="AE536" t="s"/>
      <c r="AF536" t="s"/>
      <c r="AG536" t="s"/>
      <c r="AH536" t="s">
        <v>1037</v>
      </c>
      <c r="AI536" t="s">
        <v>1036</v>
      </c>
      <c r="AJ536" t="s"/>
      <c r="AK536" t="s">
        <v>91</v>
      </c>
      <c r="AL536" t="s"/>
      <c r="AM536" t="s">
        <v>271</v>
      </c>
      <c r="AN536" t="s">
        <v>91</v>
      </c>
      <c r="AO536" t="s"/>
      <c r="AP536" t="n">
        <v>7</v>
      </c>
      <c r="AQ536" t="s">
        <v>92</v>
      </c>
      <c r="AR536" t="s"/>
      <c r="AS536" t="s">
        <v>160</v>
      </c>
      <c r="AT536" t="s">
        <v>94</v>
      </c>
      <c r="AU536" t="s">
        <v>91</v>
      </c>
      <c r="AV536" t="s"/>
      <c r="AW536" t="s">
        <v>95</v>
      </c>
      <c r="AX536" t="s"/>
      <c r="AY536" t="n">
        <v>418152</v>
      </c>
      <c r="AZ536" t="s">
        <v>96</v>
      </c>
      <c r="BA536" t="s"/>
      <c r="BB536" t="s"/>
      <c r="BC536" t="n">
        <v>38.9852</v>
      </c>
      <c r="BD536" t="n">
        <v>38.9852</v>
      </c>
      <c r="BE536" t="s">
        <v>1038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274</v>
      </c>
      <c r="BR536" t="s">
        <v>101</v>
      </c>
    </row>
    <row r="537" spans="1:70">
      <c r="A537" t="s">
        <v>70</v>
      </c>
      <c r="B537" t="s">
        <v>71</v>
      </c>
      <c r="C537" t="s">
        <v>377</v>
      </c>
      <c r="D537" t="n">
        <v>3</v>
      </c>
      <c r="E537" t="s">
        <v>73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969.55</v>
      </c>
      <c r="L537" t="s">
        <v>77</v>
      </c>
      <c r="M537" t="s"/>
      <c r="N537" t="s">
        <v>78</v>
      </c>
      <c r="O537" t="s">
        <v>79</v>
      </c>
      <c r="P537" t="s">
        <v>73</v>
      </c>
      <c r="Q537" t="s"/>
      <c r="R537" t="s">
        <v>80</v>
      </c>
      <c r="S537" t="s">
        <v>1036</v>
      </c>
      <c r="T537" t="s">
        <v>82</v>
      </c>
      <c r="U537" t="s">
        <v>83</v>
      </c>
      <c r="V537" t="s">
        <v>84</v>
      </c>
      <c r="W537" t="s">
        <v>107</v>
      </c>
      <c r="X537" t="s"/>
      <c r="Y537" t="s">
        <v>86</v>
      </c>
      <c r="Z537">
        <f>HYPERLINK("https://hotelmonitor-cachepage.eclerx.com/savepage/tk_1545475880576529_sr_58.html","info")</f>
        <v/>
      </c>
      <c r="AA537" t="n">
        <v>-418152</v>
      </c>
      <c r="AB537" t="s">
        <v>782</v>
      </c>
      <c r="AC537" t="s">
        <v>196</v>
      </c>
      <c r="AD537" t="s">
        <v>89</v>
      </c>
      <c r="AE537" t="s"/>
      <c r="AF537" t="s"/>
      <c r="AG537" t="s"/>
      <c r="AH537" t="s">
        <v>1037</v>
      </c>
      <c r="AI537" t="s">
        <v>1036</v>
      </c>
      <c r="AJ537" t="s"/>
      <c r="AK537" t="s">
        <v>91</v>
      </c>
      <c r="AL537" t="s"/>
      <c r="AM537" t="s">
        <v>271</v>
      </c>
      <c r="AN537" t="s">
        <v>91</v>
      </c>
      <c r="AO537" t="s"/>
      <c r="AP537" t="n">
        <v>7</v>
      </c>
      <c r="AQ537" t="s">
        <v>92</v>
      </c>
      <c r="AR537" t="s"/>
      <c r="AS537" t="s">
        <v>160</v>
      </c>
      <c r="AT537" t="s">
        <v>94</v>
      </c>
      <c r="AU537" t="s">
        <v>91</v>
      </c>
      <c r="AV537" t="s"/>
      <c r="AW537" t="s">
        <v>95</v>
      </c>
      <c r="AX537" t="s"/>
      <c r="AY537" t="n">
        <v>418152</v>
      </c>
      <c r="AZ537" t="s">
        <v>96</v>
      </c>
      <c r="BA537" t="s"/>
      <c r="BB537" t="s"/>
      <c r="BC537" t="n">
        <v>38.9852</v>
      </c>
      <c r="BD537" t="n">
        <v>38.9852</v>
      </c>
      <c r="BE537" t="s">
        <v>1038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274</v>
      </c>
      <c r="BR537" t="s">
        <v>101</v>
      </c>
    </row>
    <row r="538" spans="1:70">
      <c r="A538" t="s">
        <v>70</v>
      </c>
      <c r="B538" t="s">
        <v>71</v>
      </c>
      <c r="C538" t="s">
        <v>377</v>
      </c>
      <c r="D538" t="n">
        <v>3</v>
      </c>
      <c r="E538" t="s">
        <v>73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110.48</v>
      </c>
      <c r="L538" t="s">
        <v>77</v>
      </c>
      <c r="M538" t="s"/>
      <c r="N538" t="s">
        <v>78</v>
      </c>
      <c r="O538" t="s">
        <v>79</v>
      </c>
      <c r="P538" t="s">
        <v>73</v>
      </c>
      <c r="Q538" t="s"/>
      <c r="R538" t="s">
        <v>80</v>
      </c>
      <c r="S538" t="s">
        <v>1039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>
        <f>HYPERLINK("https://hotelmonitor-cachepage.eclerx.com/savepage/tk_1545475880576529_sr_58.html","info")</f>
        <v/>
      </c>
      <c r="AA538" t="n">
        <v>-418152</v>
      </c>
      <c r="AB538" t="s">
        <v>87</v>
      </c>
      <c r="AC538" t="s">
        <v>88</v>
      </c>
      <c r="AD538" t="s">
        <v>89</v>
      </c>
      <c r="AE538" t="s"/>
      <c r="AF538" t="s"/>
      <c r="AG538" t="s"/>
      <c r="AH538" t="s">
        <v>1040</v>
      </c>
      <c r="AI538" t="s">
        <v>1039</v>
      </c>
      <c r="AJ538" t="s"/>
      <c r="AK538" t="s">
        <v>91</v>
      </c>
      <c r="AL538" t="s"/>
      <c r="AM538" t="s"/>
      <c r="AN538" t="s">
        <v>91</v>
      </c>
      <c r="AO538" t="s"/>
      <c r="AP538" t="n">
        <v>7</v>
      </c>
      <c r="AQ538" t="s">
        <v>92</v>
      </c>
      <c r="AR538" t="s"/>
      <c r="AS538" t="s">
        <v>93</v>
      </c>
      <c r="AT538" t="s">
        <v>94</v>
      </c>
      <c r="AU538" t="s">
        <v>91</v>
      </c>
      <c r="AV538" t="s"/>
      <c r="AW538" t="s">
        <v>95</v>
      </c>
      <c r="AX538" t="s"/>
      <c r="AY538" t="n">
        <v>418152</v>
      </c>
      <c r="AZ538" t="s">
        <v>96</v>
      </c>
      <c r="BA538" t="s"/>
      <c r="BB538" t="s"/>
      <c r="BC538" t="n">
        <v>38.9852</v>
      </c>
      <c r="BD538" t="n">
        <v>38.9852</v>
      </c>
      <c r="BE538" t="s">
        <v>1041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>
        <v>98</v>
      </c>
      <c r="BO538" t="s">
        <v>82</v>
      </c>
      <c r="BP538" t="s">
        <v>99</v>
      </c>
      <c r="BQ538" t="s">
        <v>138</v>
      </c>
      <c r="BR538" t="s">
        <v>101</v>
      </c>
    </row>
    <row r="539" spans="1:70">
      <c r="A539" t="s">
        <v>70</v>
      </c>
      <c r="B539" t="s">
        <v>71</v>
      </c>
      <c r="C539" t="s">
        <v>377</v>
      </c>
      <c r="D539" t="n">
        <v>3</v>
      </c>
      <c r="E539" t="s">
        <v>73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110.48</v>
      </c>
      <c r="L539" t="s">
        <v>77</v>
      </c>
      <c r="M539" t="s"/>
      <c r="N539" t="s">
        <v>78</v>
      </c>
      <c r="O539" t="s">
        <v>79</v>
      </c>
      <c r="P539" t="s">
        <v>73</v>
      </c>
      <c r="Q539" t="s"/>
      <c r="R539" t="s">
        <v>80</v>
      </c>
      <c r="S539" t="s">
        <v>1039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>
        <f>HYPERLINK("https://hotelmonitor-cachepage.eclerx.com/savepage/tk_1545475880576529_sr_58.html","info")</f>
        <v/>
      </c>
      <c r="AA539" t="n">
        <v>-418152</v>
      </c>
      <c r="AB539" t="s">
        <v>87</v>
      </c>
      <c r="AC539" t="s">
        <v>88</v>
      </c>
      <c r="AD539" t="s">
        <v>89</v>
      </c>
      <c r="AE539" t="s"/>
      <c r="AF539" t="s"/>
      <c r="AG539" t="s"/>
      <c r="AH539" t="s">
        <v>1040</v>
      </c>
      <c r="AI539" t="s">
        <v>1039</v>
      </c>
      <c r="AJ539" t="s"/>
      <c r="AK539" t="s">
        <v>91</v>
      </c>
      <c r="AL539" t="s"/>
      <c r="AM539" t="s"/>
      <c r="AN539" t="s">
        <v>91</v>
      </c>
      <c r="AO539" t="s"/>
      <c r="AP539" t="n">
        <v>7</v>
      </c>
      <c r="AQ539" t="s">
        <v>92</v>
      </c>
      <c r="AR539" t="s"/>
      <c r="AS539" t="s">
        <v>93</v>
      </c>
      <c r="AT539" t="s">
        <v>94</v>
      </c>
      <c r="AU539" t="s">
        <v>91</v>
      </c>
      <c r="AV539" t="s"/>
      <c r="AW539" t="s">
        <v>95</v>
      </c>
      <c r="AX539" t="s"/>
      <c r="AY539" t="n">
        <v>418152</v>
      </c>
      <c r="AZ539" t="s">
        <v>96</v>
      </c>
      <c r="BA539" t="s"/>
      <c r="BB539" t="s"/>
      <c r="BC539" t="n">
        <v>38.9852</v>
      </c>
      <c r="BD539" t="n">
        <v>38.9852</v>
      </c>
      <c r="BE539" t="s">
        <v>1041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>
        <v>98</v>
      </c>
      <c r="BO539" t="s">
        <v>82</v>
      </c>
      <c r="BP539" t="s">
        <v>99</v>
      </c>
      <c r="BQ539" t="s">
        <v>138</v>
      </c>
      <c r="BR539" t="s">
        <v>101</v>
      </c>
    </row>
    <row r="540" spans="1:70">
      <c r="A540" t="s">
        <v>70</v>
      </c>
      <c r="B540" t="s">
        <v>71</v>
      </c>
      <c r="C540" t="s">
        <v>377</v>
      </c>
      <c r="D540" t="n">
        <v>3</v>
      </c>
      <c r="E540" t="s">
        <v>73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111.48</v>
      </c>
      <c r="L540" t="s">
        <v>77</v>
      </c>
      <c r="M540" t="s"/>
      <c r="N540" t="s">
        <v>1042</v>
      </c>
      <c r="O540" t="s">
        <v>79</v>
      </c>
      <c r="P540" t="s">
        <v>73</v>
      </c>
      <c r="Q540" t="s"/>
      <c r="R540" t="s">
        <v>80</v>
      </c>
      <c r="S540" t="s">
        <v>1043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HYPERLINK("https://hotelmonitor-cachepage.eclerx.com/savepage/tk_1545475880576529_sr_58.html","info")</f>
        <v/>
      </c>
      <c r="AA540" t="n">
        <v>-418152</v>
      </c>
      <c r="AB540" t="s">
        <v>269</v>
      </c>
      <c r="AC540" t="s">
        <v>88</v>
      </c>
      <c r="AD540" t="s">
        <v>89</v>
      </c>
      <c r="AE540" t="s"/>
      <c r="AF540" t="s"/>
      <c r="AG540" t="s"/>
      <c r="AH540" t="s">
        <v>1044</v>
      </c>
      <c r="AI540" t="s">
        <v>1043</v>
      </c>
      <c r="AJ540" t="s"/>
      <c r="AK540" t="s">
        <v>91</v>
      </c>
      <c r="AL540" t="s"/>
      <c r="AM540" t="s">
        <v>271</v>
      </c>
      <c r="AN540" t="s">
        <v>91</v>
      </c>
      <c r="AO540" t="s"/>
      <c r="AP540" t="n">
        <v>7</v>
      </c>
      <c r="AQ540" t="s">
        <v>92</v>
      </c>
      <c r="AR540" t="s"/>
      <c r="AS540" t="s">
        <v>160</v>
      </c>
      <c r="AT540" t="s">
        <v>94</v>
      </c>
      <c r="AU540" t="s">
        <v>91</v>
      </c>
      <c r="AV540" t="s"/>
      <c r="AW540" t="s">
        <v>95</v>
      </c>
      <c r="AX540" t="s"/>
      <c r="AY540" t="n">
        <v>418152</v>
      </c>
      <c r="AZ540" t="s">
        <v>96</v>
      </c>
      <c r="BA540" t="s"/>
      <c r="BB540" t="s"/>
      <c r="BC540" t="n">
        <v>38.9852</v>
      </c>
      <c r="BD540" t="n">
        <v>38.9852</v>
      </c>
      <c r="BE540" t="s">
        <v>1045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1046</v>
      </c>
      <c r="BR540" t="s">
        <v>101</v>
      </c>
    </row>
    <row r="541" spans="1:70">
      <c r="A541" t="s">
        <v>70</v>
      </c>
      <c r="B541" t="s">
        <v>71</v>
      </c>
      <c r="C541" t="s">
        <v>377</v>
      </c>
      <c r="D541" t="n">
        <v>3</v>
      </c>
      <c r="E541" t="s">
        <v>73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111.48</v>
      </c>
      <c r="L541" t="s">
        <v>77</v>
      </c>
      <c r="M541" t="s"/>
      <c r="N541" t="s">
        <v>1042</v>
      </c>
      <c r="O541" t="s">
        <v>79</v>
      </c>
      <c r="P541" t="s">
        <v>73</v>
      </c>
      <c r="Q541" t="s"/>
      <c r="R541" t="s">
        <v>80</v>
      </c>
      <c r="S541" t="s">
        <v>1043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HYPERLINK("https://hotelmonitor-cachepage.eclerx.com/savepage/tk_1545475880576529_sr_58.html","info")</f>
        <v/>
      </c>
      <c r="AA541" t="n">
        <v>-418152</v>
      </c>
      <c r="AB541" t="s">
        <v>269</v>
      </c>
      <c r="AC541" t="s">
        <v>88</v>
      </c>
      <c r="AD541" t="s">
        <v>89</v>
      </c>
      <c r="AE541" t="s"/>
      <c r="AF541" t="s"/>
      <c r="AG541" t="s"/>
      <c r="AH541" t="s">
        <v>1044</v>
      </c>
      <c r="AI541" t="s">
        <v>1043</v>
      </c>
      <c r="AJ541" t="s"/>
      <c r="AK541" t="s">
        <v>91</v>
      </c>
      <c r="AL541" t="s"/>
      <c r="AM541" t="s">
        <v>271</v>
      </c>
      <c r="AN541" t="s">
        <v>91</v>
      </c>
      <c r="AO541" t="s"/>
      <c r="AP541" t="n">
        <v>7</v>
      </c>
      <c r="AQ541" t="s">
        <v>92</v>
      </c>
      <c r="AR541" t="s"/>
      <c r="AS541" t="s">
        <v>160</v>
      </c>
      <c r="AT541" t="s">
        <v>94</v>
      </c>
      <c r="AU541" t="s">
        <v>91</v>
      </c>
      <c r="AV541" t="s"/>
      <c r="AW541" t="s">
        <v>95</v>
      </c>
      <c r="AX541" t="s"/>
      <c r="AY541" t="n">
        <v>418152</v>
      </c>
      <c r="AZ541" t="s">
        <v>96</v>
      </c>
      <c r="BA541" t="s"/>
      <c r="BB541" t="s"/>
      <c r="BC541" t="n">
        <v>38.9852</v>
      </c>
      <c r="BD541" t="n">
        <v>38.9852</v>
      </c>
      <c r="BE541" t="s">
        <v>1045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1046</v>
      </c>
      <c r="BR541" t="s">
        <v>101</v>
      </c>
    </row>
    <row r="542" spans="1:70">
      <c r="A542" t="s">
        <v>70</v>
      </c>
      <c r="B542" t="s">
        <v>71</v>
      </c>
      <c r="C542" t="s">
        <v>377</v>
      </c>
      <c r="D542" t="n">
        <v>3</v>
      </c>
      <c r="E542" t="s">
        <v>73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115.33</v>
      </c>
      <c r="L542" t="s">
        <v>77</v>
      </c>
      <c r="M542" t="s"/>
      <c r="N542" t="s">
        <v>124</v>
      </c>
      <c r="O542" t="s">
        <v>79</v>
      </c>
      <c r="P542" t="s">
        <v>73</v>
      </c>
      <c r="Q542" t="s"/>
      <c r="R542" t="s">
        <v>80</v>
      </c>
      <c r="S542" t="s">
        <v>1047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HYPERLINK("https://hotelmonitor-cachepage.eclerx.com/savepage/tk_1545475880576529_sr_58.html","info")</f>
        <v/>
      </c>
      <c r="AA542" t="n">
        <v>-418152</v>
      </c>
      <c r="AB542" t="s">
        <v>269</v>
      </c>
      <c r="AC542" t="s">
        <v>88</v>
      </c>
      <c r="AD542" t="s">
        <v>89</v>
      </c>
      <c r="AE542" t="s"/>
      <c r="AF542" t="s"/>
      <c r="AG542" t="s"/>
      <c r="AH542" t="s">
        <v>1048</v>
      </c>
      <c r="AI542" t="s">
        <v>1049</v>
      </c>
      <c r="AJ542" t="s"/>
      <c r="AK542" t="s">
        <v>91</v>
      </c>
      <c r="AL542" t="s"/>
      <c r="AM542" t="s">
        <v>271</v>
      </c>
      <c r="AN542" t="s">
        <v>91</v>
      </c>
      <c r="AO542" t="s"/>
      <c r="AP542" t="n">
        <v>7</v>
      </c>
      <c r="AQ542" t="s">
        <v>92</v>
      </c>
      <c r="AR542" t="s"/>
      <c r="AS542" t="s">
        <v>160</v>
      </c>
      <c r="AT542" t="s">
        <v>94</v>
      </c>
      <c r="AU542" t="s">
        <v>91</v>
      </c>
      <c r="AV542" t="s"/>
      <c r="AW542" t="s">
        <v>95</v>
      </c>
      <c r="AX542" t="s"/>
      <c r="AY542" t="n">
        <v>418152</v>
      </c>
      <c r="AZ542" t="s">
        <v>96</v>
      </c>
      <c r="BA542" t="s"/>
      <c r="BB542" t="s"/>
      <c r="BC542" t="n">
        <v>38.9852</v>
      </c>
      <c r="BD542" t="n">
        <v>38.9852</v>
      </c>
      <c r="BE542" t="s">
        <v>1050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1051</v>
      </c>
      <c r="BR542" t="s">
        <v>101</v>
      </c>
    </row>
    <row r="543" spans="1:70">
      <c r="A543" t="s">
        <v>70</v>
      </c>
      <c r="B543" t="s">
        <v>71</v>
      </c>
      <c r="C543" t="s">
        <v>377</v>
      </c>
      <c r="D543" t="n">
        <v>3</v>
      </c>
      <c r="E543" t="s">
        <v>73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115.33</v>
      </c>
      <c r="L543" t="s">
        <v>77</v>
      </c>
      <c r="M543" t="s"/>
      <c r="N543" t="s">
        <v>124</v>
      </c>
      <c r="O543" t="s">
        <v>79</v>
      </c>
      <c r="P543" t="s">
        <v>73</v>
      </c>
      <c r="Q543" t="s"/>
      <c r="R543" t="s">
        <v>80</v>
      </c>
      <c r="S543" t="s">
        <v>1047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HYPERLINK("https://hotelmonitor-cachepage.eclerx.com/savepage/tk_1545475880576529_sr_58.html","info")</f>
        <v/>
      </c>
      <c r="AA543" t="n">
        <v>-418152</v>
      </c>
      <c r="AB543" t="s">
        <v>269</v>
      </c>
      <c r="AC543" t="s">
        <v>88</v>
      </c>
      <c r="AD543" t="s">
        <v>89</v>
      </c>
      <c r="AE543" t="s"/>
      <c r="AF543" t="s"/>
      <c r="AG543" t="s"/>
      <c r="AH543" t="s">
        <v>1048</v>
      </c>
      <c r="AI543" t="s">
        <v>1049</v>
      </c>
      <c r="AJ543" t="s"/>
      <c r="AK543" t="s">
        <v>91</v>
      </c>
      <c r="AL543" t="s"/>
      <c r="AM543" t="s">
        <v>271</v>
      </c>
      <c r="AN543" t="s">
        <v>91</v>
      </c>
      <c r="AO543" t="s"/>
      <c r="AP543" t="n">
        <v>7</v>
      </c>
      <c r="AQ543" t="s">
        <v>92</v>
      </c>
      <c r="AR543" t="s"/>
      <c r="AS543" t="s">
        <v>160</v>
      </c>
      <c r="AT543" t="s">
        <v>94</v>
      </c>
      <c r="AU543" t="s">
        <v>91</v>
      </c>
      <c r="AV543" t="s"/>
      <c r="AW543" t="s">
        <v>95</v>
      </c>
      <c r="AX543" t="s"/>
      <c r="AY543" t="n">
        <v>418152</v>
      </c>
      <c r="AZ543" t="s">
        <v>96</v>
      </c>
      <c r="BA543" t="s"/>
      <c r="BB543" t="s"/>
      <c r="BC543" t="n">
        <v>38.9852</v>
      </c>
      <c r="BD543" t="n">
        <v>38.9852</v>
      </c>
      <c r="BE543" t="s">
        <v>1050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1051</v>
      </c>
      <c r="BR543" t="s">
        <v>101</v>
      </c>
    </row>
    <row r="544" spans="1:70">
      <c r="A544" t="s">
        <v>70</v>
      </c>
      <c r="B544" t="s">
        <v>71</v>
      </c>
      <c r="C544" t="s">
        <v>377</v>
      </c>
      <c r="D544" t="n">
        <v>3</v>
      </c>
      <c r="E544" t="s">
        <v>73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122.25</v>
      </c>
      <c r="L544" t="s">
        <v>77</v>
      </c>
      <c r="M544" t="s"/>
      <c r="N544" t="s">
        <v>1052</v>
      </c>
      <c r="O544" t="s">
        <v>79</v>
      </c>
      <c r="P544" t="s">
        <v>73</v>
      </c>
      <c r="Q544" t="s"/>
      <c r="R544" t="s">
        <v>80</v>
      </c>
      <c r="S544" t="s">
        <v>1053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HYPERLINK("https://hotelmonitor-cachepage.eclerx.com/savepage/tk_1545475880576529_sr_58.html","info")</f>
        <v/>
      </c>
      <c r="AA544" t="n">
        <v>-418152</v>
      </c>
      <c r="AB544" t="s">
        <v>269</v>
      </c>
      <c r="AC544" t="s">
        <v>88</v>
      </c>
      <c r="AD544" t="s">
        <v>89</v>
      </c>
      <c r="AE544" t="s"/>
      <c r="AF544" t="s"/>
      <c r="AG544" t="s"/>
      <c r="AH544" t="s">
        <v>1054</v>
      </c>
      <c r="AI544" t="s">
        <v>1053</v>
      </c>
      <c r="AJ544" t="s"/>
      <c r="AK544" t="s">
        <v>91</v>
      </c>
      <c r="AL544" t="s"/>
      <c r="AM544" t="s">
        <v>271</v>
      </c>
      <c r="AN544" t="s">
        <v>91</v>
      </c>
      <c r="AO544" t="s"/>
      <c r="AP544" t="n">
        <v>7</v>
      </c>
      <c r="AQ544" t="s">
        <v>92</v>
      </c>
      <c r="AR544" t="s"/>
      <c r="AS544" t="s">
        <v>160</v>
      </c>
      <c r="AT544" t="s">
        <v>94</v>
      </c>
      <c r="AU544" t="s">
        <v>91</v>
      </c>
      <c r="AV544" t="s"/>
      <c r="AW544" t="s">
        <v>95</v>
      </c>
      <c r="AX544" t="s"/>
      <c r="AY544" t="n">
        <v>418152</v>
      </c>
      <c r="AZ544" t="s">
        <v>96</v>
      </c>
      <c r="BA544" t="s"/>
      <c r="BB544" t="s"/>
      <c r="BC544" t="n">
        <v>38.9852</v>
      </c>
      <c r="BD544" t="n">
        <v>38.9852</v>
      </c>
      <c r="BE544" t="s">
        <v>1055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1056</v>
      </c>
      <c r="BR544" t="s">
        <v>101</v>
      </c>
    </row>
    <row r="545" spans="1:70">
      <c r="A545" t="s">
        <v>70</v>
      </c>
      <c r="B545" t="s">
        <v>71</v>
      </c>
      <c r="C545" t="s">
        <v>377</v>
      </c>
      <c r="D545" t="n">
        <v>3</v>
      </c>
      <c r="E545" t="s">
        <v>73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122.25</v>
      </c>
      <c r="L545" t="s">
        <v>77</v>
      </c>
      <c r="M545" t="s"/>
      <c r="N545" t="s">
        <v>1052</v>
      </c>
      <c r="O545" t="s">
        <v>79</v>
      </c>
      <c r="P545" t="s">
        <v>73</v>
      </c>
      <c r="Q545" t="s"/>
      <c r="R545" t="s">
        <v>80</v>
      </c>
      <c r="S545" t="s">
        <v>1053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>
        <f>HYPERLINK("https://hotelmonitor-cachepage.eclerx.com/savepage/tk_1545475880576529_sr_58.html","info")</f>
        <v/>
      </c>
      <c r="AA545" t="n">
        <v>-418152</v>
      </c>
      <c r="AB545" t="s">
        <v>269</v>
      </c>
      <c r="AC545" t="s">
        <v>88</v>
      </c>
      <c r="AD545" t="s">
        <v>89</v>
      </c>
      <c r="AE545" t="s"/>
      <c r="AF545" t="s"/>
      <c r="AG545" t="s"/>
      <c r="AH545" t="s">
        <v>1054</v>
      </c>
      <c r="AI545" t="s">
        <v>1053</v>
      </c>
      <c r="AJ545" t="s"/>
      <c r="AK545" t="s">
        <v>91</v>
      </c>
      <c r="AL545" t="s"/>
      <c r="AM545" t="s">
        <v>271</v>
      </c>
      <c r="AN545" t="s">
        <v>91</v>
      </c>
      <c r="AO545" t="s"/>
      <c r="AP545" t="n">
        <v>7</v>
      </c>
      <c r="AQ545" t="s">
        <v>92</v>
      </c>
      <c r="AR545" t="s"/>
      <c r="AS545" t="s">
        <v>160</v>
      </c>
      <c r="AT545" t="s">
        <v>94</v>
      </c>
      <c r="AU545" t="s">
        <v>91</v>
      </c>
      <c r="AV545" t="s"/>
      <c r="AW545" t="s">
        <v>95</v>
      </c>
      <c r="AX545" t="s"/>
      <c r="AY545" t="n">
        <v>418152</v>
      </c>
      <c r="AZ545" t="s">
        <v>96</v>
      </c>
      <c r="BA545" t="s"/>
      <c r="BB545" t="s"/>
      <c r="BC545" t="n">
        <v>38.9852</v>
      </c>
      <c r="BD545" t="n">
        <v>38.9852</v>
      </c>
      <c r="BE545" t="s">
        <v>1055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1056</v>
      </c>
      <c r="BR545" t="s">
        <v>101</v>
      </c>
    </row>
    <row r="546" spans="1:70">
      <c r="A546" t="s">
        <v>70</v>
      </c>
      <c r="B546" t="s">
        <v>71</v>
      </c>
      <c r="C546" t="s">
        <v>377</v>
      </c>
      <c r="D546" t="n">
        <v>3</v>
      </c>
      <c r="E546" t="s">
        <v>73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122.39</v>
      </c>
      <c r="L546" t="s">
        <v>77</v>
      </c>
      <c r="M546" t="s"/>
      <c r="N546" t="s">
        <v>124</v>
      </c>
      <c r="O546" t="s">
        <v>79</v>
      </c>
      <c r="P546" t="s">
        <v>73</v>
      </c>
      <c r="Q546" t="s"/>
      <c r="R546" t="s">
        <v>80</v>
      </c>
      <c r="S546" t="s">
        <v>1057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>
        <f>HYPERLINK("https://hotelmonitor-cachepage.eclerx.com/savepage/tk_1545475880576529_sr_58.html","info")</f>
        <v/>
      </c>
      <c r="AA546" t="n">
        <v>-418152</v>
      </c>
      <c r="AB546" t="s">
        <v>87</v>
      </c>
      <c r="AC546" t="s">
        <v>88</v>
      </c>
      <c r="AD546" t="s">
        <v>89</v>
      </c>
      <c r="AE546" t="s"/>
      <c r="AF546" t="s"/>
      <c r="AG546" t="s"/>
      <c r="AH546" t="s">
        <v>1058</v>
      </c>
      <c r="AI546" t="s">
        <v>1057</v>
      </c>
      <c r="AJ546" t="s"/>
      <c r="AK546" t="s">
        <v>91</v>
      </c>
      <c r="AL546" t="s"/>
      <c r="AM546" t="s"/>
      <c r="AN546" t="s">
        <v>91</v>
      </c>
      <c r="AO546" t="s"/>
      <c r="AP546" t="n">
        <v>7</v>
      </c>
      <c r="AQ546" t="s">
        <v>92</v>
      </c>
      <c r="AR546" t="s"/>
      <c r="AS546" t="s">
        <v>93</v>
      </c>
      <c r="AT546" t="s">
        <v>94</v>
      </c>
      <c r="AU546" t="s">
        <v>91</v>
      </c>
      <c r="AV546" t="s"/>
      <c r="AW546" t="s">
        <v>95</v>
      </c>
      <c r="AX546" t="s"/>
      <c r="AY546" t="n">
        <v>418152</v>
      </c>
      <c r="AZ546" t="s">
        <v>96</v>
      </c>
      <c r="BA546" t="s"/>
      <c r="BB546" t="s"/>
      <c r="BC546" t="n">
        <v>38.9852</v>
      </c>
      <c r="BD546" t="n">
        <v>38.9852</v>
      </c>
      <c r="BE546" t="s">
        <v>1059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>
        <v>98</v>
      </c>
      <c r="BO546" t="s">
        <v>82</v>
      </c>
      <c r="BP546" t="s">
        <v>99</v>
      </c>
      <c r="BQ546" t="s">
        <v>150</v>
      </c>
      <c r="BR546" t="s">
        <v>101</v>
      </c>
    </row>
    <row r="547" spans="1:70">
      <c r="A547" t="s">
        <v>70</v>
      </c>
      <c r="B547" t="s">
        <v>71</v>
      </c>
      <c r="C547" t="s">
        <v>377</v>
      </c>
      <c r="D547" t="n">
        <v>3</v>
      </c>
      <c r="E547" t="s">
        <v>73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122.39</v>
      </c>
      <c r="L547" t="s">
        <v>77</v>
      </c>
      <c r="M547" t="s"/>
      <c r="N547" t="s">
        <v>124</v>
      </c>
      <c r="O547" t="s">
        <v>79</v>
      </c>
      <c r="P547" t="s">
        <v>73</v>
      </c>
      <c r="Q547" t="s"/>
      <c r="R547" t="s">
        <v>80</v>
      </c>
      <c r="S547" t="s">
        <v>1057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>
        <f>HYPERLINK("https://hotelmonitor-cachepage.eclerx.com/savepage/tk_1545475880576529_sr_58.html","info")</f>
        <v/>
      </c>
      <c r="AA547" t="n">
        <v>-418152</v>
      </c>
      <c r="AB547" t="s">
        <v>87</v>
      </c>
      <c r="AC547" t="s">
        <v>88</v>
      </c>
      <c r="AD547" t="s">
        <v>89</v>
      </c>
      <c r="AE547" t="s"/>
      <c r="AF547" t="s"/>
      <c r="AG547" t="s"/>
      <c r="AH547" t="s">
        <v>1058</v>
      </c>
      <c r="AI547" t="s">
        <v>1057</v>
      </c>
      <c r="AJ547" t="s"/>
      <c r="AK547" t="s">
        <v>91</v>
      </c>
      <c r="AL547" t="s"/>
      <c r="AM547" t="s"/>
      <c r="AN547" t="s">
        <v>91</v>
      </c>
      <c r="AO547" t="s"/>
      <c r="AP547" t="n">
        <v>7</v>
      </c>
      <c r="AQ547" t="s">
        <v>92</v>
      </c>
      <c r="AR547" t="s"/>
      <c r="AS547" t="s">
        <v>93</v>
      </c>
      <c r="AT547" t="s">
        <v>94</v>
      </c>
      <c r="AU547" t="s">
        <v>91</v>
      </c>
      <c r="AV547" t="s"/>
      <c r="AW547" t="s">
        <v>95</v>
      </c>
      <c r="AX547" t="s"/>
      <c r="AY547" t="n">
        <v>418152</v>
      </c>
      <c r="AZ547" t="s">
        <v>96</v>
      </c>
      <c r="BA547" t="s"/>
      <c r="BB547" t="s"/>
      <c r="BC547" t="n">
        <v>38.9852</v>
      </c>
      <c r="BD547" t="n">
        <v>38.9852</v>
      </c>
      <c r="BE547" t="s">
        <v>1059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>
        <v>98</v>
      </c>
      <c r="BO547" t="s">
        <v>82</v>
      </c>
      <c r="BP547" t="s">
        <v>99</v>
      </c>
      <c r="BQ547" t="s">
        <v>150</v>
      </c>
      <c r="BR547" t="s">
        <v>101</v>
      </c>
    </row>
    <row r="548" spans="1:70">
      <c r="A548" t="s">
        <v>70</v>
      </c>
      <c r="B548" t="s">
        <v>71</v>
      </c>
      <c r="C548" t="s">
        <v>377</v>
      </c>
      <c r="D548" t="n">
        <v>3</v>
      </c>
      <c r="E548" t="s">
        <v>73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162.86</v>
      </c>
      <c r="L548" t="s">
        <v>77</v>
      </c>
      <c r="M548" t="s"/>
      <c r="N548" t="s">
        <v>157</v>
      </c>
      <c r="O548" t="s">
        <v>79</v>
      </c>
      <c r="P548" t="s">
        <v>73</v>
      </c>
      <c r="Q548" t="s"/>
      <c r="R548" t="s">
        <v>80</v>
      </c>
      <c r="S548" t="s">
        <v>1060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>
        <f>HYPERLINK("https://hotelmonitor-cachepage.eclerx.com/savepage/tk_1545475880576529_sr_58.html","info")</f>
        <v/>
      </c>
      <c r="AA548" t="n">
        <v>-418152</v>
      </c>
      <c r="AB548" t="s">
        <v>87</v>
      </c>
      <c r="AC548" t="s">
        <v>88</v>
      </c>
      <c r="AD548" t="s">
        <v>89</v>
      </c>
      <c r="AE548" t="s"/>
      <c r="AF548" t="s"/>
      <c r="AG548" t="s"/>
      <c r="AH548" t="s">
        <v>1061</v>
      </c>
      <c r="AI548" t="s">
        <v>1060</v>
      </c>
      <c r="AJ548" t="s"/>
      <c r="AK548" t="s">
        <v>91</v>
      </c>
      <c r="AL548" t="s"/>
      <c r="AM548" t="s"/>
      <c r="AN548" t="s">
        <v>91</v>
      </c>
      <c r="AO548" t="s"/>
      <c r="AP548" t="n">
        <v>7</v>
      </c>
      <c r="AQ548" t="s">
        <v>92</v>
      </c>
      <c r="AR548" t="s"/>
      <c r="AS548" t="s">
        <v>160</v>
      </c>
      <c r="AT548" t="s">
        <v>94</v>
      </c>
      <c r="AU548" t="s">
        <v>91</v>
      </c>
      <c r="AV548" t="s"/>
      <c r="AW548" t="s">
        <v>95</v>
      </c>
      <c r="AX548" t="s"/>
      <c r="AY548" t="n">
        <v>418152</v>
      </c>
      <c r="AZ548" t="s">
        <v>96</v>
      </c>
      <c r="BA548" t="s"/>
      <c r="BB548" t="s"/>
      <c r="BC548" t="n">
        <v>38.9852</v>
      </c>
      <c r="BD548" t="n">
        <v>38.9852</v>
      </c>
      <c r="BE548" t="s">
        <v>491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>
        <v>98</v>
      </c>
      <c r="BO548" t="s">
        <v>82</v>
      </c>
      <c r="BP548" t="s">
        <v>99</v>
      </c>
      <c r="BQ548" t="s">
        <v>162</v>
      </c>
      <c r="BR548" t="s">
        <v>101</v>
      </c>
    </row>
    <row r="549" spans="1:70">
      <c r="A549" t="s">
        <v>70</v>
      </c>
      <c r="B549" t="s">
        <v>71</v>
      </c>
      <c r="C549" t="s">
        <v>377</v>
      </c>
      <c r="D549" t="n">
        <v>3</v>
      </c>
      <c r="E549" t="s">
        <v>73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162.86</v>
      </c>
      <c r="L549" t="s">
        <v>77</v>
      </c>
      <c r="M549" t="s"/>
      <c r="N549" t="s">
        <v>157</v>
      </c>
      <c r="O549" t="s">
        <v>79</v>
      </c>
      <c r="P549" t="s">
        <v>73</v>
      </c>
      <c r="Q549" t="s"/>
      <c r="R549" t="s">
        <v>80</v>
      </c>
      <c r="S549" t="s">
        <v>1060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>
        <f>HYPERLINK("https://hotelmonitor-cachepage.eclerx.com/savepage/tk_1545475880576529_sr_58.html","info")</f>
        <v/>
      </c>
      <c r="AA549" t="n">
        <v>-418152</v>
      </c>
      <c r="AB549" t="s">
        <v>87</v>
      </c>
      <c r="AC549" t="s">
        <v>88</v>
      </c>
      <c r="AD549" t="s">
        <v>89</v>
      </c>
      <c r="AE549" t="s"/>
      <c r="AF549" t="s"/>
      <c r="AG549" t="s"/>
      <c r="AH549" t="s">
        <v>1061</v>
      </c>
      <c r="AI549" t="s">
        <v>1060</v>
      </c>
      <c r="AJ549" t="s"/>
      <c r="AK549" t="s">
        <v>91</v>
      </c>
      <c r="AL549" t="s"/>
      <c r="AM549" t="s"/>
      <c r="AN549" t="s">
        <v>91</v>
      </c>
      <c r="AO549" t="s"/>
      <c r="AP549" t="n">
        <v>7</v>
      </c>
      <c r="AQ549" t="s">
        <v>92</v>
      </c>
      <c r="AR549" t="s"/>
      <c r="AS549" t="s">
        <v>160</v>
      </c>
      <c r="AT549" t="s">
        <v>94</v>
      </c>
      <c r="AU549" t="s">
        <v>91</v>
      </c>
      <c r="AV549" t="s"/>
      <c r="AW549" t="s">
        <v>95</v>
      </c>
      <c r="AX549" t="s"/>
      <c r="AY549" t="n">
        <v>418152</v>
      </c>
      <c r="AZ549" t="s">
        <v>96</v>
      </c>
      <c r="BA549" t="s"/>
      <c r="BB549" t="s"/>
      <c r="BC549" t="n">
        <v>38.9852</v>
      </c>
      <c r="BD549" t="n">
        <v>38.9852</v>
      </c>
      <c r="BE549" t="s">
        <v>491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>
        <v>98</v>
      </c>
      <c r="BO549" t="s">
        <v>82</v>
      </c>
      <c r="BP549" t="s">
        <v>99</v>
      </c>
      <c r="BQ549" t="s">
        <v>162</v>
      </c>
      <c r="BR549" t="s">
        <v>101</v>
      </c>
    </row>
    <row r="550" spans="1:70">
      <c r="A550" t="s">
        <v>70</v>
      </c>
      <c r="B550" t="s">
        <v>71</v>
      </c>
      <c r="C550" t="s">
        <v>377</v>
      </c>
      <c r="D550" t="n">
        <v>3</v>
      </c>
      <c r="E550" t="s">
        <v>73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178.16</v>
      </c>
      <c r="L550" t="s">
        <v>77</v>
      </c>
      <c r="M550" t="s"/>
      <c r="N550" t="s">
        <v>157</v>
      </c>
      <c r="O550" t="s">
        <v>79</v>
      </c>
      <c r="P550" t="s">
        <v>73</v>
      </c>
      <c r="Q550" t="s"/>
      <c r="R550" t="s">
        <v>80</v>
      </c>
      <c r="S550" t="s">
        <v>1062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>
        <f>HYPERLINK("https://hotelmonitor-cachepage.eclerx.com/savepage/tk_1545475880576529_sr_58.html","info")</f>
        <v/>
      </c>
      <c r="AA550" t="n">
        <v>-418152</v>
      </c>
      <c r="AB550" t="s">
        <v>87</v>
      </c>
      <c r="AC550" t="s">
        <v>88</v>
      </c>
      <c r="AD550" t="s">
        <v>89</v>
      </c>
      <c r="AE550" t="s"/>
      <c r="AF550" t="s"/>
      <c r="AG550" t="s"/>
      <c r="AH550" t="s">
        <v>1063</v>
      </c>
      <c r="AI550" t="s">
        <v>1062</v>
      </c>
      <c r="AJ550" t="s"/>
      <c r="AK550" t="s">
        <v>91</v>
      </c>
      <c r="AL550" t="s"/>
      <c r="AM550" t="s"/>
      <c r="AN550" t="s">
        <v>91</v>
      </c>
      <c r="AO550" t="s"/>
      <c r="AP550" t="n">
        <v>7</v>
      </c>
      <c r="AQ550" t="s">
        <v>92</v>
      </c>
      <c r="AR550" t="s"/>
      <c r="AS550" t="s">
        <v>160</v>
      </c>
      <c r="AT550" t="s">
        <v>94</v>
      </c>
      <c r="AU550" t="s">
        <v>91</v>
      </c>
      <c r="AV550" t="s"/>
      <c r="AW550" t="s">
        <v>95</v>
      </c>
      <c r="AX550" t="s"/>
      <c r="AY550" t="n">
        <v>418152</v>
      </c>
      <c r="AZ550" t="s">
        <v>96</v>
      </c>
      <c r="BA550" t="s"/>
      <c r="BB550" t="s"/>
      <c r="BC550" t="n">
        <v>38.9852</v>
      </c>
      <c r="BD550" t="n">
        <v>38.9852</v>
      </c>
      <c r="BE550" t="s">
        <v>1064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>
        <v>98</v>
      </c>
      <c r="BO550" t="s">
        <v>82</v>
      </c>
      <c r="BP550" t="s">
        <v>99</v>
      </c>
      <c r="BQ550" t="s">
        <v>173</v>
      </c>
      <c r="BR550" t="s">
        <v>101</v>
      </c>
    </row>
    <row r="551" spans="1:70">
      <c r="A551" t="s">
        <v>70</v>
      </c>
      <c r="B551" t="s">
        <v>71</v>
      </c>
      <c r="C551" t="s">
        <v>377</v>
      </c>
      <c r="D551" t="n">
        <v>3</v>
      </c>
      <c r="E551" t="s">
        <v>73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178.16</v>
      </c>
      <c r="L551" t="s">
        <v>77</v>
      </c>
      <c r="M551" t="s"/>
      <c r="N551" t="s">
        <v>157</v>
      </c>
      <c r="O551" t="s">
        <v>79</v>
      </c>
      <c r="P551" t="s">
        <v>73</v>
      </c>
      <c r="Q551" t="s"/>
      <c r="R551" t="s">
        <v>80</v>
      </c>
      <c r="S551" t="s">
        <v>1062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>
        <f>HYPERLINK("https://hotelmonitor-cachepage.eclerx.com/savepage/tk_1545475880576529_sr_58.html","info")</f>
        <v/>
      </c>
      <c r="AA551" t="n">
        <v>-418152</v>
      </c>
      <c r="AB551" t="s">
        <v>87</v>
      </c>
      <c r="AC551" t="s">
        <v>88</v>
      </c>
      <c r="AD551" t="s">
        <v>89</v>
      </c>
      <c r="AE551" t="s"/>
      <c r="AF551" t="s"/>
      <c r="AG551" t="s"/>
      <c r="AH551" t="s">
        <v>1063</v>
      </c>
      <c r="AI551" t="s">
        <v>1062</v>
      </c>
      <c r="AJ551" t="s"/>
      <c r="AK551" t="s">
        <v>91</v>
      </c>
      <c r="AL551" t="s"/>
      <c r="AM551" t="s"/>
      <c r="AN551" t="s">
        <v>91</v>
      </c>
      <c r="AO551" t="s"/>
      <c r="AP551" t="n">
        <v>7</v>
      </c>
      <c r="AQ551" t="s">
        <v>92</v>
      </c>
      <c r="AR551" t="s"/>
      <c r="AS551" t="s">
        <v>160</v>
      </c>
      <c r="AT551" t="s">
        <v>94</v>
      </c>
      <c r="AU551" t="s">
        <v>91</v>
      </c>
      <c r="AV551" t="s"/>
      <c r="AW551" t="s">
        <v>95</v>
      </c>
      <c r="AX551" t="s"/>
      <c r="AY551" t="n">
        <v>418152</v>
      </c>
      <c r="AZ551" t="s">
        <v>96</v>
      </c>
      <c r="BA551" t="s"/>
      <c r="BB551" t="s"/>
      <c r="BC551" t="n">
        <v>38.9852</v>
      </c>
      <c r="BD551" t="n">
        <v>38.9852</v>
      </c>
      <c r="BE551" t="s">
        <v>1064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>
        <v>98</v>
      </c>
      <c r="BO551" t="s">
        <v>82</v>
      </c>
      <c r="BP551" t="s">
        <v>99</v>
      </c>
      <c r="BQ551" t="s">
        <v>173</v>
      </c>
      <c r="BR551" t="s">
        <v>101</v>
      </c>
    </row>
    <row r="552" spans="1:70">
      <c r="A552" t="s">
        <v>70</v>
      </c>
      <c r="B552" t="s">
        <v>71</v>
      </c>
      <c r="C552" t="s">
        <v>377</v>
      </c>
      <c r="D552" t="n">
        <v>3</v>
      </c>
      <c r="E552" t="s">
        <v>73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181.24</v>
      </c>
      <c r="L552" t="s">
        <v>77</v>
      </c>
      <c r="M552" t="s"/>
      <c r="N552" t="s">
        <v>157</v>
      </c>
      <c r="O552" t="s">
        <v>79</v>
      </c>
      <c r="P552" t="s">
        <v>73</v>
      </c>
      <c r="Q552" t="s"/>
      <c r="R552" t="s">
        <v>80</v>
      </c>
      <c r="S552" t="s">
        <v>1065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HYPERLINK("https://hotelmonitor-cachepage.eclerx.com/savepage/tk_1545475880576529_sr_58.html","info")</f>
        <v/>
      </c>
      <c r="AA552" t="n">
        <v>-418152</v>
      </c>
      <c r="AB552" t="s">
        <v>269</v>
      </c>
      <c r="AC552" t="s">
        <v>88</v>
      </c>
      <c r="AD552" t="s">
        <v>89</v>
      </c>
      <c r="AE552" t="s"/>
      <c r="AF552" t="s"/>
      <c r="AG552" t="s"/>
      <c r="AH552" t="s">
        <v>1066</v>
      </c>
      <c r="AI552" t="s">
        <v>1065</v>
      </c>
      <c r="AJ552" t="s"/>
      <c r="AK552" t="s">
        <v>91</v>
      </c>
      <c r="AL552" t="s"/>
      <c r="AM552" t="s">
        <v>271</v>
      </c>
      <c r="AN552" t="s">
        <v>91</v>
      </c>
      <c r="AO552" t="s"/>
      <c r="AP552" t="n">
        <v>7</v>
      </c>
      <c r="AQ552" t="s">
        <v>92</v>
      </c>
      <c r="AR552" t="s"/>
      <c r="AS552" t="s">
        <v>160</v>
      </c>
      <c r="AT552" t="s">
        <v>94</v>
      </c>
      <c r="AU552" t="s">
        <v>91</v>
      </c>
      <c r="AV552" t="s"/>
      <c r="AW552" t="s">
        <v>95</v>
      </c>
      <c r="AX552" t="s"/>
      <c r="AY552" t="n">
        <v>418152</v>
      </c>
      <c r="AZ552" t="s">
        <v>96</v>
      </c>
      <c r="BA552" t="s"/>
      <c r="BB552" t="s"/>
      <c r="BC552" t="n">
        <v>38.9852</v>
      </c>
      <c r="BD552" t="n">
        <v>38.9852</v>
      </c>
      <c r="BE552" t="s">
        <v>1067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1068</v>
      </c>
      <c r="BR552" t="s">
        <v>101</v>
      </c>
    </row>
    <row r="553" spans="1:70">
      <c r="A553" t="s">
        <v>70</v>
      </c>
      <c r="B553" t="s">
        <v>71</v>
      </c>
      <c r="C553" t="s">
        <v>377</v>
      </c>
      <c r="D553" t="n">
        <v>3</v>
      </c>
      <c r="E553" t="s">
        <v>73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181.24</v>
      </c>
      <c r="L553" t="s">
        <v>77</v>
      </c>
      <c r="M553" t="s"/>
      <c r="N553" t="s">
        <v>157</v>
      </c>
      <c r="O553" t="s">
        <v>79</v>
      </c>
      <c r="P553" t="s">
        <v>73</v>
      </c>
      <c r="Q553" t="s"/>
      <c r="R553" t="s">
        <v>80</v>
      </c>
      <c r="S553" t="s">
        <v>1065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HYPERLINK("https://hotelmonitor-cachepage.eclerx.com/savepage/tk_1545475880576529_sr_58.html","info")</f>
        <v/>
      </c>
      <c r="AA553" t="n">
        <v>-418152</v>
      </c>
      <c r="AB553" t="s">
        <v>269</v>
      </c>
      <c r="AC553" t="s">
        <v>88</v>
      </c>
      <c r="AD553" t="s">
        <v>89</v>
      </c>
      <c r="AE553" t="s"/>
      <c r="AF553" t="s"/>
      <c r="AG553" t="s"/>
      <c r="AH553" t="s">
        <v>1066</v>
      </c>
      <c r="AI553" t="s">
        <v>1065</v>
      </c>
      <c r="AJ553" t="s"/>
      <c r="AK553" t="s">
        <v>91</v>
      </c>
      <c r="AL553" t="s"/>
      <c r="AM553" t="s">
        <v>271</v>
      </c>
      <c r="AN553" t="s">
        <v>91</v>
      </c>
      <c r="AO553" t="s"/>
      <c r="AP553" t="n">
        <v>7</v>
      </c>
      <c r="AQ553" t="s">
        <v>92</v>
      </c>
      <c r="AR553" t="s"/>
      <c r="AS553" t="s">
        <v>160</v>
      </c>
      <c r="AT553" t="s">
        <v>94</v>
      </c>
      <c r="AU553" t="s">
        <v>91</v>
      </c>
      <c r="AV553" t="s"/>
      <c r="AW553" t="s">
        <v>95</v>
      </c>
      <c r="AX553" t="s"/>
      <c r="AY553" t="n">
        <v>418152</v>
      </c>
      <c r="AZ553" t="s">
        <v>96</v>
      </c>
      <c r="BA553" t="s"/>
      <c r="BB553" t="s"/>
      <c r="BC553" t="n">
        <v>38.9852</v>
      </c>
      <c r="BD553" t="n">
        <v>38.9852</v>
      </c>
      <c r="BE553" t="s">
        <v>1067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1068</v>
      </c>
      <c r="BR553" t="s">
        <v>101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1069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127.25</v>
      </c>
      <c r="L554" t="s">
        <v>77</v>
      </c>
      <c r="M554" t="s"/>
      <c r="N554" t="s">
        <v>1070</v>
      </c>
      <c r="O554" t="s">
        <v>79</v>
      </c>
      <c r="P554" t="s">
        <v>1069</v>
      </c>
      <c r="Q554" t="s"/>
      <c r="R554" t="s">
        <v>277</v>
      </c>
      <c r="S554" t="s">
        <v>1071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>
        <f>HYPERLINK("https://hotelmonitor-cachepage.eclerx.com/savepage/tk_1545475877070059_sr_62.html","info")</f>
        <v/>
      </c>
      <c r="AA554" t="n">
        <v>-2194064</v>
      </c>
      <c r="AB554" t="s">
        <v>316</v>
      </c>
      <c r="AC554" t="s">
        <v>196</v>
      </c>
      <c r="AD554" t="s">
        <v>89</v>
      </c>
      <c r="AE554" t="s"/>
      <c r="AF554" t="s"/>
      <c r="AG554" t="s"/>
      <c r="AH554" t="s">
        <v>1072</v>
      </c>
      <c r="AI554" t="s">
        <v>1071</v>
      </c>
      <c r="AJ554" t="s"/>
      <c r="AK554" t="s">
        <v>91</v>
      </c>
      <c r="AL554" t="s"/>
      <c r="AM554" t="s"/>
      <c r="AN554" t="s">
        <v>91</v>
      </c>
      <c r="AO554" t="s"/>
      <c r="AP554" t="n">
        <v>54</v>
      </c>
      <c r="AQ554" t="s">
        <v>92</v>
      </c>
      <c r="AR554" t="s"/>
      <c r="AS554" t="s">
        <v>1073</v>
      </c>
      <c r="AT554" t="s">
        <v>94</v>
      </c>
      <c r="AU554" t="s">
        <v>91</v>
      </c>
      <c r="AV554" t="s"/>
      <c r="AW554" t="s">
        <v>95</v>
      </c>
      <c r="AX554" t="s"/>
      <c r="AY554" t="n">
        <v>2194064</v>
      </c>
      <c r="AZ554" t="s">
        <v>1074</v>
      </c>
      <c r="BA554" t="s"/>
      <c r="BB554" t="s"/>
      <c r="BC554" t="n">
        <v>38.9099</v>
      </c>
      <c r="BD554" t="n">
        <v>38.9099</v>
      </c>
      <c r="BE554" t="s">
        <v>1075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>
        <v>284</v>
      </c>
      <c r="BO554" t="s">
        <v>82</v>
      </c>
      <c r="BP554" t="s">
        <v>99</v>
      </c>
      <c r="BQ554" t="s">
        <v>1076</v>
      </c>
      <c r="BR554" t="s">
        <v>387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1069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127.25</v>
      </c>
      <c r="L555" t="s">
        <v>77</v>
      </c>
      <c r="M555" t="s"/>
      <c r="N555" t="s">
        <v>1070</v>
      </c>
      <c r="O555" t="s">
        <v>79</v>
      </c>
      <c r="P555" t="s">
        <v>1069</v>
      </c>
      <c r="Q555" t="s"/>
      <c r="R555" t="s">
        <v>277</v>
      </c>
      <c r="S555" t="s">
        <v>1071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HYPERLINK("https://hotelmonitor-cachepage.eclerx.com/savepage/tk_1545475877070059_sr_62.html","info")</f>
        <v/>
      </c>
      <c r="AA555" t="n">
        <v>-2194064</v>
      </c>
      <c r="AB555" t="s">
        <v>316</v>
      </c>
      <c r="AC555" t="s">
        <v>196</v>
      </c>
      <c r="AD555" t="s">
        <v>89</v>
      </c>
      <c r="AE555" t="s"/>
      <c r="AF555" t="s"/>
      <c r="AG555" t="s"/>
      <c r="AH555" t="s">
        <v>1072</v>
      </c>
      <c r="AI555" t="s">
        <v>1071</v>
      </c>
      <c r="AJ555" t="s"/>
      <c r="AK555" t="s">
        <v>91</v>
      </c>
      <c r="AL555" t="s"/>
      <c r="AM555" t="s"/>
      <c r="AN555" t="s">
        <v>91</v>
      </c>
      <c r="AO555" t="s"/>
      <c r="AP555" t="n">
        <v>54</v>
      </c>
      <c r="AQ555" t="s">
        <v>92</v>
      </c>
      <c r="AR555" t="s"/>
      <c r="AS555" t="s">
        <v>1073</v>
      </c>
      <c r="AT555" t="s">
        <v>94</v>
      </c>
      <c r="AU555" t="s">
        <v>91</v>
      </c>
      <c r="AV555" t="s"/>
      <c r="AW555" t="s">
        <v>95</v>
      </c>
      <c r="AX555" t="s"/>
      <c r="AY555" t="n">
        <v>2194064</v>
      </c>
      <c r="AZ555" t="s">
        <v>1074</v>
      </c>
      <c r="BA555" t="s"/>
      <c r="BB555" t="s"/>
      <c r="BC555" t="n">
        <v>38.9099</v>
      </c>
      <c r="BD555" t="n">
        <v>38.9099</v>
      </c>
      <c r="BE555" t="s">
        <v>1075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>
        <v>284</v>
      </c>
      <c r="BO555" t="s">
        <v>82</v>
      </c>
      <c r="BP555" t="s">
        <v>99</v>
      </c>
      <c r="BQ555" t="s">
        <v>1076</v>
      </c>
      <c r="BR555" t="s">
        <v>387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1069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149.7</v>
      </c>
      <c r="L556" t="s">
        <v>77</v>
      </c>
      <c r="M556" t="s"/>
      <c r="N556" t="s">
        <v>1070</v>
      </c>
      <c r="O556" t="s">
        <v>79</v>
      </c>
      <c r="P556" t="s">
        <v>1069</v>
      </c>
      <c r="Q556" t="s"/>
      <c r="R556" t="s">
        <v>277</v>
      </c>
      <c r="S556" t="s">
        <v>1077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HYPERLINK("https://hotelmonitor-cachepage.eclerx.com/savepage/tk_1545475877070059_sr_62.html","info")</f>
        <v/>
      </c>
      <c r="AA556" t="n">
        <v>-2194064</v>
      </c>
      <c r="AB556" t="s">
        <v>1078</v>
      </c>
      <c r="AC556" t="s">
        <v>88</v>
      </c>
      <c r="AD556" t="s">
        <v>89</v>
      </c>
      <c r="AE556" t="s"/>
      <c r="AF556" t="s"/>
      <c r="AG556" t="s"/>
      <c r="AH556" t="s">
        <v>1079</v>
      </c>
      <c r="AI556" t="s">
        <v>1080</v>
      </c>
      <c r="AJ556" t="s"/>
      <c r="AK556" t="s">
        <v>91</v>
      </c>
      <c r="AL556" t="s"/>
      <c r="AM556" t="s"/>
      <c r="AN556" t="s">
        <v>91</v>
      </c>
      <c r="AO556" t="s"/>
      <c r="AP556" t="n">
        <v>54</v>
      </c>
      <c r="AQ556" t="s">
        <v>92</v>
      </c>
      <c r="AR556" t="s"/>
      <c r="AS556" t="s">
        <v>1073</v>
      </c>
      <c r="AT556" t="s">
        <v>94</v>
      </c>
      <c r="AU556" t="s">
        <v>91</v>
      </c>
      <c r="AV556" t="s"/>
      <c r="AW556" t="s">
        <v>95</v>
      </c>
      <c r="AX556" t="s"/>
      <c r="AY556" t="n">
        <v>2194064</v>
      </c>
      <c r="AZ556" t="s">
        <v>1074</v>
      </c>
      <c r="BA556" t="s"/>
      <c r="BB556" t="s"/>
      <c r="BC556" t="n">
        <v>38.9099</v>
      </c>
      <c r="BD556" t="n">
        <v>38.9099</v>
      </c>
      <c r="BE556" t="s">
        <v>1081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>
        <v>284</v>
      </c>
      <c r="BO556" t="s">
        <v>82</v>
      </c>
      <c r="BP556" t="s">
        <v>99</v>
      </c>
      <c r="BQ556" t="s">
        <v>1076</v>
      </c>
      <c r="BR556" t="s">
        <v>387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1069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149.7</v>
      </c>
      <c r="L557" t="s">
        <v>77</v>
      </c>
      <c r="M557" t="s"/>
      <c r="N557" t="s">
        <v>1070</v>
      </c>
      <c r="O557" t="s">
        <v>79</v>
      </c>
      <c r="P557" t="s">
        <v>1069</v>
      </c>
      <c r="Q557" t="s"/>
      <c r="R557" t="s">
        <v>277</v>
      </c>
      <c r="S557" t="s">
        <v>1077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HYPERLINK("https://hotelmonitor-cachepage.eclerx.com/savepage/tk_1545475877070059_sr_62.html","info")</f>
        <v/>
      </c>
      <c r="AA557" t="n">
        <v>-2194064</v>
      </c>
      <c r="AB557" t="s">
        <v>1078</v>
      </c>
      <c r="AC557" t="s">
        <v>88</v>
      </c>
      <c r="AD557" t="s">
        <v>89</v>
      </c>
      <c r="AE557" t="s"/>
      <c r="AF557" t="s"/>
      <c r="AG557" t="s"/>
      <c r="AH557" t="s">
        <v>1079</v>
      </c>
      <c r="AI557" t="s">
        <v>1080</v>
      </c>
      <c r="AJ557" t="s"/>
      <c r="AK557" t="s">
        <v>91</v>
      </c>
      <c r="AL557" t="s"/>
      <c r="AM557" t="s"/>
      <c r="AN557" t="s">
        <v>91</v>
      </c>
      <c r="AO557" t="s"/>
      <c r="AP557" t="n">
        <v>54</v>
      </c>
      <c r="AQ557" t="s">
        <v>92</v>
      </c>
      <c r="AR557" t="s"/>
      <c r="AS557" t="s">
        <v>1073</v>
      </c>
      <c r="AT557" t="s">
        <v>94</v>
      </c>
      <c r="AU557" t="s">
        <v>91</v>
      </c>
      <c r="AV557" t="s"/>
      <c r="AW557" t="s">
        <v>95</v>
      </c>
      <c r="AX557" t="s"/>
      <c r="AY557" t="n">
        <v>2194064</v>
      </c>
      <c r="AZ557" t="s">
        <v>1074</v>
      </c>
      <c r="BA557" t="s"/>
      <c r="BB557" t="s"/>
      <c r="BC557" t="n">
        <v>38.9099</v>
      </c>
      <c r="BD557" t="n">
        <v>38.9099</v>
      </c>
      <c r="BE557" t="s">
        <v>1081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>
        <v>284</v>
      </c>
      <c r="BO557" t="s">
        <v>82</v>
      </c>
      <c r="BP557" t="s">
        <v>99</v>
      </c>
      <c r="BQ557" t="s">
        <v>1076</v>
      </c>
      <c r="BR557" t="s">
        <v>387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1069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155.46</v>
      </c>
      <c r="L558" t="s">
        <v>77</v>
      </c>
      <c r="M558" t="s"/>
      <c r="N558" t="s">
        <v>1070</v>
      </c>
      <c r="O558" t="s">
        <v>79</v>
      </c>
      <c r="P558" t="s">
        <v>1069</v>
      </c>
      <c r="Q558" t="s"/>
      <c r="R558" t="s">
        <v>277</v>
      </c>
      <c r="S558" t="s">
        <v>1082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HYPERLINK("https://hotelmonitor-cachepage.eclerx.com/savepage/tk_1545475877070059_sr_62.html","info")</f>
        <v/>
      </c>
      <c r="AA558" t="n">
        <v>-2194064</v>
      </c>
      <c r="AB558" t="s">
        <v>1083</v>
      </c>
      <c r="AC558" t="s">
        <v>88</v>
      </c>
      <c r="AD558" t="s">
        <v>89</v>
      </c>
      <c r="AE558" t="s"/>
      <c r="AF558" t="s"/>
      <c r="AG558" t="s"/>
      <c r="AH558" t="s">
        <v>1084</v>
      </c>
      <c r="AI558" t="s">
        <v>1082</v>
      </c>
      <c r="AJ558" t="s"/>
      <c r="AK558" t="s">
        <v>91</v>
      </c>
      <c r="AL558" t="s"/>
      <c r="AM558" t="s"/>
      <c r="AN558" t="s">
        <v>91</v>
      </c>
      <c r="AO558" t="s"/>
      <c r="AP558" t="n">
        <v>54</v>
      </c>
      <c r="AQ558" t="s">
        <v>92</v>
      </c>
      <c r="AR558" t="s"/>
      <c r="AS558" t="s">
        <v>1073</v>
      </c>
      <c r="AT558" t="s">
        <v>94</v>
      </c>
      <c r="AU558" t="s">
        <v>91</v>
      </c>
      <c r="AV558" t="s"/>
      <c r="AW558" t="s">
        <v>95</v>
      </c>
      <c r="AX558" t="s"/>
      <c r="AY558" t="n">
        <v>2194064</v>
      </c>
      <c r="AZ558" t="s">
        <v>1074</v>
      </c>
      <c r="BA558" t="s"/>
      <c r="BB558" t="s"/>
      <c r="BC558" t="n">
        <v>38.9099</v>
      </c>
      <c r="BD558" t="n">
        <v>38.9099</v>
      </c>
      <c r="BE558" t="s">
        <v>1085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>
        <v>284</v>
      </c>
      <c r="BO558" t="s">
        <v>82</v>
      </c>
      <c r="BP558" t="s">
        <v>99</v>
      </c>
      <c r="BQ558" t="s">
        <v>1076</v>
      </c>
      <c r="BR558" t="s">
        <v>387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1069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155.46</v>
      </c>
      <c r="L559" t="s">
        <v>77</v>
      </c>
      <c r="M559" t="s"/>
      <c r="N559" t="s">
        <v>1070</v>
      </c>
      <c r="O559" t="s">
        <v>79</v>
      </c>
      <c r="P559" t="s">
        <v>1069</v>
      </c>
      <c r="Q559" t="s"/>
      <c r="R559" t="s">
        <v>277</v>
      </c>
      <c r="S559" t="s">
        <v>1082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HYPERLINK("https://hotelmonitor-cachepage.eclerx.com/savepage/tk_1545475877070059_sr_62.html","info")</f>
        <v/>
      </c>
      <c r="AA559" t="n">
        <v>-2194064</v>
      </c>
      <c r="AB559" t="s">
        <v>1083</v>
      </c>
      <c r="AC559" t="s">
        <v>88</v>
      </c>
      <c r="AD559" t="s">
        <v>89</v>
      </c>
      <c r="AE559" t="s"/>
      <c r="AF559" t="s"/>
      <c r="AG559" t="s"/>
      <c r="AH559" t="s">
        <v>1084</v>
      </c>
      <c r="AI559" t="s">
        <v>1082</v>
      </c>
      <c r="AJ559" t="s"/>
      <c r="AK559" t="s">
        <v>91</v>
      </c>
      <c r="AL559" t="s"/>
      <c r="AM559" t="s"/>
      <c r="AN559" t="s">
        <v>91</v>
      </c>
      <c r="AO559" t="s"/>
      <c r="AP559" t="n">
        <v>54</v>
      </c>
      <c r="AQ559" t="s">
        <v>92</v>
      </c>
      <c r="AR559" t="s"/>
      <c r="AS559" t="s">
        <v>1073</v>
      </c>
      <c r="AT559" t="s">
        <v>94</v>
      </c>
      <c r="AU559" t="s">
        <v>91</v>
      </c>
      <c r="AV559" t="s"/>
      <c r="AW559" t="s">
        <v>95</v>
      </c>
      <c r="AX559" t="s"/>
      <c r="AY559" t="n">
        <v>2194064</v>
      </c>
      <c r="AZ559" t="s">
        <v>1074</v>
      </c>
      <c r="BA559" t="s"/>
      <c r="BB559" t="s"/>
      <c r="BC559" t="n">
        <v>38.9099</v>
      </c>
      <c r="BD559" t="n">
        <v>38.9099</v>
      </c>
      <c r="BE559" t="s">
        <v>1085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>
        <v>284</v>
      </c>
      <c r="BO559" t="s">
        <v>82</v>
      </c>
      <c r="BP559" t="s">
        <v>99</v>
      </c>
      <c r="BQ559" t="s">
        <v>1076</v>
      </c>
      <c r="BR559" t="s">
        <v>387</v>
      </c>
    </row>
    <row r="560" spans="1:70">
      <c r="A560" t="s">
        <v>70</v>
      </c>
      <c r="B560" t="s">
        <v>71</v>
      </c>
      <c r="C560" t="s">
        <v>377</v>
      </c>
      <c r="D560" t="n">
        <v>3</v>
      </c>
      <c r="E560" t="s">
        <v>1086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500</v>
      </c>
      <c r="L560" t="s">
        <v>77</v>
      </c>
      <c r="M560" t="s"/>
      <c r="N560" t="s">
        <v>1087</v>
      </c>
      <c r="O560" t="s">
        <v>79</v>
      </c>
      <c r="P560" t="s">
        <v>1086</v>
      </c>
      <c r="Q560" t="s"/>
      <c r="R560" t="s">
        <v>328</v>
      </c>
      <c r="S560" t="s">
        <v>1088</v>
      </c>
      <c r="T560" t="s">
        <v>82</v>
      </c>
      <c r="U560" t="s">
        <v>83</v>
      </c>
      <c r="V560" t="s">
        <v>84</v>
      </c>
      <c r="W560" t="s">
        <v>103</v>
      </c>
      <c r="X560" t="s"/>
      <c r="Y560" t="s">
        <v>86</v>
      </c>
      <c r="Z560">
        <f>HYPERLINK("https://hotelmonitor-cachepage.eclerx.com/savepage/tk_15454758805457318_sr_58.html","info")</f>
        <v/>
      </c>
      <c r="AA560" t="n">
        <v>-617299</v>
      </c>
      <c r="AB560" t="s">
        <v>1089</v>
      </c>
      <c r="AC560" t="s">
        <v>88</v>
      </c>
      <c r="AD560" t="s">
        <v>89</v>
      </c>
      <c r="AE560" t="s"/>
      <c r="AF560" t="s"/>
      <c r="AG560" t="s"/>
      <c r="AH560" t="s">
        <v>1090</v>
      </c>
      <c r="AI560" t="s">
        <v>1091</v>
      </c>
      <c r="AJ560" t="s"/>
      <c r="AK560" t="s">
        <v>91</v>
      </c>
      <c r="AL560" t="s"/>
      <c r="AM560" t="s"/>
      <c r="AN560" t="s">
        <v>91</v>
      </c>
      <c r="AO560" t="s"/>
      <c r="AP560" t="n">
        <v>3</v>
      </c>
      <c r="AQ560" t="s">
        <v>92</v>
      </c>
      <c r="AR560" t="s"/>
      <c r="AS560" t="s">
        <v>199</v>
      </c>
      <c r="AT560" t="s">
        <v>94</v>
      </c>
      <c r="AU560" t="s">
        <v>91</v>
      </c>
      <c r="AV560" t="s"/>
      <c r="AW560" t="s">
        <v>95</v>
      </c>
      <c r="AX560" t="s"/>
      <c r="AY560" t="n">
        <v>617299</v>
      </c>
      <c r="AZ560" t="s">
        <v>1092</v>
      </c>
      <c r="BA560" t="s"/>
      <c r="BB560" t="s"/>
      <c r="BC560" t="n">
        <v>38.9859</v>
      </c>
      <c r="BD560" t="n">
        <v>38.9859</v>
      </c>
      <c r="BE560" t="s">
        <v>1093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>
        <v>335</v>
      </c>
      <c r="BO560" t="s">
        <v>82</v>
      </c>
      <c r="BP560" t="s">
        <v>99</v>
      </c>
      <c r="BQ560" t="s">
        <v>1094</v>
      </c>
      <c r="BR560" t="s">
        <v>101</v>
      </c>
    </row>
    <row r="561" spans="1:70">
      <c r="A561" t="s">
        <v>70</v>
      </c>
      <c r="B561" t="s">
        <v>71</v>
      </c>
      <c r="C561" t="s">
        <v>377</v>
      </c>
      <c r="D561" t="n">
        <v>3</v>
      </c>
      <c r="E561" t="s">
        <v>1086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500</v>
      </c>
      <c r="L561" t="s">
        <v>77</v>
      </c>
      <c r="M561" t="s"/>
      <c r="N561" t="s">
        <v>1087</v>
      </c>
      <c r="O561" t="s">
        <v>79</v>
      </c>
      <c r="P561" t="s">
        <v>1086</v>
      </c>
      <c r="Q561" t="s"/>
      <c r="R561" t="s">
        <v>328</v>
      </c>
      <c r="S561" t="s">
        <v>1088</v>
      </c>
      <c r="T561" t="s">
        <v>82</v>
      </c>
      <c r="U561" t="s">
        <v>83</v>
      </c>
      <c r="V561" t="s">
        <v>84</v>
      </c>
      <c r="W561" t="s">
        <v>103</v>
      </c>
      <c r="X561" t="s"/>
      <c r="Y561" t="s">
        <v>86</v>
      </c>
      <c r="Z561">
        <f>HYPERLINK("https://hotelmonitor-cachepage.eclerx.com/savepage/tk_15454758805457318_sr_58.html","info")</f>
        <v/>
      </c>
      <c r="AA561" t="n">
        <v>-617299</v>
      </c>
      <c r="AB561" t="s">
        <v>1089</v>
      </c>
      <c r="AC561" t="s">
        <v>88</v>
      </c>
      <c r="AD561" t="s">
        <v>89</v>
      </c>
      <c r="AE561" t="s"/>
      <c r="AF561" t="s"/>
      <c r="AG561" t="s"/>
      <c r="AH561" t="s">
        <v>1090</v>
      </c>
      <c r="AI561" t="s">
        <v>1091</v>
      </c>
      <c r="AJ561" t="s"/>
      <c r="AK561" t="s">
        <v>91</v>
      </c>
      <c r="AL561" t="s"/>
      <c r="AM561" t="s"/>
      <c r="AN561" t="s">
        <v>91</v>
      </c>
      <c r="AO561" t="s"/>
      <c r="AP561" t="n">
        <v>3</v>
      </c>
      <c r="AQ561" t="s">
        <v>92</v>
      </c>
      <c r="AR561" t="s"/>
      <c r="AS561" t="s">
        <v>199</v>
      </c>
      <c r="AT561" t="s">
        <v>94</v>
      </c>
      <c r="AU561" t="s">
        <v>91</v>
      </c>
      <c r="AV561" t="s"/>
      <c r="AW561" t="s">
        <v>95</v>
      </c>
      <c r="AX561" t="s"/>
      <c r="AY561" t="n">
        <v>617299</v>
      </c>
      <c r="AZ561" t="s">
        <v>1092</v>
      </c>
      <c r="BA561" t="s"/>
      <c r="BB561" t="s"/>
      <c r="BC561" t="n">
        <v>38.9859</v>
      </c>
      <c r="BD561" t="n">
        <v>38.9859</v>
      </c>
      <c r="BE561" t="s">
        <v>1093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>
        <v>335</v>
      </c>
      <c r="BO561" t="s">
        <v>82</v>
      </c>
      <c r="BP561" t="s">
        <v>99</v>
      </c>
      <c r="BQ561" t="s">
        <v>1094</v>
      </c>
      <c r="BR561" t="s">
        <v>101</v>
      </c>
    </row>
    <row r="562" spans="1:70">
      <c r="A562" t="s">
        <v>70</v>
      </c>
      <c r="B562" t="s">
        <v>71</v>
      </c>
      <c r="C562" t="s">
        <v>377</v>
      </c>
      <c r="D562" t="n">
        <v>3</v>
      </c>
      <c r="E562" t="s">
        <v>1086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500</v>
      </c>
      <c r="L562" t="s">
        <v>77</v>
      </c>
      <c r="M562" t="s"/>
      <c r="N562" t="s">
        <v>1087</v>
      </c>
      <c r="O562" t="s">
        <v>79</v>
      </c>
      <c r="P562" t="s">
        <v>1086</v>
      </c>
      <c r="Q562" t="s"/>
      <c r="R562" t="s">
        <v>328</v>
      </c>
      <c r="S562" t="s">
        <v>1088</v>
      </c>
      <c r="T562" t="s">
        <v>82</v>
      </c>
      <c r="U562" t="s">
        <v>83</v>
      </c>
      <c r="V562" t="s">
        <v>84</v>
      </c>
      <c r="W562" t="s">
        <v>103</v>
      </c>
      <c r="X562" t="s"/>
      <c r="Y562" t="s">
        <v>86</v>
      </c>
      <c r="Z562">
        <f>HYPERLINK("https://hotelmonitor-cachepage.eclerx.com/savepage/tk_15454758805457318_sr_58.html","info")</f>
        <v/>
      </c>
      <c r="AA562" t="n">
        <v>-617299</v>
      </c>
      <c r="AB562" t="s">
        <v>931</v>
      </c>
      <c r="AC562" t="s">
        <v>1095</v>
      </c>
      <c r="AD562" t="s">
        <v>89</v>
      </c>
      <c r="AE562" t="s"/>
      <c r="AF562" t="s"/>
      <c r="AG562" t="s"/>
      <c r="AH562" t="s">
        <v>1090</v>
      </c>
      <c r="AI562" t="s">
        <v>1091</v>
      </c>
      <c r="AJ562" t="s"/>
      <c r="AK562" t="s">
        <v>91</v>
      </c>
      <c r="AL562" t="s"/>
      <c r="AM562" t="s"/>
      <c r="AN562" t="s">
        <v>91</v>
      </c>
      <c r="AO562" t="s"/>
      <c r="AP562" t="n">
        <v>3</v>
      </c>
      <c r="AQ562" t="s">
        <v>92</v>
      </c>
      <c r="AR562" t="s"/>
      <c r="AS562" t="s">
        <v>199</v>
      </c>
      <c r="AT562" t="s">
        <v>94</v>
      </c>
      <c r="AU562" t="s">
        <v>99</v>
      </c>
      <c r="AV562" t="s"/>
      <c r="AW562" t="s">
        <v>95</v>
      </c>
      <c r="AX562" t="s"/>
      <c r="AY562" t="n">
        <v>617299</v>
      </c>
      <c r="AZ562" t="s">
        <v>1092</v>
      </c>
      <c r="BA562" t="s"/>
      <c r="BB562" t="s"/>
      <c r="BC562" t="n">
        <v>38.9859</v>
      </c>
      <c r="BD562" t="n">
        <v>38.9859</v>
      </c>
      <c r="BE562" t="s">
        <v>1093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>
        <v>335</v>
      </c>
      <c r="BO562" t="s">
        <v>82</v>
      </c>
      <c r="BP562" t="s">
        <v>99</v>
      </c>
      <c r="BQ562" t="s">
        <v>1094</v>
      </c>
      <c r="BR562" t="s">
        <v>101</v>
      </c>
    </row>
    <row r="563" spans="1:70">
      <c r="A563" t="s">
        <v>70</v>
      </c>
      <c r="B563" t="s">
        <v>71</v>
      </c>
      <c r="C563" t="s">
        <v>377</v>
      </c>
      <c r="D563" t="n">
        <v>3</v>
      </c>
      <c r="E563" t="s">
        <v>1086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500</v>
      </c>
      <c r="L563" t="s">
        <v>77</v>
      </c>
      <c r="M563" t="s"/>
      <c r="N563" t="s">
        <v>1087</v>
      </c>
      <c r="O563" t="s">
        <v>79</v>
      </c>
      <c r="P563" t="s">
        <v>1086</v>
      </c>
      <c r="Q563" t="s"/>
      <c r="R563" t="s">
        <v>328</v>
      </c>
      <c r="S563" t="s">
        <v>1088</v>
      </c>
      <c r="T563" t="s">
        <v>82</v>
      </c>
      <c r="U563" t="s">
        <v>83</v>
      </c>
      <c r="V563" t="s">
        <v>84</v>
      </c>
      <c r="W563" t="s">
        <v>103</v>
      </c>
      <c r="X563" t="s"/>
      <c r="Y563" t="s">
        <v>86</v>
      </c>
      <c r="Z563">
        <f>HYPERLINK("https://hotelmonitor-cachepage.eclerx.com/savepage/tk_15454758805457318_sr_58.html","info")</f>
        <v/>
      </c>
      <c r="AA563" t="n">
        <v>-617299</v>
      </c>
      <c r="AB563" t="s">
        <v>931</v>
      </c>
      <c r="AC563" t="s">
        <v>1095</v>
      </c>
      <c r="AD563" t="s">
        <v>89</v>
      </c>
      <c r="AE563" t="s"/>
      <c r="AF563" t="s"/>
      <c r="AG563" t="s"/>
      <c r="AH563" t="s">
        <v>1090</v>
      </c>
      <c r="AI563" t="s">
        <v>1091</v>
      </c>
      <c r="AJ563" t="s"/>
      <c r="AK563" t="s">
        <v>91</v>
      </c>
      <c r="AL563" t="s"/>
      <c r="AM563" t="s"/>
      <c r="AN563" t="s">
        <v>91</v>
      </c>
      <c r="AO563" t="s"/>
      <c r="AP563" t="n">
        <v>3</v>
      </c>
      <c r="AQ563" t="s">
        <v>92</v>
      </c>
      <c r="AR563" t="s"/>
      <c r="AS563" t="s">
        <v>199</v>
      </c>
      <c r="AT563" t="s">
        <v>94</v>
      </c>
      <c r="AU563" t="s">
        <v>99</v>
      </c>
      <c r="AV563" t="s"/>
      <c r="AW563" t="s">
        <v>95</v>
      </c>
      <c r="AX563" t="s"/>
      <c r="AY563" t="n">
        <v>617299</v>
      </c>
      <c r="AZ563" t="s">
        <v>1092</v>
      </c>
      <c r="BA563" t="s"/>
      <c r="BB563" t="s"/>
      <c r="BC563" t="n">
        <v>38.9859</v>
      </c>
      <c r="BD563" t="n">
        <v>38.9859</v>
      </c>
      <c r="BE563" t="s">
        <v>1093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>
        <v>335</v>
      </c>
      <c r="BO563" t="s">
        <v>82</v>
      </c>
      <c r="BP563" t="s">
        <v>99</v>
      </c>
      <c r="BQ563" t="s">
        <v>1094</v>
      </c>
      <c r="BR563" t="s">
        <v>101</v>
      </c>
    </row>
    <row r="564" spans="1:70">
      <c r="A564" t="s">
        <v>70</v>
      </c>
      <c r="B564" t="s">
        <v>71</v>
      </c>
      <c r="C564" t="s">
        <v>377</v>
      </c>
      <c r="D564" t="n">
        <v>3</v>
      </c>
      <c r="E564" t="s">
        <v>1086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605.79</v>
      </c>
      <c r="L564" t="s">
        <v>77</v>
      </c>
      <c r="M564" t="s"/>
      <c r="N564" t="s">
        <v>816</v>
      </c>
      <c r="O564" t="s">
        <v>79</v>
      </c>
      <c r="P564" t="s">
        <v>1086</v>
      </c>
      <c r="Q564" t="s"/>
      <c r="R564" t="s">
        <v>328</v>
      </c>
      <c r="S564" t="s">
        <v>1096</v>
      </c>
      <c r="T564" t="s">
        <v>82</v>
      </c>
      <c r="U564" t="s">
        <v>83</v>
      </c>
      <c r="V564" t="s">
        <v>84</v>
      </c>
      <c r="W564" t="s">
        <v>103</v>
      </c>
      <c r="X564" t="s"/>
      <c r="Y564" t="s">
        <v>86</v>
      </c>
      <c r="Z564">
        <f>HYPERLINK("https://hotelmonitor-cachepage.eclerx.com/savepage/tk_15454758805457318_sr_58.html","info")</f>
        <v/>
      </c>
      <c r="AA564" t="n">
        <v>-617299</v>
      </c>
      <c r="AB564" t="s">
        <v>995</v>
      </c>
      <c r="AC564" t="s">
        <v>88</v>
      </c>
      <c r="AD564" t="s">
        <v>89</v>
      </c>
      <c r="AE564" t="s"/>
      <c r="AF564" t="s"/>
      <c r="AG564" t="s"/>
      <c r="AH564" t="s">
        <v>1097</v>
      </c>
      <c r="AI564" t="s">
        <v>1096</v>
      </c>
      <c r="AJ564" t="s"/>
      <c r="AK564" t="s">
        <v>91</v>
      </c>
      <c r="AL564" t="s"/>
      <c r="AM564" t="s">
        <v>271</v>
      </c>
      <c r="AN564" t="s">
        <v>91</v>
      </c>
      <c r="AO564" t="s"/>
      <c r="AP564" t="n">
        <v>3</v>
      </c>
      <c r="AQ564" t="s">
        <v>92</v>
      </c>
      <c r="AR564" t="s"/>
      <c r="AS564" t="s">
        <v>160</v>
      </c>
      <c r="AT564" t="s">
        <v>94</v>
      </c>
      <c r="AU564" t="s">
        <v>99</v>
      </c>
      <c r="AV564" t="s"/>
      <c r="AW564" t="s">
        <v>95</v>
      </c>
      <c r="AX564" t="s"/>
      <c r="AY564" t="n">
        <v>617299</v>
      </c>
      <c r="AZ564" t="s">
        <v>1092</v>
      </c>
      <c r="BA564" t="s"/>
      <c r="BB564" t="s"/>
      <c r="BC564" t="n">
        <v>38.9859</v>
      </c>
      <c r="BD564" t="n">
        <v>38.9859</v>
      </c>
      <c r="BE564" t="s">
        <v>1098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821</v>
      </c>
      <c r="BR564" t="s">
        <v>101</v>
      </c>
    </row>
    <row r="565" spans="1:70">
      <c r="A565" t="s">
        <v>70</v>
      </c>
      <c r="B565" t="s">
        <v>71</v>
      </c>
      <c r="C565" t="s">
        <v>377</v>
      </c>
      <c r="D565" t="n">
        <v>3</v>
      </c>
      <c r="E565" t="s">
        <v>1086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605.79</v>
      </c>
      <c r="L565" t="s">
        <v>77</v>
      </c>
      <c r="M565" t="s"/>
      <c r="N565" t="s">
        <v>816</v>
      </c>
      <c r="O565" t="s">
        <v>79</v>
      </c>
      <c r="P565" t="s">
        <v>1086</v>
      </c>
      <c r="Q565" t="s"/>
      <c r="R565" t="s">
        <v>328</v>
      </c>
      <c r="S565" t="s">
        <v>1096</v>
      </c>
      <c r="T565" t="s">
        <v>82</v>
      </c>
      <c r="U565" t="s">
        <v>83</v>
      </c>
      <c r="V565" t="s">
        <v>84</v>
      </c>
      <c r="W565" t="s">
        <v>103</v>
      </c>
      <c r="X565" t="s"/>
      <c r="Y565" t="s">
        <v>86</v>
      </c>
      <c r="Z565">
        <f>HYPERLINK("https://hotelmonitor-cachepage.eclerx.com/savepage/tk_15454758805457318_sr_58.html","info")</f>
        <v/>
      </c>
      <c r="AA565" t="n">
        <v>-617299</v>
      </c>
      <c r="AB565" t="s">
        <v>995</v>
      </c>
      <c r="AC565" t="s">
        <v>88</v>
      </c>
      <c r="AD565" t="s">
        <v>89</v>
      </c>
      <c r="AE565" t="s"/>
      <c r="AF565" t="s"/>
      <c r="AG565" t="s"/>
      <c r="AH565" t="s">
        <v>1097</v>
      </c>
      <c r="AI565" t="s">
        <v>1096</v>
      </c>
      <c r="AJ565" t="s"/>
      <c r="AK565" t="s">
        <v>91</v>
      </c>
      <c r="AL565" t="s"/>
      <c r="AM565" t="s">
        <v>271</v>
      </c>
      <c r="AN565" t="s">
        <v>91</v>
      </c>
      <c r="AO565" t="s"/>
      <c r="AP565" t="n">
        <v>3</v>
      </c>
      <c r="AQ565" t="s">
        <v>92</v>
      </c>
      <c r="AR565" t="s"/>
      <c r="AS565" t="s">
        <v>160</v>
      </c>
      <c r="AT565" t="s">
        <v>94</v>
      </c>
      <c r="AU565" t="s">
        <v>99</v>
      </c>
      <c r="AV565" t="s"/>
      <c r="AW565" t="s">
        <v>95</v>
      </c>
      <c r="AX565" t="s"/>
      <c r="AY565" t="n">
        <v>617299</v>
      </c>
      <c r="AZ565" t="s">
        <v>1092</v>
      </c>
      <c r="BA565" t="s"/>
      <c r="BB565" t="s"/>
      <c r="BC565" t="n">
        <v>38.9859</v>
      </c>
      <c r="BD565" t="n">
        <v>38.9859</v>
      </c>
      <c r="BE565" t="s">
        <v>1098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821</v>
      </c>
      <c r="BR565" t="s">
        <v>101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1099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267.22</v>
      </c>
      <c r="L566" t="s">
        <v>77</v>
      </c>
      <c r="M566" t="s"/>
      <c r="N566" t="s">
        <v>1100</v>
      </c>
      <c r="O566" t="s">
        <v>79</v>
      </c>
      <c r="P566" t="s">
        <v>1099</v>
      </c>
      <c r="Q566" t="s"/>
      <c r="R566" t="s">
        <v>80</v>
      </c>
      <c r="S566" t="s">
        <v>1101</v>
      </c>
      <c r="T566" t="s">
        <v>82</v>
      </c>
      <c r="U566" t="s">
        <v>83</v>
      </c>
      <c r="V566" t="s">
        <v>84</v>
      </c>
      <c r="W566" t="s">
        <v>103</v>
      </c>
      <c r="X566" t="s"/>
      <c r="Y566" t="s">
        <v>86</v>
      </c>
      <c r="Z566">
        <f>HYPERLINK("https://hotelmonitor-cachepage.eclerx.com/savepage/tk_15454758768437676_sr_62.html","info")</f>
        <v/>
      </c>
      <c r="AA566" t="n">
        <v>-419281</v>
      </c>
      <c r="AB566" t="s">
        <v>1102</v>
      </c>
      <c r="AC566" t="s">
        <v>88</v>
      </c>
      <c r="AD566" t="s">
        <v>89</v>
      </c>
      <c r="AE566" t="s"/>
      <c r="AF566" t="s"/>
      <c r="AG566" t="s"/>
      <c r="AH566" t="s">
        <v>1103</v>
      </c>
      <c r="AI566" t="s">
        <v>1101</v>
      </c>
      <c r="AJ566" t="s"/>
      <c r="AK566" t="s">
        <v>91</v>
      </c>
      <c r="AL566" t="s"/>
      <c r="AM566" t="s"/>
      <c r="AN566" t="s">
        <v>91</v>
      </c>
      <c r="AO566" t="s"/>
      <c r="AP566" t="n">
        <v>26</v>
      </c>
      <c r="AQ566" t="s">
        <v>92</v>
      </c>
      <c r="AR566" t="s"/>
      <c r="AS566" t="s">
        <v>474</v>
      </c>
      <c r="AT566" t="s">
        <v>94</v>
      </c>
      <c r="AU566" t="s">
        <v>91</v>
      </c>
      <c r="AV566" t="s"/>
      <c r="AW566" t="s">
        <v>95</v>
      </c>
      <c r="AX566" t="s"/>
      <c r="AY566" t="n">
        <v>419281</v>
      </c>
      <c r="AZ566" t="s">
        <v>1104</v>
      </c>
      <c r="BA566" t="s"/>
      <c r="BB566" t="s"/>
      <c r="BC566" t="n">
        <v>38.8982</v>
      </c>
      <c r="BD566" t="n">
        <v>38.8982</v>
      </c>
      <c r="BE566" t="s">
        <v>1105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>
        <v>98</v>
      </c>
      <c r="BO566" t="s">
        <v>82</v>
      </c>
      <c r="BP566" t="s">
        <v>99</v>
      </c>
      <c r="BQ566" t="s">
        <v>1106</v>
      </c>
      <c r="BR566" t="s">
        <v>337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1099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267.22</v>
      </c>
      <c r="L567" t="s">
        <v>77</v>
      </c>
      <c r="M567" t="s"/>
      <c r="N567" t="s">
        <v>1100</v>
      </c>
      <c r="O567" t="s">
        <v>79</v>
      </c>
      <c r="P567" t="s">
        <v>1099</v>
      </c>
      <c r="Q567" t="s"/>
      <c r="R567" t="s">
        <v>80</v>
      </c>
      <c r="S567" t="s">
        <v>1101</v>
      </c>
      <c r="T567" t="s">
        <v>82</v>
      </c>
      <c r="U567" t="s">
        <v>83</v>
      </c>
      <c r="V567" t="s">
        <v>84</v>
      </c>
      <c r="W567" t="s">
        <v>103</v>
      </c>
      <c r="X567" t="s"/>
      <c r="Y567" t="s">
        <v>86</v>
      </c>
      <c r="Z567">
        <f>HYPERLINK("https://hotelmonitor-cachepage.eclerx.com/savepage/tk_15454758768437676_sr_62.html","info")</f>
        <v/>
      </c>
      <c r="AA567" t="n">
        <v>-419281</v>
      </c>
      <c r="AB567" t="s">
        <v>1102</v>
      </c>
      <c r="AC567" t="s">
        <v>88</v>
      </c>
      <c r="AD567" t="s">
        <v>89</v>
      </c>
      <c r="AE567" t="s"/>
      <c r="AF567" t="s"/>
      <c r="AG567" t="s"/>
      <c r="AH567" t="s">
        <v>1103</v>
      </c>
      <c r="AI567" t="s">
        <v>1101</v>
      </c>
      <c r="AJ567" t="s"/>
      <c r="AK567" t="s">
        <v>91</v>
      </c>
      <c r="AL567" t="s"/>
      <c r="AM567" t="s"/>
      <c r="AN567" t="s">
        <v>91</v>
      </c>
      <c r="AO567" t="s"/>
      <c r="AP567" t="n">
        <v>26</v>
      </c>
      <c r="AQ567" t="s">
        <v>92</v>
      </c>
      <c r="AR567" t="s"/>
      <c r="AS567" t="s">
        <v>474</v>
      </c>
      <c r="AT567" t="s">
        <v>94</v>
      </c>
      <c r="AU567" t="s">
        <v>91</v>
      </c>
      <c r="AV567" t="s"/>
      <c r="AW567" t="s">
        <v>95</v>
      </c>
      <c r="AX567" t="s"/>
      <c r="AY567" t="n">
        <v>419281</v>
      </c>
      <c r="AZ567" t="s">
        <v>1104</v>
      </c>
      <c r="BA567" t="s"/>
      <c r="BB567" t="s"/>
      <c r="BC567" t="n">
        <v>38.8982</v>
      </c>
      <c r="BD567" t="n">
        <v>38.8982</v>
      </c>
      <c r="BE567" t="s">
        <v>1105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>
        <v>98</v>
      </c>
      <c r="BO567" t="s">
        <v>82</v>
      </c>
      <c r="BP567" t="s">
        <v>99</v>
      </c>
      <c r="BQ567" t="s">
        <v>1106</v>
      </c>
      <c r="BR567" t="s">
        <v>337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1099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283.42</v>
      </c>
      <c r="L568" t="s">
        <v>77</v>
      </c>
      <c r="M568" t="s"/>
      <c r="N568" t="s">
        <v>1100</v>
      </c>
      <c r="O568" t="s">
        <v>79</v>
      </c>
      <c r="P568" t="s">
        <v>1099</v>
      </c>
      <c r="Q568" t="s"/>
      <c r="R568" t="s">
        <v>80</v>
      </c>
      <c r="S568" t="s">
        <v>1107</v>
      </c>
      <c r="T568" t="s">
        <v>82</v>
      </c>
      <c r="U568" t="s">
        <v>83</v>
      </c>
      <c r="V568" t="s">
        <v>84</v>
      </c>
      <c r="W568" t="s">
        <v>107</v>
      </c>
      <c r="X568" t="s"/>
      <c r="Y568" t="s">
        <v>86</v>
      </c>
      <c r="Z568">
        <f>HYPERLINK("https://hotelmonitor-cachepage.eclerx.com/savepage/tk_15454758768437676_sr_62.html","info")</f>
        <v/>
      </c>
      <c r="AA568" t="n">
        <v>-419281</v>
      </c>
      <c r="AB568" t="s">
        <v>1108</v>
      </c>
      <c r="AC568" t="s">
        <v>88</v>
      </c>
      <c r="AD568" t="s">
        <v>89</v>
      </c>
      <c r="AE568" t="s"/>
      <c r="AF568" t="s"/>
      <c r="AG568" t="s"/>
      <c r="AH568" t="s">
        <v>1109</v>
      </c>
      <c r="AI568" t="s">
        <v>1107</v>
      </c>
      <c r="AJ568" t="s"/>
      <c r="AK568" t="s">
        <v>91</v>
      </c>
      <c r="AL568" t="s"/>
      <c r="AM568" t="s"/>
      <c r="AN568" t="s">
        <v>91</v>
      </c>
      <c r="AO568" t="s"/>
      <c r="AP568" t="n">
        <v>26</v>
      </c>
      <c r="AQ568" t="s">
        <v>92</v>
      </c>
      <c r="AR568" t="s"/>
      <c r="AS568" t="s">
        <v>474</v>
      </c>
      <c r="AT568" t="s">
        <v>94</v>
      </c>
      <c r="AU568" t="s">
        <v>91</v>
      </c>
      <c r="AV568" t="s"/>
      <c r="AW568" t="s">
        <v>95</v>
      </c>
      <c r="AX568" t="s"/>
      <c r="AY568" t="n">
        <v>419281</v>
      </c>
      <c r="AZ568" t="s">
        <v>1104</v>
      </c>
      <c r="BA568" t="s"/>
      <c r="BB568" t="s"/>
      <c r="BC568" t="n">
        <v>38.8982</v>
      </c>
      <c r="BD568" t="n">
        <v>38.8982</v>
      </c>
      <c r="BE568" t="s">
        <v>1110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>
        <v>98</v>
      </c>
      <c r="BO568" t="s">
        <v>82</v>
      </c>
      <c r="BP568" t="s">
        <v>99</v>
      </c>
      <c r="BQ568" t="s">
        <v>1106</v>
      </c>
      <c r="BR568" t="s">
        <v>337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1099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283.42</v>
      </c>
      <c r="L569" t="s">
        <v>77</v>
      </c>
      <c r="M569" t="s"/>
      <c r="N569" t="s">
        <v>1100</v>
      </c>
      <c r="O569" t="s">
        <v>79</v>
      </c>
      <c r="P569" t="s">
        <v>1099</v>
      </c>
      <c r="Q569" t="s"/>
      <c r="R569" t="s">
        <v>80</v>
      </c>
      <c r="S569" t="s">
        <v>1107</v>
      </c>
      <c r="T569" t="s">
        <v>82</v>
      </c>
      <c r="U569" t="s">
        <v>83</v>
      </c>
      <c r="V569" t="s">
        <v>84</v>
      </c>
      <c r="W569" t="s">
        <v>107</v>
      </c>
      <c r="X569" t="s"/>
      <c r="Y569" t="s">
        <v>86</v>
      </c>
      <c r="Z569">
        <f>HYPERLINK("https://hotelmonitor-cachepage.eclerx.com/savepage/tk_15454758768437676_sr_62.html","info")</f>
        <v/>
      </c>
      <c r="AA569" t="n">
        <v>-419281</v>
      </c>
      <c r="AB569" t="s">
        <v>1108</v>
      </c>
      <c r="AC569" t="s">
        <v>88</v>
      </c>
      <c r="AD569" t="s">
        <v>89</v>
      </c>
      <c r="AE569" t="s"/>
      <c r="AF569" t="s"/>
      <c r="AG569" t="s"/>
      <c r="AH569" t="s">
        <v>1109</v>
      </c>
      <c r="AI569" t="s">
        <v>1107</v>
      </c>
      <c r="AJ569" t="s"/>
      <c r="AK569" t="s">
        <v>91</v>
      </c>
      <c r="AL569" t="s"/>
      <c r="AM569" t="s"/>
      <c r="AN569" t="s">
        <v>91</v>
      </c>
      <c r="AO569" t="s"/>
      <c r="AP569" t="n">
        <v>26</v>
      </c>
      <c r="AQ569" t="s">
        <v>92</v>
      </c>
      <c r="AR569" t="s"/>
      <c r="AS569" t="s">
        <v>474</v>
      </c>
      <c r="AT569" t="s">
        <v>94</v>
      </c>
      <c r="AU569" t="s">
        <v>91</v>
      </c>
      <c r="AV569" t="s"/>
      <c r="AW569" t="s">
        <v>95</v>
      </c>
      <c r="AX569" t="s"/>
      <c r="AY569" t="n">
        <v>419281</v>
      </c>
      <c r="AZ569" t="s">
        <v>1104</v>
      </c>
      <c r="BA569" t="s"/>
      <c r="BB569" t="s"/>
      <c r="BC569" t="n">
        <v>38.8982</v>
      </c>
      <c r="BD569" t="n">
        <v>38.8982</v>
      </c>
      <c r="BE569" t="s">
        <v>1110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>
        <v>98</v>
      </c>
      <c r="BO569" t="s">
        <v>82</v>
      </c>
      <c r="BP569" t="s">
        <v>99</v>
      </c>
      <c r="BQ569" t="s">
        <v>1106</v>
      </c>
      <c r="BR569" t="s">
        <v>337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1099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285.21</v>
      </c>
      <c r="L570" t="s">
        <v>77</v>
      </c>
      <c r="M570" t="s"/>
      <c r="N570" t="s">
        <v>1100</v>
      </c>
      <c r="O570" t="s">
        <v>79</v>
      </c>
      <c r="P570" t="s">
        <v>1099</v>
      </c>
      <c r="Q570" t="s"/>
      <c r="R570" t="s">
        <v>80</v>
      </c>
      <c r="S570" t="s">
        <v>1111</v>
      </c>
      <c r="T570" t="s">
        <v>82</v>
      </c>
      <c r="U570" t="s">
        <v>83</v>
      </c>
      <c r="V570" t="s">
        <v>84</v>
      </c>
      <c r="W570" t="s">
        <v>107</v>
      </c>
      <c r="X570" t="s"/>
      <c r="Y570" t="s">
        <v>86</v>
      </c>
      <c r="Z570">
        <f>HYPERLINK("https://hotelmonitor-cachepage.eclerx.com/savepage/tk_15454758768437676_sr_62.html","info")</f>
        <v/>
      </c>
      <c r="AA570" t="n">
        <v>-419281</v>
      </c>
      <c r="AB570" t="s">
        <v>1102</v>
      </c>
      <c r="AC570" t="s">
        <v>88</v>
      </c>
      <c r="AD570" t="s">
        <v>89</v>
      </c>
      <c r="AE570" t="s"/>
      <c r="AF570" t="s"/>
      <c r="AG570" t="s"/>
      <c r="AH570" t="s">
        <v>1112</v>
      </c>
      <c r="AI570" t="s">
        <v>1111</v>
      </c>
      <c r="AJ570" t="s"/>
      <c r="AK570" t="s">
        <v>91</v>
      </c>
      <c r="AL570" t="s"/>
      <c r="AM570" t="s"/>
      <c r="AN570" t="s">
        <v>91</v>
      </c>
      <c r="AO570" t="s"/>
      <c r="AP570" t="n">
        <v>26</v>
      </c>
      <c r="AQ570" t="s">
        <v>92</v>
      </c>
      <c r="AR570" t="s"/>
      <c r="AS570" t="s">
        <v>474</v>
      </c>
      <c r="AT570" t="s">
        <v>94</v>
      </c>
      <c r="AU570" t="s">
        <v>91</v>
      </c>
      <c r="AV570" t="s"/>
      <c r="AW570" t="s">
        <v>95</v>
      </c>
      <c r="AX570" t="s"/>
      <c r="AY570" t="n">
        <v>419281</v>
      </c>
      <c r="AZ570" t="s">
        <v>1104</v>
      </c>
      <c r="BA570" t="s"/>
      <c r="BB570" t="s"/>
      <c r="BC570" t="n">
        <v>38.8982</v>
      </c>
      <c r="BD570" t="n">
        <v>38.8982</v>
      </c>
      <c r="BE570" t="s">
        <v>1113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>
        <v>98</v>
      </c>
      <c r="BO570" t="s">
        <v>82</v>
      </c>
      <c r="BP570" t="s">
        <v>99</v>
      </c>
      <c r="BQ570" t="s">
        <v>1106</v>
      </c>
      <c r="BR570" t="s">
        <v>337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1099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285.21</v>
      </c>
      <c r="L571" t="s">
        <v>77</v>
      </c>
      <c r="M571" t="s"/>
      <c r="N571" t="s">
        <v>1100</v>
      </c>
      <c r="O571" t="s">
        <v>79</v>
      </c>
      <c r="P571" t="s">
        <v>1099</v>
      </c>
      <c r="Q571" t="s"/>
      <c r="R571" t="s">
        <v>80</v>
      </c>
      <c r="S571" t="s">
        <v>1111</v>
      </c>
      <c r="T571" t="s">
        <v>82</v>
      </c>
      <c r="U571" t="s">
        <v>83</v>
      </c>
      <c r="V571" t="s">
        <v>84</v>
      </c>
      <c r="W571" t="s">
        <v>107</v>
      </c>
      <c r="X571" t="s"/>
      <c r="Y571" t="s">
        <v>86</v>
      </c>
      <c r="Z571">
        <f>HYPERLINK("https://hotelmonitor-cachepage.eclerx.com/savepage/tk_15454758768437676_sr_62.html","info")</f>
        <v/>
      </c>
      <c r="AA571" t="n">
        <v>-419281</v>
      </c>
      <c r="AB571" t="s">
        <v>1102</v>
      </c>
      <c r="AC571" t="s">
        <v>88</v>
      </c>
      <c r="AD571" t="s">
        <v>89</v>
      </c>
      <c r="AE571" t="s"/>
      <c r="AF571" t="s"/>
      <c r="AG571" t="s"/>
      <c r="AH571" t="s">
        <v>1112</v>
      </c>
      <c r="AI571" t="s">
        <v>1111</v>
      </c>
      <c r="AJ571" t="s"/>
      <c r="AK571" t="s">
        <v>91</v>
      </c>
      <c r="AL571" t="s"/>
      <c r="AM571" t="s"/>
      <c r="AN571" t="s">
        <v>91</v>
      </c>
      <c r="AO571" t="s"/>
      <c r="AP571" t="n">
        <v>26</v>
      </c>
      <c r="AQ571" t="s">
        <v>92</v>
      </c>
      <c r="AR571" t="s"/>
      <c r="AS571" t="s">
        <v>474</v>
      </c>
      <c r="AT571" t="s">
        <v>94</v>
      </c>
      <c r="AU571" t="s">
        <v>91</v>
      </c>
      <c r="AV571" t="s"/>
      <c r="AW571" t="s">
        <v>95</v>
      </c>
      <c r="AX571" t="s"/>
      <c r="AY571" t="n">
        <v>419281</v>
      </c>
      <c r="AZ571" t="s">
        <v>1104</v>
      </c>
      <c r="BA571" t="s"/>
      <c r="BB571" t="s"/>
      <c r="BC571" t="n">
        <v>38.8982</v>
      </c>
      <c r="BD571" t="n">
        <v>38.8982</v>
      </c>
      <c r="BE571" t="s">
        <v>1113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>
        <v>98</v>
      </c>
      <c r="BO571" t="s">
        <v>82</v>
      </c>
      <c r="BP571" t="s">
        <v>99</v>
      </c>
      <c r="BQ571" t="s">
        <v>1106</v>
      </c>
      <c r="BR571" t="s">
        <v>337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1099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296.91</v>
      </c>
      <c r="L572" t="s">
        <v>77</v>
      </c>
      <c r="M572" t="s"/>
      <c r="N572" t="s">
        <v>1100</v>
      </c>
      <c r="O572" t="s">
        <v>79</v>
      </c>
      <c r="P572" t="s">
        <v>1099</v>
      </c>
      <c r="Q572" t="s"/>
      <c r="R572" t="s">
        <v>80</v>
      </c>
      <c r="S572" t="s">
        <v>1114</v>
      </c>
      <c r="T572" t="s">
        <v>82</v>
      </c>
      <c r="U572" t="s">
        <v>83</v>
      </c>
      <c r="V572" t="s">
        <v>84</v>
      </c>
      <c r="W572" t="s">
        <v>103</v>
      </c>
      <c r="X572" t="s"/>
      <c r="Y572" t="s">
        <v>86</v>
      </c>
      <c r="Z572">
        <f>HYPERLINK("https://hotelmonitor-cachepage.eclerx.com/savepage/tk_15454758768437676_sr_62.html","info")</f>
        <v/>
      </c>
      <c r="AA572" t="n">
        <v>-419281</v>
      </c>
      <c r="AB572" t="s">
        <v>323</v>
      </c>
      <c r="AC572" t="s">
        <v>88</v>
      </c>
      <c r="AD572" t="s">
        <v>89</v>
      </c>
      <c r="AE572" t="s"/>
      <c r="AF572" t="s"/>
      <c r="AG572" t="s"/>
      <c r="AH572" t="s">
        <v>1115</v>
      </c>
      <c r="AI572" t="s">
        <v>1114</v>
      </c>
      <c r="AJ572" t="s"/>
      <c r="AK572" t="s">
        <v>91</v>
      </c>
      <c r="AL572" t="s"/>
      <c r="AM572" t="s"/>
      <c r="AN572" t="s">
        <v>91</v>
      </c>
      <c r="AO572" t="s"/>
      <c r="AP572" t="n">
        <v>26</v>
      </c>
      <c r="AQ572" t="s">
        <v>92</v>
      </c>
      <c r="AR572" t="s"/>
      <c r="AS572" t="s">
        <v>474</v>
      </c>
      <c r="AT572" t="s">
        <v>94</v>
      </c>
      <c r="AU572" t="s">
        <v>91</v>
      </c>
      <c r="AV572" t="s"/>
      <c r="AW572" t="s">
        <v>95</v>
      </c>
      <c r="AX572" t="s"/>
      <c r="AY572" t="n">
        <v>419281</v>
      </c>
      <c r="AZ572" t="s">
        <v>1104</v>
      </c>
      <c r="BA572" t="s"/>
      <c r="BB572" t="s"/>
      <c r="BC572" t="n">
        <v>38.8982</v>
      </c>
      <c r="BD572" t="n">
        <v>38.8982</v>
      </c>
      <c r="BE572" t="s">
        <v>1116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>
        <v>98</v>
      </c>
      <c r="BO572" t="s">
        <v>82</v>
      </c>
      <c r="BP572" t="s">
        <v>99</v>
      </c>
      <c r="BQ572" t="s">
        <v>1106</v>
      </c>
      <c r="BR572" t="s">
        <v>337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1099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296.91</v>
      </c>
      <c r="L573" t="s">
        <v>77</v>
      </c>
      <c r="M573" t="s"/>
      <c r="N573" t="s">
        <v>1100</v>
      </c>
      <c r="O573" t="s">
        <v>79</v>
      </c>
      <c r="P573" t="s">
        <v>1099</v>
      </c>
      <c r="Q573" t="s"/>
      <c r="R573" t="s">
        <v>80</v>
      </c>
      <c r="S573" t="s">
        <v>1114</v>
      </c>
      <c r="T573" t="s">
        <v>82</v>
      </c>
      <c r="U573" t="s">
        <v>83</v>
      </c>
      <c r="V573" t="s">
        <v>84</v>
      </c>
      <c r="W573" t="s">
        <v>103</v>
      </c>
      <c r="X573" t="s"/>
      <c r="Y573" t="s">
        <v>86</v>
      </c>
      <c r="Z573">
        <f>HYPERLINK("https://hotelmonitor-cachepage.eclerx.com/savepage/tk_15454758768437676_sr_62.html","info")</f>
        <v/>
      </c>
      <c r="AA573" t="n">
        <v>-419281</v>
      </c>
      <c r="AB573" t="s">
        <v>323</v>
      </c>
      <c r="AC573" t="s">
        <v>88</v>
      </c>
      <c r="AD573" t="s">
        <v>89</v>
      </c>
      <c r="AE573" t="s"/>
      <c r="AF573" t="s"/>
      <c r="AG573" t="s"/>
      <c r="AH573" t="s">
        <v>1115</v>
      </c>
      <c r="AI573" t="s">
        <v>1114</v>
      </c>
      <c r="AJ573" t="s"/>
      <c r="AK573" t="s">
        <v>91</v>
      </c>
      <c r="AL573" t="s"/>
      <c r="AM573" t="s"/>
      <c r="AN573" t="s">
        <v>91</v>
      </c>
      <c r="AO573" t="s"/>
      <c r="AP573" t="n">
        <v>26</v>
      </c>
      <c r="AQ573" t="s">
        <v>92</v>
      </c>
      <c r="AR573" t="s"/>
      <c r="AS573" t="s">
        <v>474</v>
      </c>
      <c r="AT573" t="s">
        <v>94</v>
      </c>
      <c r="AU573" t="s">
        <v>91</v>
      </c>
      <c r="AV573" t="s"/>
      <c r="AW573" t="s">
        <v>95</v>
      </c>
      <c r="AX573" t="s"/>
      <c r="AY573" t="n">
        <v>419281</v>
      </c>
      <c r="AZ573" t="s">
        <v>1104</v>
      </c>
      <c r="BA573" t="s"/>
      <c r="BB573" t="s"/>
      <c r="BC573" t="n">
        <v>38.8982</v>
      </c>
      <c r="BD573" t="n">
        <v>38.8982</v>
      </c>
      <c r="BE573" t="s">
        <v>1116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>
        <v>98</v>
      </c>
      <c r="BO573" t="s">
        <v>82</v>
      </c>
      <c r="BP573" t="s">
        <v>99</v>
      </c>
      <c r="BQ573" t="s">
        <v>1106</v>
      </c>
      <c r="BR573" t="s">
        <v>337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1099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296.91</v>
      </c>
      <c r="L574" t="s">
        <v>77</v>
      </c>
      <c r="M574" t="s"/>
      <c r="N574" t="s">
        <v>1100</v>
      </c>
      <c r="O574" t="s">
        <v>79</v>
      </c>
      <c r="P574" t="s">
        <v>1099</v>
      </c>
      <c r="Q574" t="s"/>
      <c r="R574" t="s">
        <v>80</v>
      </c>
      <c r="S574" t="s">
        <v>1114</v>
      </c>
      <c r="T574" t="s">
        <v>82</v>
      </c>
      <c r="U574" t="s">
        <v>83</v>
      </c>
      <c r="V574" t="s">
        <v>84</v>
      </c>
      <c r="W574" t="s">
        <v>103</v>
      </c>
      <c r="X574" t="s"/>
      <c r="Y574" t="s">
        <v>86</v>
      </c>
      <c r="Z574">
        <f>HYPERLINK("https://hotelmonitor-cachepage.eclerx.com/savepage/tk_15454758768437676_sr_62.html","info")</f>
        <v/>
      </c>
      <c r="AA574" t="n">
        <v>-419281</v>
      </c>
      <c r="AB574" t="s">
        <v>87</v>
      </c>
      <c r="AC574" t="s">
        <v>88</v>
      </c>
      <c r="AD574" t="s">
        <v>89</v>
      </c>
      <c r="AE574" t="s"/>
      <c r="AF574" t="s"/>
      <c r="AG574" t="s"/>
      <c r="AH574" t="s">
        <v>1115</v>
      </c>
      <c r="AI574" t="s">
        <v>1114</v>
      </c>
      <c r="AJ574" t="s"/>
      <c r="AK574" t="s">
        <v>91</v>
      </c>
      <c r="AL574" t="s"/>
      <c r="AM574" t="s"/>
      <c r="AN574" t="s">
        <v>91</v>
      </c>
      <c r="AO574" t="s"/>
      <c r="AP574" t="n">
        <v>26</v>
      </c>
      <c r="AQ574" t="s">
        <v>92</v>
      </c>
      <c r="AR574" t="s"/>
      <c r="AS574" t="s">
        <v>474</v>
      </c>
      <c r="AT574" t="s">
        <v>94</v>
      </c>
      <c r="AU574" t="s">
        <v>91</v>
      </c>
      <c r="AV574" t="s"/>
      <c r="AW574" t="s">
        <v>95</v>
      </c>
      <c r="AX574" t="s"/>
      <c r="AY574" t="n">
        <v>419281</v>
      </c>
      <c r="AZ574" t="s">
        <v>1104</v>
      </c>
      <c r="BA574" t="s"/>
      <c r="BB574" t="s"/>
      <c r="BC574" t="n">
        <v>38.8982</v>
      </c>
      <c r="BD574" t="n">
        <v>38.8982</v>
      </c>
      <c r="BE574" t="s">
        <v>1116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>
        <v>98</v>
      </c>
      <c r="BO574" t="s">
        <v>82</v>
      </c>
      <c r="BP574" t="s">
        <v>99</v>
      </c>
      <c r="BQ574" t="s">
        <v>1106</v>
      </c>
      <c r="BR574" t="s">
        <v>337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1099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296.91</v>
      </c>
      <c r="L575" t="s">
        <v>77</v>
      </c>
      <c r="M575" t="s"/>
      <c r="N575" t="s">
        <v>1100</v>
      </c>
      <c r="O575" t="s">
        <v>79</v>
      </c>
      <c r="P575" t="s">
        <v>1099</v>
      </c>
      <c r="Q575" t="s"/>
      <c r="R575" t="s">
        <v>80</v>
      </c>
      <c r="S575" t="s">
        <v>1114</v>
      </c>
      <c r="T575" t="s">
        <v>82</v>
      </c>
      <c r="U575" t="s">
        <v>83</v>
      </c>
      <c r="V575" t="s">
        <v>84</v>
      </c>
      <c r="W575" t="s">
        <v>103</v>
      </c>
      <c r="X575" t="s"/>
      <c r="Y575" t="s">
        <v>86</v>
      </c>
      <c r="Z575">
        <f>HYPERLINK("https://hotelmonitor-cachepage.eclerx.com/savepage/tk_15454758768437676_sr_62.html","info")</f>
        <v/>
      </c>
      <c r="AA575" t="n">
        <v>-419281</v>
      </c>
      <c r="AB575" t="s">
        <v>87</v>
      </c>
      <c r="AC575" t="s">
        <v>88</v>
      </c>
      <c r="AD575" t="s">
        <v>89</v>
      </c>
      <c r="AE575" t="s"/>
      <c r="AF575" t="s"/>
      <c r="AG575" t="s"/>
      <c r="AH575" t="s">
        <v>1115</v>
      </c>
      <c r="AI575" t="s">
        <v>1114</v>
      </c>
      <c r="AJ575" t="s"/>
      <c r="AK575" t="s">
        <v>91</v>
      </c>
      <c r="AL575" t="s"/>
      <c r="AM575" t="s"/>
      <c r="AN575" t="s">
        <v>91</v>
      </c>
      <c r="AO575" t="s"/>
      <c r="AP575" t="n">
        <v>26</v>
      </c>
      <c r="AQ575" t="s">
        <v>92</v>
      </c>
      <c r="AR575" t="s"/>
      <c r="AS575" t="s">
        <v>474</v>
      </c>
      <c r="AT575" t="s">
        <v>94</v>
      </c>
      <c r="AU575" t="s">
        <v>91</v>
      </c>
      <c r="AV575" t="s"/>
      <c r="AW575" t="s">
        <v>95</v>
      </c>
      <c r="AX575" t="s"/>
      <c r="AY575" t="n">
        <v>419281</v>
      </c>
      <c r="AZ575" t="s">
        <v>1104</v>
      </c>
      <c r="BA575" t="s"/>
      <c r="BB575" t="s"/>
      <c r="BC575" t="n">
        <v>38.8982</v>
      </c>
      <c r="BD575" t="n">
        <v>38.8982</v>
      </c>
      <c r="BE575" t="s">
        <v>1116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>
        <v>98</v>
      </c>
      <c r="BO575" t="s">
        <v>82</v>
      </c>
      <c r="BP575" t="s">
        <v>99</v>
      </c>
      <c r="BQ575" t="s">
        <v>1106</v>
      </c>
      <c r="BR575" t="s">
        <v>337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1099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314.9</v>
      </c>
      <c r="L576" t="s">
        <v>77</v>
      </c>
      <c r="M576" t="s"/>
      <c r="N576" t="s">
        <v>1100</v>
      </c>
      <c r="O576" t="s">
        <v>79</v>
      </c>
      <c r="P576" t="s">
        <v>1099</v>
      </c>
      <c r="Q576" t="s"/>
      <c r="R576" t="s">
        <v>80</v>
      </c>
      <c r="S576" t="s">
        <v>1117</v>
      </c>
      <c r="T576" t="s">
        <v>82</v>
      </c>
      <c r="U576" t="s">
        <v>83</v>
      </c>
      <c r="V576" t="s">
        <v>84</v>
      </c>
      <c r="W576" t="s">
        <v>107</v>
      </c>
      <c r="X576" t="s"/>
      <c r="Y576" t="s">
        <v>86</v>
      </c>
      <c r="Z576">
        <f>HYPERLINK("https://hotelmonitor-cachepage.eclerx.com/savepage/tk_15454758768437676_sr_62.html","info")</f>
        <v/>
      </c>
      <c r="AA576" t="n">
        <v>-419281</v>
      </c>
      <c r="AB576" t="s">
        <v>323</v>
      </c>
      <c r="AC576" t="s">
        <v>88</v>
      </c>
      <c r="AD576" t="s">
        <v>89</v>
      </c>
      <c r="AE576" t="s"/>
      <c r="AF576" t="s"/>
      <c r="AG576" t="s"/>
      <c r="AH576" t="s">
        <v>1118</v>
      </c>
      <c r="AI576" t="s">
        <v>1119</v>
      </c>
      <c r="AJ576" t="s"/>
      <c r="AK576" t="s">
        <v>91</v>
      </c>
      <c r="AL576" t="s"/>
      <c r="AM576" t="s"/>
      <c r="AN576" t="s">
        <v>91</v>
      </c>
      <c r="AO576" t="s"/>
      <c r="AP576" t="n">
        <v>26</v>
      </c>
      <c r="AQ576" t="s">
        <v>92</v>
      </c>
      <c r="AR576" t="s"/>
      <c r="AS576" t="s">
        <v>474</v>
      </c>
      <c r="AT576" t="s">
        <v>94</v>
      </c>
      <c r="AU576" t="s">
        <v>91</v>
      </c>
      <c r="AV576" t="s"/>
      <c r="AW576" t="s">
        <v>95</v>
      </c>
      <c r="AX576" t="s"/>
      <c r="AY576" t="n">
        <v>419281</v>
      </c>
      <c r="AZ576" t="s">
        <v>1104</v>
      </c>
      <c r="BA576" t="s"/>
      <c r="BB576" t="s"/>
      <c r="BC576" t="n">
        <v>38.8982</v>
      </c>
      <c r="BD576" t="n">
        <v>38.8982</v>
      </c>
      <c r="BE576" t="s">
        <v>1120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>
        <v>98</v>
      </c>
      <c r="BO576" t="s">
        <v>82</v>
      </c>
      <c r="BP576" t="s">
        <v>99</v>
      </c>
      <c r="BQ576" t="s">
        <v>1106</v>
      </c>
      <c r="BR576" t="s">
        <v>337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1099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314.9</v>
      </c>
      <c r="L577" t="s">
        <v>77</v>
      </c>
      <c r="M577" t="s"/>
      <c r="N577" t="s">
        <v>1100</v>
      </c>
      <c r="O577" t="s">
        <v>79</v>
      </c>
      <c r="P577" t="s">
        <v>1099</v>
      </c>
      <c r="Q577" t="s"/>
      <c r="R577" t="s">
        <v>80</v>
      </c>
      <c r="S577" t="s">
        <v>1117</v>
      </c>
      <c r="T577" t="s">
        <v>82</v>
      </c>
      <c r="U577" t="s">
        <v>83</v>
      </c>
      <c r="V577" t="s">
        <v>84</v>
      </c>
      <c r="W577" t="s">
        <v>107</v>
      </c>
      <c r="X577" t="s"/>
      <c r="Y577" t="s">
        <v>86</v>
      </c>
      <c r="Z577">
        <f>HYPERLINK("https://hotelmonitor-cachepage.eclerx.com/savepage/tk_15454758768437676_sr_62.html","info")</f>
        <v/>
      </c>
      <c r="AA577" t="n">
        <v>-419281</v>
      </c>
      <c r="AB577" t="s">
        <v>323</v>
      </c>
      <c r="AC577" t="s">
        <v>88</v>
      </c>
      <c r="AD577" t="s">
        <v>89</v>
      </c>
      <c r="AE577" t="s"/>
      <c r="AF577" t="s"/>
      <c r="AG577" t="s"/>
      <c r="AH577" t="s">
        <v>1118</v>
      </c>
      <c r="AI577" t="s">
        <v>1119</v>
      </c>
      <c r="AJ577" t="s"/>
      <c r="AK577" t="s">
        <v>91</v>
      </c>
      <c r="AL577" t="s"/>
      <c r="AM577" t="s"/>
      <c r="AN577" t="s">
        <v>91</v>
      </c>
      <c r="AO577" t="s"/>
      <c r="AP577" t="n">
        <v>26</v>
      </c>
      <c r="AQ577" t="s">
        <v>92</v>
      </c>
      <c r="AR577" t="s"/>
      <c r="AS577" t="s">
        <v>474</v>
      </c>
      <c r="AT577" t="s">
        <v>94</v>
      </c>
      <c r="AU577" t="s">
        <v>91</v>
      </c>
      <c r="AV577" t="s"/>
      <c r="AW577" t="s">
        <v>95</v>
      </c>
      <c r="AX577" t="s"/>
      <c r="AY577" t="n">
        <v>419281</v>
      </c>
      <c r="AZ577" t="s">
        <v>1104</v>
      </c>
      <c r="BA577" t="s"/>
      <c r="BB577" t="s"/>
      <c r="BC577" t="n">
        <v>38.8982</v>
      </c>
      <c r="BD577" t="n">
        <v>38.8982</v>
      </c>
      <c r="BE577" t="s">
        <v>1120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>
        <v>98</v>
      </c>
      <c r="BO577" t="s">
        <v>82</v>
      </c>
      <c r="BP577" t="s">
        <v>99</v>
      </c>
      <c r="BQ577" t="s">
        <v>1106</v>
      </c>
      <c r="BR577" t="s">
        <v>337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1099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314.9</v>
      </c>
      <c r="L578" t="s">
        <v>77</v>
      </c>
      <c r="M578" t="s"/>
      <c r="N578" t="s">
        <v>1100</v>
      </c>
      <c r="O578" t="s">
        <v>79</v>
      </c>
      <c r="P578" t="s">
        <v>1099</v>
      </c>
      <c r="Q578" t="s"/>
      <c r="R578" t="s">
        <v>80</v>
      </c>
      <c r="S578" t="s">
        <v>1117</v>
      </c>
      <c r="T578" t="s">
        <v>82</v>
      </c>
      <c r="U578" t="s">
        <v>83</v>
      </c>
      <c r="V578" t="s">
        <v>84</v>
      </c>
      <c r="W578" t="s">
        <v>107</v>
      </c>
      <c r="X578" t="s"/>
      <c r="Y578" t="s">
        <v>86</v>
      </c>
      <c r="Z578">
        <f>HYPERLINK("https://hotelmonitor-cachepage.eclerx.com/savepage/tk_15454758768437676_sr_62.html","info")</f>
        <v/>
      </c>
      <c r="AA578" t="n">
        <v>-419281</v>
      </c>
      <c r="AB578" t="s">
        <v>1121</v>
      </c>
      <c r="AC578" t="s">
        <v>88</v>
      </c>
      <c r="AD578" t="s">
        <v>89</v>
      </c>
      <c r="AE578" t="s"/>
      <c r="AF578" t="s"/>
      <c r="AG578" t="s"/>
      <c r="AH578" t="s">
        <v>1118</v>
      </c>
      <c r="AI578" t="s">
        <v>1119</v>
      </c>
      <c r="AJ578" t="s"/>
      <c r="AK578" t="s">
        <v>91</v>
      </c>
      <c r="AL578" t="s"/>
      <c r="AM578" t="s"/>
      <c r="AN578" t="s">
        <v>91</v>
      </c>
      <c r="AO578" t="s"/>
      <c r="AP578" t="n">
        <v>26</v>
      </c>
      <c r="AQ578" t="s">
        <v>92</v>
      </c>
      <c r="AR578" t="s"/>
      <c r="AS578" t="s">
        <v>474</v>
      </c>
      <c r="AT578" t="s">
        <v>94</v>
      </c>
      <c r="AU578" t="s">
        <v>91</v>
      </c>
      <c r="AV578" t="s"/>
      <c r="AW578" t="s">
        <v>95</v>
      </c>
      <c r="AX578" t="s"/>
      <c r="AY578" t="n">
        <v>419281</v>
      </c>
      <c r="AZ578" t="s">
        <v>1104</v>
      </c>
      <c r="BA578" t="s"/>
      <c r="BB578" t="s"/>
      <c r="BC578" t="n">
        <v>38.8982</v>
      </c>
      <c r="BD578" t="n">
        <v>38.8982</v>
      </c>
      <c r="BE578" t="s">
        <v>1120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>
        <v>98</v>
      </c>
      <c r="BO578" t="s">
        <v>82</v>
      </c>
      <c r="BP578" t="s">
        <v>99</v>
      </c>
      <c r="BQ578" t="s">
        <v>1106</v>
      </c>
      <c r="BR578" t="s">
        <v>337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1099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314.9</v>
      </c>
      <c r="L579" t="s">
        <v>77</v>
      </c>
      <c r="M579" t="s"/>
      <c r="N579" t="s">
        <v>1100</v>
      </c>
      <c r="O579" t="s">
        <v>79</v>
      </c>
      <c r="P579" t="s">
        <v>1099</v>
      </c>
      <c r="Q579" t="s"/>
      <c r="R579" t="s">
        <v>80</v>
      </c>
      <c r="S579" t="s">
        <v>1117</v>
      </c>
      <c r="T579" t="s">
        <v>82</v>
      </c>
      <c r="U579" t="s">
        <v>83</v>
      </c>
      <c r="V579" t="s">
        <v>84</v>
      </c>
      <c r="W579" t="s">
        <v>107</v>
      </c>
      <c r="X579" t="s"/>
      <c r="Y579" t="s">
        <v>86</v>
      </c>
      <c r="Z579">
        <f>HYPERLINK("https://hotelmonitor-cachepage.eclerx.com/savepage/tk_15454758768437676_sr_62.html","info")</f>
        <v/>
      </c>
      <c r="AA579" t="n">
        <v>-419281</v>
      </c>
      <c r="AB579" t="s">
        <v>1121</v>
      </c>
      <c r="AC579" t="s">
        <v>88</v>
      </c>
      <c r="AD579" t="s">
        <v>89</v>
      </c>
      <c r="AE579" t="s"/>
      <c r="AF579" t="s"/>
      <c r="AG579" t="s"/>
      <c r="AH579" t="s">
        <v>1118</v>
      </c>
      <c r="AI579" t="s">
        <v>1119</v>
      </c>
      <c r="AJ579" t="s"/>
      <c r="AK579" t="s">
        <v>91</v>
      </c>
      <c r="AL579" t="s"/>
      <c r="AM579" t="s"/>
      <c r="AN579" t="s">
        <v>91</v>
      </c>
      <c r="AO579" t="s"/>
      <c r="AP579" t="n">
        <v>26</v>
      </c>
      <c r="AQ579" t="s">
        <v>92</v>
      </c>
      <c r="AR579" t="s"/>
      <c r="AS579" t="s">
        <v>474</v>
      </c>
      <c r="AT579" t="s">
        <v>94</v>
      </c>
      <c r="AU579" t="s">
        <v>91</v>
      </c>
      <c r="AV579" t="s"/>
      <c r="AW579" t="s">
        <v>95</v>
      </c>
      <c r="AX579" t="s"/>
      <c r="AY579" t="n">
        <v>419281</v>
      </c>
      <c r="AZ579" t="s">
        <v>1104</v>
      </c>
      <c r="BA579" t="s"/>
      <c r="BB579" t="s"/>
      <c r="BC579" t="n">
        <v>38.8982</v>
      </c>
      <c r="BD579" t="n">
        <v>38.8982</v>
      </c>
      <c r="BE579" t="s">
        <v>1120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>
        <v>98</v>
      </c>
      <c r="BO579" t="s">
        <v>82</v>
      </c>
      <c r="BP579" t="s">
        <v>99</v>
      </c>
      <c r="BQ579" t="s">
        <v>1106</v>
      </c>
      <c r="BR579" t="s">
        <v>337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1099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314.9</v>
      </c>
      <c r="L580" t="s">
        <v>77</v>
      </c>
      <c r="M580" t="s"/>
      <c r="N580" t="s">
        <v>1100</v>
      </c>
      <c r="O580" t="s">
        <v>79</v>
      </c>
      <c r="P580" t="s">
        <v>1099</v>
      </c>
      <c r="Q580" t="s"/>
      <c r="R580" t="s">
        <v>80</v>
      </c>
      <c r="S580" t="s">
        <v>1117</v>
      </c>
      <c r="T580" t="s">
        <v>82</v>
      </c>
      <c r="U580" t="s">
        <v>83</v>
      </c>
      <c r="V580" t="s">
        <v>84</v>
      </c>
      <c r="W580" t="s">
        <v>107</v>
      </c>
      <c r="X580" t="s"/>
      <c r="Y580" t="s">
        <v>86</v>
      </c>
      <c r="Z580">
        <f>HYPERLINK("https://hotelmonitor-cachepage.eclerx.com/savepage/tk_15454758768437676_sr_62.html","info")</f>
        <v/>
      </c>
      <c r="AA580" t="n">
        <v>-419281</v>
      </c>
      <c r="AB580" t="s">
        <v>629</v>
      </c>
      <c r="AC580" t="s">
        <v>88</v>
      </c>
      <c r="AD580" t="s">
        <v>89</v>
      </c>
      <c r="AE580" t="s"/>
      <c r="AF580" t="s"/>
      <c r="AG580" t="s"/>
      <c r="AH580" t="s">
        <v>1118</v>
      </c>
      <c r="AI580" t="s">
        <v>1119</v>
      </c>
      <c r="AJ580" t="s"/>
      <c r="AK580" t="s">
        <v>91</v>
      </c>
      <c r="AL580" t="s"/>
      <c r="AM580" t="s"/>
      <c r="AN580" t="s">
        <v>91</v>
      </c>
      <c r="AO580" t="s"/>
      <c r="AP580" t="n">
        <v>26</v>
      </c>
      <c r="AQ580" t="s">
        <v>92</v>
      </c>
      <c r="AR580" t="s"/>
      <c r="AS580" t="s">
        <v>474</v>
      </c>
      <c r="AT580" t="s">
        <v>94</v>
      </c>
      <c r="AU580" t="s">
        <v>91</v>
      </c>
      <c r="AV580" t="s"/>
      <c r="AW580" t="s">
        <v>95</v>
      </c>
      <c r="AX580" t="s"/>
      <c r="AY580" t="n">
        <v>419281</v>
      </c>
      <c r="AZ580" t="s">
        <v>1104</v>
      </c>
      <c r="BA580" t="s"/>
      <c r="BB580" t="s"/>
      <c r="BC580" t="n">
        <v>38.8982</v>
      </c>
      <c r="BD580" t="n">
        <v>38.8982</v>
      </c>
      <c r="BE580" t="s">
        <v>1120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>
        <v>98</v>
      </c>
      <c r="BO580" t="s">
        <v>82</v>
      </c>
      <c r="BP580" t="s">
        <v>99</v>
      </c>
      <c r="BQ580" t="s">
        <v>1106</v>
      </c>
      <c r="BR580" t="s">
        <v>337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1099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314.9</v>
      </c>
      <c r="L581" t="s">
        <v>77</v>
      </c>
      <c r="M581" t="s"/>
      <c r="N581" t="s">
        <v>1100</v>
      </c>
      <c r="O581" t="s">
        <v>79</v>
      </c>
      <c r="P581" t="s">
        <v>1099</v>
      </c>
      <c r="Q581" t="s"/>
      <c r="R581" t="s">
        <v>80</v>
      </c>
      <c r="S581" t="s">
        <v>1117</v>
      </c>
      <c r="T581" t="s">
        <v>82</v>
      </c>
      <c r="U581" t="s">
        <v>83</v>
      </c>
      <c r="V581" t="s">
        <v>84</v>
      </c>
      <c r="W581" t="s">
        <v>107</v>
      </c>
      <c r="X581" t="s"/>
      <c r="Y581" t="s">
        <v>86</v>
      </c>
      <c r="Z581">
        <f>HYPERLINK("https://hotelmonitor-cachepage.eclerx.com/savepage/tk_15454758768437676_sr_62.html","info")</f>
        <v/>
      </c>
      <c r="AA581" t="n">
        <v>-419281</v>
      </c>
      <c r="AB581" t="s">
        <v>629</v>
      </c>
      <c r="AC581" t="s">
        <v>88</v>
      </c>
      <c r="AD581" t="s">
        <v>89</v>
      </c>
      <c r="AE581" t="s"/>
      <c r="AF581" t="s"/>
      <c r="AG581" t="s"/>
      <c r="AH581" t="s">
        <v>1118</v>
      </c>
      <c r="AI581" t="s">
        <v>1119</v>
      </c>
      <c r="AJ581" t="s"/>
      <c r="AK581" t="s">
        <v>91</v>
      </c>
      <c r="AL581" t="s"/>
      <c r="AM581" t="s"/>
      <c r="AN581" t="s">
        <v>91</v>
      </c>
      <c r="AO581" t="s"/>
      <c r="AP581" t="n">
        <v>26</v>
      </c>
      <c r="AQ581" t="s">
        <v>92</v>
      </c>
      <c r="AR581" t="s"/>
      <c r="AS581" t="s">
        <v>474</v>
      </c>
      <c r="AT581" t="s">
        <v>94</v>
      </c>
      <c r="AU581" t="s">
        <v>91</v>
      </c>
      <c r="AV581" t="s"/>
      <c r="AW581" t="s">
        <v>95</v>
      </c>
      <c r="AX581" t="s"/>
      <c r="AY581" t="n">
        <v>419281</v>
      </c>
      <c r="AZ581" t="s">
        <v>1104</v>
      </c>
      <c r="BA581" t="s"/>
      <c r="BB581" t="s"/>
      <c r="BC581" t="n">
        <v>38.8982</v>
      </c>
      <c r="BD581" t="n">
        <v>38.8982</v>
      </c>
      <c r="BE581" t="s">
        <v>1120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>
        <v>98</v>
      </c>
      <c r="BO581" t="s">
        <v>82</v>
      </c>
      <c r="BP581" t="s">
        <v>99</v>
      </c>
      <c r="BQ581" t="s">
        <v>1106</v>
      </c>
      <c r="BR581" t="s">
        <v>337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1099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319.69</v>
      </c>
      <c r="L582" t="s">
        <v>77</v>
      </c>
      <c r="M582" t="s"/>
      <c r="N582" t="s">
        <v>1100</v>
      </c>
      <c r="O582" t="s">
        <v>79</v>
      </c>
      <c r="P582" t="s">
        <v>1099</v>
      </c>
      <c r="Q582" t="s"/>
      <c r="R582" t="s">
        <v>80</v>
      </c>
      <c r="S582" t="s">
        <v>1122</v>
      </c>
      <c r="T582" t="s">
        <v>82</v>
      </c>
      <c r="U582" t="s">
        <v>83</v>
      </c>
      <c r="V582" t="s">
        <v>84</v>
      </c>
      <c r="W582" t="s">
        <v>107</v>
      </c>
      <c r="X582" t="s"/>
      <c r="Y582" t="s">
        <v>86</v>
      </c>
      <c r="Z582">
        <f>HYPERLINK("https://hotelmonitor-cachepage.eclerx.com/savepage/tk_15454758768437676_sr_62.html","info")</f>
        <v/>
      </c>
      <c r="AA582" t="n">
        <v>-419281</v>
      </c>
      <c r="AB582" t="s">
        <v>87</v>
      </c>
      <c r="AC582" t="s">
        <v>88</v>
      </c>
      <c r="AD582" t="s">
        <v>89</v>
      </c>
      <c r="AE582" t="s"/>
      <c r="AF582" t="s"/>
      <c r="AG582" t="s"/>
      <c r="AH582" t="s">
        <v>1123</v>
      </c>
      <c r="AI582" t="s">
        <v>1122</v>
      </c>
      <c r="AJ582" t="s"/>
      <c r="AK582" t="s">
        <v>91</v>
      </c>
      <c r="AL582" t="s"/>
      <c r="AM582" t="s"/>
      <c r="AN582" t="s">
        <v>91</v>
      </c>
      <c r="AO582" t="s"/>
      <c r="AP582" t="n">
        <v>26</v>
      </c>
      <c r="AQ582" t="s">
        <v>92</v>
      </c>
      <c r="AR582" t="s"/>
      <c r="AS582" t="s">
        <v>474</v>
      </c>
      <c r="AT582" t="s">
        <v>94</v>
      </c>
      <c r="AU582" t="s">
        <v>91</v>
      </c>
      <c r="AV582" t="s"/>
      <c r="AW582" t="s">
        <v>95</v>
      </c>
      <c r="AX582" t="s"/>
      <c r="AY582" t="n">
        <v>419281</v>
      </c>
      <c r="AZ582" t="s">
        <v>1104</v>
      </c>
      <c r="BA582" t="s"/>
      <c r="BB582" t="s"/>
      <c r="BC582" t="n">
        <v>38.8982</v>
      </c>
      <c r="BD582" t="n">
        <v>38.8982</v>
      </c>
      <c r="BE582" t="s">
        <v>1124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>
        <v>98</v>
      </c>
      <c r="BO582" t="s">
        <v>82</v>
      </c>
      <c r="BP582" t="s">
        <v>99</v>
      </c>
      <c r="BQ582" t="s">
        <v>1106</v>
      </c>
      <c r="BR582" t="s">
        <v>337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1099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319.69</v>
      </c>
      <c r="L583" t="s">
        <v>77</v>
      </c>
      <c r="M583" t="s"/>
      <c r="N583" t="s">
        <v>1100</v>
      </c>
      <c r="O583" t="s">
        <v>79</v>
      </c>
      <c r="P583" t="s">
        <v>1099</v>
      </c>
      <c r="Q583" t="s"/>
      <c r="R583" t="s">
        <v>80</v>
      </c>
      <c r="S583" t="s">
        <v>1122</v>
      </c>
      <c r="T583" t="s">
        <v>82</v>
      </c>
      <c r="U583" t="s">
        <v>83</v>
      </c>
      <c r="V583" t="s">
        <v>84</v>
      </c>
      <c r="W583" t="s">
        <v>107</v>
      </c>
      <c r="X583" t="s"/>
      <c r="Y583" t="s">
        <v>86</v>
      </c>
      <c r="Z583">
        <f>HYPERLINK("https://hotelmonitor-cachepage.eclerx.com/savepage/tk_15454758768437676_sr_62.html","info")</f>
        <v/>
      </c>
      <c r="AA583" t="n">
        <v>-419281</v>
      </c>
      <c r="AB583" t="s">
        <v>87</v>
      </c>
      <c r="AC583" t="s">
        <v>88</v>
      </c>
      <c r="AD583" t="s">
        <v>89</v>
      </c>
      <c r="AE583" t="s"/>
      <c r="AF583" t="s"/>
      <c r="AG583" t="s"/>
      <c r="AH583" t="s">
        <v>1123</v>
      </c>
      <c r="AI583" t="s">
        <v>1122</v>
      </c>
      <c r="AJ583" t="s"/>
      <c r="AK583" t="s">
        <v>91</v>
      </c>
      <c r="AL583" t="s"/>
      <c r="AM583" t="s"/>
      <c r="AN583" t="s">
        <v>91</v>
      </c>
      <c r="AO583" t="s"/>
      <c r="AP583" t="n">
        <v>26</v>
      </c>
      <c r="AQ583" t="s">
        <v>92</v>
      </c>
      <c r="AR583" t="s"/>
      <c r="AS583" t="s">
        <v>474</v>
      </c>
      <c r="AT583" t="s">
        <v>94</v>
      </c>
      <c r="AU583" t="s">
        <v>91</v>
      </c>
      <c r="AV583" t="s"/>
      <c r="AW583" t="s">
        <v>95</v>
      </c>
      <c r="AX583" t="s"/>
      <c r="AY583" t="n">
        <v>419281</v>
      </c>
      <c r="AZ583" t="s">
        <v>1104</v>
      </c>
      <c r="BA583" t="s"/>
      <c r="BB583" t="s"/>
      <c r="BC583" t="n">
        <v>38.8982</v>
      </c>
      <c r="BD583" t="n">
        <v>38.8982</v>
      </c>
      <c r="BE583" t="s">
        <v>1124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>
        <v>98</v>
      </c>
      <c r="BO583" t="s">
        <v>82</v>
      </c>
      <c r="BP583" t="s">
        <v>99</v>
      </c>
      <c r="BQ583" t="s">
        <v>1106</v>
      </c>
      <c r="BR583" t="s">
        <v>337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1099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300.5</v>
      </c>
      <c r="L584" t="s">
        <v>77</v>
      </c>
      <c r="M584" t="s"/>
      <c r="N584" t="s">
        <v>1125</v>
      </c>
      <c r="O584" t="s">
        <v>79</v>
      </c>
      <c r="P584" t="s">
        <v>1099</v>
      </c>
      <c r="Q584" t="s"/>
      <c r="R584" t="s">
        <v>80</v>
      </c>
      <c r="S584" t="s">
        <v>1126</v>
      </c>
      <c r="T584" t="s">
        <v>82</v>
      </c>
      <c r="U584" t="s">
        <v>83</v>
      </c>
      <c r="V584" t="s">
        <v>84</v>
      </c>
      <c r="W584" t="s">
        <v>103</v>
      </c>
      <c r="X584" t="s"/>
      <c r="Y584" t="s">
        <v>86</v>
      </c>
      <c r="Z584">
        <f>HYPERLINK("https://hotelmonitor-cachepage.eclerx.com/savepage/tk_15454758768437676_sr_62.html","info")</f>
        <v/>
      </c>
      <c r="AA584" t="n">
        <v>-419281</v>
      </c>
      <c r="AB584" t="s">
        <v>1102</v>
      </c>
      <c r="AC584" t="s">
        <v>88</v>
      </c>
      <c r="AD584" t="s">
        <v>89</v>
      </c>
      <c r="AE584" t="s"/>
      <c r="AF584" t="s"/>
      <c r="AG584" t="s"/>
      <c r="AH584" t="s">
        <v>1127</v>
      </c>
      <c r="AI584" t="s">
        <v>1128</v>
      </c>
      <c r="AJ584" t="s"/>
      <c r="AK584" t="s">
        <v>91</v>
      </c>
      <c r="AL584" t="s"/>
      <c r="AM584" t="s"/>
      <c r="AN584" t="s">
        <v>91</v>
      </c>
      <c r="AO584" t="s"/>
      <c r="AP584" t="n">
        <v>26</v>
      </c>
      <c r="AQ584" t="s">
        <v>92</v>
      </c>
      <c r="AR584" t="s"/>
      <c r="AS584" t="s">
        <v>474</v>
      </c>
      <c r="AT584" t="s">
        <v>94</v>
      </c>
      <c r="AU584" t="s">
        <v>91</v>
      </c>
      <c r="AV584" t="s"/>
      <c r="AW584" t="s">
        <v>95</v>
      </c>
      <c r="AX584" t="s"/>
      <c r="AY584" t="n">
        <v>419281</v>
      </c>
      <c r="AZ584" t="s">
        <v>1104</v>
      </c>
      <c r="BA584" t="s"/>
      <c r="BB584" t="s"/>
      <c r="BC584" t="n">
        <v>38.8982</v>
      </c>
      <c r="BD584" t="n">
        <v>38.8982</v>
      </c>
      <c r="BE584" t="s">
        <v>1129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>
        <v>98</v>
      </c>
      <c r="BO584" t="s">
        <v>82</v>
      </c>
      <c r="BP584" t="s">
        <v>99</v>
      </c>
      <c r="BQ584" t="s">
        <v>1130</v>
      </c>
      <c r="BR584" t="s">
        <v>337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1099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300.5</v>
      </c>
      <c r="L585" t="s">
        <v>77</v>
      </c>
      <c r="M585" t="s"/>
      <c r="N585" t="s">
        <v>1125</v>
      </c>
      <c r="O585" t="s">
        <v>79</v>
      </c>
      <c r="P585" t="s">
        <v>1099</v>
      </c>
      <c r="Q585" t="s"/>
      <c r="R585" t="s">
        <v>80</v>
      </c>
      <c r="S585" t="s">
        <v>1126</v>
      </c>
      <c r="T585" t="s">
        <v>82</v>
      </c>
      <c r="U585" t="s">
        <v>83</v>
      </c>
      <c r="V585" t="s">
        <v>84</v>
      </c>
      <c r="W585" t="s">
        <v>103</v>
      </c>
      <c r="X585" t="s"/>
      <c r="Y585" t="s">
        <v>86</v>
      </c>
      <c r="Z585">
        <f>HYPERLINK("https://hotelmonitor-cachepage.eclerx.com/savepage/tk_15454758768437676_sr_62.html","info")</f>
        <v/>
      </c>
      <c r="AA585" t="n">
        <v>-419281</v>
      </c>
      <c r="AB585" t="s">
        <v>1102</v>
      </c>
      <c r="AC585" t="s">
        <v>88</v>
      </c>
      <c r="AD585" t="s">
        <v>89</v>
      </c>
      <c r="AE585" t="s"/>
      <c r="AF585" t="s"/>
      <c r="AG585" t="s"/>
      <c r="AH585" t="s">
        <v>1127</v>
      </c>
      <c r="AI585" t="s">
        <v>1128</v>
      </c>
      <c r="AJ585" t="s"/>
      <c r="AK585" t="s">
        <v>91</v>
      </c>
      <c r="AL585" t="s"/>
      <c r="AM585" t="s"/>
      <c r="AN585" t="s">
        <v>91</v>
      </c>
      <c r="AO585" t="s"/>
      <c r="AP585" t="n">
        <v>26</v>
      </c>
      <c r="AQ585" t="s">
        <v>92</v>
      </c>
      <c r="AR585" t="s"/>
      <c r="AS585" t="s">
        <v>474</v>
      </c>
      <c r="AT585" t="s">
        <v>94</v>
      </c>
      <c r="AU585" t="s">
        <v>91</v>
      </c>
      <c r="AV585" t="s"/>
      <c r="AW585" t="s">
        <v>95</v>
      </c>
      <c r="AX585" t="s"/>
      <c r="AY585" t="n">
        <v>419281</v>
      </c>
      <c r="AZ585" t="s">
        <v>1104</v>
      </c>
      <c r="BA585" t="s"/>
      <c r="BB585" t="s"/>
      <c r="BC585" t="n">
        <v>38.8982</v>
      </c>
      <c r="BD585" t="n">
        <v>38.8982</v>
      </c>
      <c r="BE585" t="s">
        <v>1129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>
        <v>98</v>
      </c>
      <c r="BO585" t="s">
        <v>82</v>
      </c>
      <c r="BP585" t="s">
        <v>99</v>
      </c>
      <c r="BQ585" t="s">
        <v>1130</v>
      </c>
      <c r="BR585" t="s">
        <v>337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1099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316.7</v>
      </c>
      <c r="L586" t="s">
        <v>77</v>
      </c>
      <c r="M586" t="s"/>
      <c r="N586" t="s">
        <v>1125</v>
      </c>
      <c r="O586" t="s">
        <v>79</v>
      </c>
      <c r="P586" t="s">
        <v>1099</v>
      </c>
      <c r="Q586" t="s"/>
      <c r="R586" t="s">
        <v>80</v>
      </c>
      <c r="S586" t="s">
        <v>1131</v>
      </c>
      <c r="T586" t="s">
        <v>82</v>
      </c>
      <c r="U586" t="s">
        <v>83</v>
      </c>
      <c r="V586" t="s">
        <v>84</v>
      </c>
      <c r="W586" t="s">
        <v>107</v>
      </c>
      <c r="X586" t="s"/>
      <c r="Y586" t="s">
        <v>86</v>
      </c>
      <c r="Z586">
        <f>HYPERLINK("https://hotelmonitor-cachepage.eclerx.com/savepage/tk_15454758768437676_sr_62.html","info")</f>
        <v/>
      </c>
      <c r="AA586" t="n">
        <v>-419281</v>
      </c>
      <c r="AB586" t="s">
        <v>1108</v>
      </c>
      <c r="AC586" t="s">
        <v>88</v>
      </c>
      <c r="AD586" t="s">
        <v>89</v>
      </c>
      <c r="AE586" t="s"/>
      <c r="AF586" t="s"/>
      <c r="AG586" t="s"/>
      <c r="AH586" t="s">
        <v>1132</v>
      </c>
      <c r="AI586" t="s">
        <v>1133</v>
      </c>
      <c r="AJ586" t="s"/>
      <c r="AK586" t="s">
        <v>91</v>
      </c>
      <c r="AL586" t="s"/>
      <c r="AM586" t="s"/>
      <c r="AN586" t="s">
        <v>91</v>
      </c>
      <c r="AO586" t="s"/>
      <c r="AP586" t="n">
        <v>26</v>
      </c>
      <c r="AQ586" t="s">
        <v>92</v>
      </c>
      <c r="AR586" t="s"/>
      <c r="AS586" t="s">
        <v>474</v>
      </c>
      <c r="AT586" t="s">
        <v>94</v>
      </c>
      <c r="AU586" t="s">
        <v>91</v>
      </c>
      <c r="AV586" t="s"/>
      <c r="AW586" t="s">
        <v>95</v>
      </c>
      <c r="AX586" t="s"/>
      <c r="AY586" t="n">
        <v>419281</v>
      </c>
      <c r="AZ586" t="s">
        <v>1104</v>
      </c>
      <c r="BA586" t="s"/>
      <c r="BB586" t="s"/>
      <c r="BC586" t="n">
        <v>38.8982</v>
      </c>
      <c r="BD586" t="n">
        <v>38.8982</v>
      </c>
      <c r="BE586" t="s">
        <v>1134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>
        <v>98</v>
      </c>
      <c r="BO586" t="s">
        <v>82</v>
      </c>
      <c r="BP586" t="s">
        <v>99</v>
      </c>
      <c r="BQ586" t="s">
        <v>1130</v>
      </c>
      <c r="BR586" t="s">
        <v>337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1099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316.7</v>
      </c>
      <c r="L587" t="s">
        <v>77</v>
      </c>
      <c r="M587" t="s"/>
      <c r="N587" t="s">
        <v>1125</v>
      </c>
      <c r="O587" t="s">
        <v>79</v>
      </c>
      <c r="P587" t="s">
        <v>1099</v>
      </c>
      <c r="Q587" t="s"/>
      <c r="R587" t="s">
        <v>80</v>
      </c>
      <c r="S587" t="s">
        <v>1131</v>
      </c>
      <c r="T587" t="s">
        <v>82</v>
      </c>
      <c r="U587" t="s">
        <v>83</v>
      </c>
      <c r="V587" t="s">
        <v>84</v>
      </c>
      <c r="W587" t="s">
        <v>107</v>
      </c>
      <c r="X587" t="s"/>
      <c r="Y587" t="s">
        <v>86</v>
      </c>
      <c r="Z587">
        <f>HYPERLINK("https://hotelmonitor-cachepage.eclerx.com/savepage/tk_15454758768437676_sr_62.html","info")</f>
        <v/>
      </c>
      <c r="AA587" t="n">
        <v>-419281</v>
      </c>
      <c r="AB587" t="s">
        <v>1108</v>
      </c>
      <c r="AC587" t="s">
        <v>88</v>
      </c>
      <c r="AD587" t="s">
        <v>89</v>
      </c>
      <c r="AE587" t="s"/>
      <c r="AF587" t="s"/>
      <c r="AG587" t="s"/>
      <c r="AH587" t="s">
        <v>1132</v>
      </c>
      <c r="AI587" t="s">
        <v>1133</v>
      </c>
      <c r="AJ587" t="s"/>
      <c r="AK587" t="s">
        <v>91</v>
      </c>
      <c r="AL587" t="s"/>
      <c r="AM587" t="s"/>
      <c r="AN587" t="s">
        <v>91</v>
      </c>
      <c r="AO587" t="s"/>
      <c r="AP587" t="n">
        <v>26</v>
      </c>
      <c r="AQ587" t="s">
        <v>92</v>
      </c>
      <c r="AR587" t="s"/>
      <c r="AS587" t="s">
        <v>474</v>
      </c>
      <c r="AT587" t="s">
        <v>94</v>
      </c>
      <c r="AU587" t="s">
        <v>91</v>
      </c>
      <c r="AV587" t="s"/>
      <c r="AW587" t="s">
        <v>95</v>
      </c>
      <c r="AX587" t="s"/>
      <c r="AY587" t="n">
        <v>419281</v>
      </c>
      <c r="AZ587" t="s">
        <v>1104</v>
      </c>
      <c r="BA587" t="s"/>
      <c r="BB587" t="s"/>
      <c r="BC587" t="n">
        <v>38.8982</v>
      </c>
      <c r="BD587" t="n">
        <v>38.8982</v>
      </c>
      <c r="BE587" t="s">
        <v>1134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>
        <v>98</v>
      </c>
      <c r="BO587" t="s">
        <v>82</v>
      </c>
      <c r="BP587" t="s">
        <v>99</v>
      </c>
      <c r="BQ587" t="s">
        <v>1130</v>
      </c>
      <c r="BR587" t="s">
        <v>337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1099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318.49</v>
      </c>
      <c r="L588" t="s">
        <v>77</v>
      </c>
      <c r="M588" t="s"/>
      <c r="N588" t="s">
        <v>1125</v>
      </c>
      <c r="O588" t="s">
        <v>79</v>
      </c>
      <c r="P588" t="s">
        <v>1099</v>
      </c>
      <c r="Q588" t="s"/>
      <c r="R588" t="s">
        <v>80</v>
      </c>
      <c r="S588" t="s">
        <v>1135</v>
      </c>
      <c r="T588" t="s">
        <v>82</v>
      </c>
      <c r="U588" t="s">
        <v>83</v>
      </c>
      <c r="V588" t="s">
        <v>84</v>
      </c>
      <c r="W588" t="s">
        <v>107</v>
      </c>
      <c r="X588" t="s"/>
      <c r="Y588" t="s">
        <v>86</v>
      </c>
      <c r="Z588">
        <f>HYPERLINK("https://hotelmonitor-cachepage.eclerx.com/savepage/tk_15454758768437676_sr_62.html","info")</f>
        <v/>
      </c>
      <c r="AA588" t="n">
        <v>-419281</v>
      </c>
      <c r="AB588" t="s">
        <v>1102</v>
      </c>
      <c r="AC588" t="s">
        <v>88</v>
      </c>
      <c r="AD588" t="s">
        <v>89</v>
      </c>
      <c r="AE588" t="s"/>
      <c r="AF588" t="s"/>
      <c r="AG588" t="s"/>
      <c r="AH588" t="s">
        <v>1136</v>
      </c>
      <c r="AI588" t="s">
        <v>1135</v>
      </c>
      <c r="AJ588" t="s"/>
      <c r="AK588" t="s">
        <v>91</v>
      </c>
      <c r="AL588" t="s"/>
      <c r="AM588" t="s"/>
      <c r="AN588" t="s">
        <v>91</v>
      </c>
      <c r="AO588" t="s"/>
      <c r="AP588" t="n">
        <v>26</v>
      </c>
      <c r="AQ588" t="s">
        <v>92</v>
      </c>
      <c r="AR588" t="s"/>
      <c r="AS588" t="s">
        <v>474</v>
      </c>
      <c r="AT588" t="s">
        <v>94</v>
      </c>
      <c r="AU588" t="s">
        <v>91</v>
      </c>
      <c r="AV588" t="s"/>
      <c r="AW588" t="s">
        <v>95</v>
      </c>
      <c r="AX588" t="s"/>
      <c r="AY588" t="n">
        <v>419281</v>
      </c>
      <c r="AZ588" t="s">
        <v>1104</v>
      </c>
      <c r="BA588" t="s"/>
      <c r="BB588" t="s"/>
      <c r="BC588" t="n">
        <v>38.8982</v>
      </c>
      <c r="BD588" t="n">
        <v>38.8982</v>
      </c>
      <c r="BE588" t="s">
        <v>1137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>
        <v>98</v>
      </c>
      <c r="BO588" t="s">
        <v>82</v>
      </c>
      <c r="BP588" t="s">
        <v>99</v>
      </c>
      <c r="BQ588" t="s">
        <v>1130</v>
      </c>
      <c r="BR588" t="s">
        <v>337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1099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318.49</v>
      </c>
      <c r="L589" t="s">
        <v>77</v>
      </c>
      <c r="M589" t="s"/>
      <c r="N589" t="s">
        <v>1125</v>
      </c>
      <c r="O589" t="s">
        <v>79</v>
      </c>
      <c r="P589" t="s">
        <v>1099</v>
      </c>
      <c r="Q589" t="s"/>
      <c r="R589" t="s">
        <v>80</v>
      </c>
      <c r="S589" t="s">
        <v>1135</v>
      </c>
      <c r="T589" t="s">
        <v>82</v>
      </c>
      <c r="U589" t="s">
        <v>83</v>
      </c>
      <c r="V589" t="s">
        <v>84</v>
      </c>
      <c r="W589" t="s">
        <v>107</v>
      </c>
      <c r="X589" t="s"/>
      <c r="Y589" t="s">
        <v>86</v>
      </c>
      <c r="Z589">
        <f>HYPERLINK("https://hotelmonitor-cachepage.eclerx.com/savepage/tk_15454758768437676_sr_62.html","info")</f>
        <v/>
      </c>
      <c r="AA589" t="n">
        <v>-419281</v>
      </c>
      <c r="AB589" t="s">
        <v>1102</v>
      </c>
      <c r="AC589" t="s">
        <v>88</v>
      </c>
      <c r="AD589" t="s">
        <v>89</v>
      </c>
      <c r="AE589" t="s"/>
      <c r="AF589" t="s"/>
      <c r="AG589" t="s"/>
      <c r="AH589" t="s">
        <v>1136</v>
      </c>
      <c r="AI589" t="s">
        <v>1135</v>
      </c>
      <c r="AJ589" t="s"/>
      <c r="AK589" t="s">
        <v>91</v>
      </c>
      <c r="AL589" t="s"/>
      <c r="AM589" t="s"/>
      <c r="AN589" t="s">
        <v>91</v>
      </c>
      <c r="AO589" t="s"/>
      <c r="AP589" t="n">
        <v>26</v>
      </c>
      <c r="AQ589" t="s">
        <v>92</v>
      </c>
      <c r="AR589" t="s"/>
      <c r="AS589" t="s">
        <v>474</v>
      </c>
      <c r="AT589" t="s">
        <v>94</v>
      </c>
      <c r="AU589" t="s">
        <v>91</v>
      </c>
      <c r="AV589" t="s"/>
      <c r="AW589" t="s">
        <v>95</v>
      </c>
      <c r="AX589" t="s"/>
      <c r="AY589" t="n">
        <v>419281</v>
      </c>
      <c r="AZ589" t="s">
        <v>1104</v>
      </c>
      <c r="BA589" t="s"/>
      <c r="BB589" t="s"/>
      <c r="BC589" t="n">
        <v>38.8982</v>
      </c>
      <c r="BD589" t="n">
        <v>38.8982</v>
      </c>
      <c r="BE589" t="s">
        <v>1137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>
        <v>98</v>
      </c>
      <c r="BO589" t="s">
        <v>82</v>
      </c>
      <c r="BP589" t="s">
        <v>99</v>
      </c>
      <c r="BQ589" t="s">
        <v>1130</v>
      </c>
      <c r="BR589" t="s">
        <v>337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1099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333.9</v>
      </c>
      <c r="L590" t="s">
        <v>77</v>
      </c>
      <c r="M590" t="s"/>
      <c r="N590" t="s">
        <v>1125</v>
      </c>
      <c r="O590" t="s">
        <v>79</v>
      </c>
      <c r="P590" t="s">
        <v>1099</v>
      </c>
      <c r="Q590" t="s"/>
      <c r="R590" t="s">
        <v>80</v>
      </c>
      <c r="S590" t="s">
        <v>1138</v>
      </c>
      <c r="T590" t="s">
        <v>82</v>
      </c>
      <c r="U590" t="s">
        <v>83</v>
      </c>
      <c r="V590" t="s">
        <v>84</v>
      </c>
      <c r="W590" t="s">
        <v>103</v>
      </c>
      <c r="X590" t="s"/>
      <c r="Y590" t="s">
        <v>86</v>
      </c>
      <c r="Z590">
        <f>HYPERLINK("https://hotelmonitor-cachepage.eclerx.com/savepage/tk_15454758768437676_sr_62.html","info")</f>
        <v/>
      </c>
      <c r="AA590" t="n">
        <v>-419281</v>
      </c>
      <c r="AB590" t="s">
        <v>323</v>
      </c>
      <c r="AC590" t="s">
        <v>88</v>
      </c>
      <c r="AD590" t="s">
        <v>89</v>
      </c>
      <c r="AE590" t="s"/>
      <c r="AF590" t="s"/>
      <c r="AG590" t="s"/>
      <c r="AH590" t="s">
        <v>1139</v>
      </c>
      <c r="AI590" t="s">
        <v>1140</v>
      </c>
      <c r="AJ590" t="s"/>
      <c r="AK590" t="s">
        <v>91</v>
      </c>
      <c r="AL590" t="s"/>
      <c r="AM590" t="s"/>
      <c r="AN590" t="s">
        <v>91</v>
      </c>
      <c r="AO590" t="s"/>
      <c r="AP590" t="n">
        <v>26</v>
      </c>
      <c r="AQ590" t="s">
        <v>92</v>
      </c>
      <c r="AR590" t="s"/>
      <c r="AS590" t="s">
        <v>474</v>
      </c>
      <c r="AT590" t="s">
        <v>94</v>
      </c>
      <c r="AU590" t="s">
        <v>91</v>
      </c>
      <c r="AV590" t="s"/>
      <c r="AW590" t="s">
        <v>95</v>
      </c>
      <c r="AX590" t="s"/>
      <c r="AY590" t="n">
        <v>419281</v>
      </c>
      <c r="AZ590" t="s">
        <v>1104</v>
      </c>
      <c r="BA590" t="s"/>
      <c r="BB590" t="s"/>
      <c r="BC590" t="n">
        <v>38.8982</v>
      </c>
      <c r="BD590" t="n">
        <v>38.8982</v>
      </c>
      <c r="BE590" t="s">
        <v>1141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>
        <v>98</v>
      </c>
      <c r="BO590" t="s">
        <v>82</v>
      </c>
      <c r="BP590" t="s">
        <v>99</v>
      </c>
      <c r="BQ590" t="s">
        <v>1130</v>
      </c>
      <c r="BR590" t="s">
        <v>337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1099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333.9</v>
      </c>
      <c r="L591" t="s">
        <v>77</v>
      </c>
      <c r="M591" t="s"/>
      <c r="N591" t="s">
        <v>1125</v>
      </c>
      <c r="O591" t="s">
        <v>79</v>
      </c>
      <c r="P591" t="s">
        <v>1099</v>
      </c>
      <c r="Q591" t="s"/>
      <c r="R591" t="s">
        <v>80</v>
      </c>
      <c r="S591" t="s">
        <v>1138</v>
      </c>
      <c r="T591" t="s">
        <v>82</v>
      </c>
      <c r="U591" t="s">
        <v>83</v>
      </c>
      <c r="V591" t="s">
        <v>84</v>
      </c>
      <c r="W591" t="s">
        <v>103</v>
      </c>
      <c r="X591" t="s"/>
      <c r="Y591" t="s">
        <v>86</v>
      </c>
      <c r="Z591">
        <f>HYPERLINK("https://hotelmonitor-cachepage.eclerx.com/savepage/tk_15454758768437676_sr_62.html","info")</f>
        <v/>
      </c>
      <c r="AA591" t="n">
        <v>-419281</v>
      </c>
      <c r="AB591" t="s">
        <v>323</v>
      </c>
      <c r="AC591" t="s">
        <v>88</v>
      </c>
      <c r="AD591" t="s">
        <v>89</v>
      </c>
      <c r="AE591" t="s"/>
      <c r="AF591" t="s"/>
      <c r="AG591" t="s"/>
      <c r="AH591" t="s">
        <v>1139</v>
      </c>
      <c r="AI591" t="s">
        <v>1140</v>
      </c>
      <c r="AJ591" t="s"/>
      <c r="AK591" t="s">
        <v>91</v>
      </c>
      <c r="AL591" t="s"/>
      <c r="AM591" t="s"/>
      <c r="AN591" t="s">
        <v>91</v>
      </c>
      <c r="AO591" t="s"/>
      <c r="AP591" t="n">
        <v>26</v>
      </c>
      <c r="AQ591" t="s">
        <v>92</v>
      </c>
      <c r="AR591" t="s"/>
      <c r="AS591" t="s">
        <v>474</v>
      </c>
      <c r="AT591" t="s">
        <v>94</v>
      </c>
      <c r="AU591" t="s">
        <v>91</v>
      </c>
      <c r="AV591" t="s"/>
      <c r="AW591" t="s">
        <v>95</v>
      </c>
      <c r="AX591" t="s"/>
      <c r="AY591" t="n">
        <v>419281</v>
      </c>
      <c r="AZ591" t="s">
        <v>1104</v>
      </c>
      <c r="BA591" t="s"/>
      <c r="BB591" t="s"/>
      <c r="BC591" t="n">
        <v>38.8982</v>
      </c>
      <c r="BD591" t="n">
        <v>38.8982</v>
      </c>
      <c r="BE591" t="s">
        <v>1141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>
        <v>98</v>
      </c>
      <c r="BO591" t="s">
        <v>82</v>
      </c>
      <c r="BP591" t="s">
        <v>99</v>
      </c>
      <c r="BQ591" t="s">
        <v>1130</v>
      </c>
      <c r="BR591" t="s">
        <v>337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1099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333.9</v>
      </c>
      <c r="L592" t="s">
        <v>77</v>
      </c>
      <c r="M592" t="s"/>
      <c r="N592" t="s">
        <v>1125</v>
      </c>
      <c r="O592" t="s">
        <v>79</v>
      </c>
      <c r="P592" t="s">
        <v>1099</v>
      </c>
      <c r="Q592" t="s"/>
      <c r="R592" t="s">
        <v>80</v>
      </c>
      <c r="S592" t="s">
        <v>1138</v>
      </c>
      <c r="T592" t="s">
        <v>82</v>
      </c>
      <c r="U592" t="s">
        <v>83</v>
      </c>
      <c r="V592" t="s">
        <v>84</v>
      </c>
      <c r="W592" t="s">
        <v>103</v>
      </c>
      <c r="X592" t="s"/>
      <c r="Y592" t="s">
        <v>86</v>
      </c>
      <c r="Z592">
        <f>HYPERLINK("https://hotelmonitor-cachepage.eclerx.com/savepage/tk_15454758768437676_sr_62.html","info")</f>
        <v/>
      </c>
      <c r="AA592" t="n">
        <v>-419281</v>
      </c>
      <c r="AB592" t="s">
        <v>87</v>
      </c>
      <c r="AC592" t="s">
        <v>88</v>
      </c>
      <c r="AD592" t="s">
        <v>89</v>
      </c>
      <c r="AE592" t="s"/>
      <c r="AF592" t="s"/>
      <c r="AG592" t="s"/>
      <c r="AH592" t="s">
        <v>1139</v>
      </c>
      <c r="AI592" t="s">
        <v>1140</v>
      </c>
      <c r="AJ592" t="s"/>
      <c r="AK592" t="s">
        <v>91</v>
      </c>
      <c r="AL592" t="s"/>
      <c r="AM592" t="s"/>
      <c r="AN592" t="s">
        <v>91</v>
      </c>
      <c r="AO592" t="s"/>
      <c r="AP592" t="n">
        <v>26</v>
      </c>
      <c r="AQ592" t="s">
        <v>92</v>
      </c>
      <c r="AR592" t="s"/>
      <c r="AS592" t="s">
        <v>474</v>
      </c>
      <c r="AT592" t="s">
        <v>94</v>
      </c>
      <c r="AU592" t="s">
        <v>91</v>
      </c>
      <c r="AV592" t="s"/>
      <c r="AW592" t="s">
        <v>95</v>
      </c>
      <c r="AX592" t="s"/>
      <c r="AY592" t="n">
        <v>419281</v>
      </c>
      <c r="AZ592" t="s">
        <v>1104</v>
      </c>
      <c r="BA592" t="s"/>
      <c r="BB592" t="s"/>
      <c r="BC592" t="n">
        <v>38.8982</v>
      </c>
      <c r="BD592" t="n">
        <v>38.8982</v>
      </c>
      <c r="BE592" t="s">
        <v>1141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>
        <v>98</v>
      </c>
      <c r="BO592" t="s">
        <v>82</v>
      </c>
      <c r="BP592" t="s">
        <v>99</v>
      </c>
      <c r="BQ592" t="s">
        <v>1130</v>
      </c>
      <c r="BR592" t="s">
        <v>337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1099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333.9</v>
      </c>
      <c r="L593" t="s">
        <v>77</v>
      </c>
      <c r="M593" t="s"/>
      <c r="N593" t="s">
        <v>1125</v>
      </c>
      <c r="O593" t="s">
        <v>79</v>
      </c>
      <c r="P593" t="s">
        <v>1099</v>
      </c>
      <c r="Q593" t="s"/>
      <c r="R593" t="s">
        <v>80</v>
      </c>
      <c r="S593" t="s">
        <v>1138</v>
      </c>
      <c r="T593" t="s">
        <v>82</v>
      </c>
      <c r="U593" t="s">
        <v>83</v>
      </c>
      <c r="V593" t="s">
        <v>84</v>
      </c>
      <c r="W593" t="s">
        <v>103</v>
      </c>
      <c r="X593" t="s"/>
      <c r="Y593" t="s">
        <v>86</v>
      </c>
      <c r="Z593">
        <f>HYPERLINK("https://hotelmonitor-cachepage.eclerx.com/savepage/tk_15454758768437676_sr_62.html","info")</f>
        <v/>
      </c>
      <c r="AA593" t="n">
        <v>-419281</v>
      </c>
      <c r="AB593" t="s">
        <v>87</v>
      </c>
      <c r="AC593" t="s">
        <v>88</v>
      </c>
      <c r="AD593" t="s">
        <v>89</v>
      </c>
      <c r="AE593" t="s"/>
      <c r="AF593" t="s"/>
      <c r="AG593" t="s"/>
      <c r="AH593" t="s">
        <v>1139</v>
      </c>
      <c r="AI593" t="s">
        <v>1140</v>
      </c>
      <c r="AJ593" t="s"/>
      <c r="AK593" t="s">
        <v>91</v>
      </c>
      <c r="AL593" t="s"/>
      <c r="AM593" t="s"/>
      <c r="AN593" t="s">
        <v>91</v>
      </c>
      <c r="AO593" t="s"/>
      <c r="AP593" t="n">
        <v>26</v>
      </c>
      <c r="AQ593" t="s">
        <v>92</v>
      </c>
      <c r="AR593" t="s"/>
      <c r="AS593" t="s">
        <v>474</v>
      </c>
      <c r="AT593" t="s">
        <v>94</v>
      </c>
      <c r="AU593" t="s">
        <v>91</v>
      </c>
      <c r="AV593" t="s"/>
      <c r="AW593" t="s">
        <v>95</v>
      </c>
      <c r="AX593" t="s"/>
      <c r="AY593" t="n">
        <v>419281</v>
      </c>
      <c r="AZ593" t="s">
        <v>1104</v>
      </c>
      <c r="BA593" t="s"/>
      <c r="BB593" t="s"/>
      <c r="BC593" t="n">
        <v>38.8982</v>
      </c>
      <c r="BD593" t="n">
        <v>38.8982</v>
      </c>
      <c r="BE593" t="s">
        <v>1141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>
        <v>98</v>
      </c>
      <c r="BO593" t="s">
        <v>82</v>
      </c>
      <c r="BP593" t="s">
        <v>99</v>
      </c>
      <c r="BQ593" t="s">
        <v>1130</v>
      </c>
      <c r="BR593" t="s">
        <v>337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1099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351.89</v>
      </c>
      <c r="L594" t="s">
        <v>77</v>
      </c>
      <c r="M594" t="s"/>
      <c r="N594" t="s">
        <v>1125</v>
      </c>
      <c r="O594" t="s">
        <v>79</v>
      </c>
      <c r="P594" t="s">
        <v>1099</v>
      </c>
      <c r="Q594" t="s"/>
      <c r="R594" t="s">
        <v>80</v>
      </c>
      <c r="S594" t="s">
        <v>1142</v>
      </c>
      <c r="T594" t="s">
        <v>82</v>
      </c>
      <c r="U594" t="s">
        <v>83</v>
      </c>
      <c r="V594" t="s">
        <v>84</v>
      </c>
      <c r="W594" t="s">
        <v>107</v>
      </c>
      <c r="X594" t="s"/>
      <c r="Y594" t="s">
        <v>86</v>
      </c>
      <c r="Z594">
        <f>HYPERLINK("https://hotelmonitor-cachepage.eclerx.com/savepage/tk_15454758768437676_sr_62.html","info")</f>
        <v/>
      </c>
      <c r="AA594" t="n">
        <v>-419281</v>
      </c>
      <c r="AB594" t="s">
        <v>323</v>
      </c>
      <c r="AC594" t="s">
        <v>88</v>
      </c>
      <c r="AD594" t="s">
        <v>89</v>
      </c>
      <c r="AE594" t="s"/>
      <c r="AF594" t="s"/>
      <c r="AG594" t="s"/>
      <c r="AH594" t="s">
        <v>1143</v>
      </c>
      <c r="AI594" t="s">
        <v>1142</v>
      </c>
      <c r="AJ594" t="s"/>
      <c r="AK594" t="s">
        <v>91</v>
      </c>
      <c r="AL594" t="s"/>
      <c r="AM594" t="s"/>
      <c r="AN594" t="s">
        <v>91</v>
      </c>
      <c r="AO594" t="s"/>
      <c r="AP594" t="n">
        <v>26</v>
      </c>
      <c r="AQ594" t="s">
        <v>92</v>
      </c>
      <c r="AR594" t="s"/>
      <c r="AS594" t="s">
        <v>474</v>
      </c>
      <c r="AT594" t="s">
        <v>94</v>
      </c>
      <c r="AU594" t="s">
        <v>91</v>
      </c>
      <c r="AV594" t="s"/>
      <c r="AW594" t="s">
        <v>95</v>
      </c>
      <c r="AX594" t="s"/>
      <c r="AY594" t="n">
        <v>419281</v>
      </c>
      <c r="AZ594" t="s">
        <v>1104</v>
      </c>
      <c r="BA594" t="s"/>
      <c r="BB594" t="s"/>
      <c r="BC594" t="n">
        <v>38.8982</v>
      </c>
      <c r="BD594" t="n">
        <v>38.8982</v>
      </c>
      <c r="BE594" t="s">
        <v>1144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>
        <v>98</v>
      </c>
      <c r="BO594" t="s">
        <v>82</v>
      </c>
      <c r="BP594" t="s">
        <v>99</v>
      </c>
      <c r="BQ594" t="s">
        <v>1130</v>
      </c>
      <c r="BR594" t="s">
        <v>337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1099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351.89</v>
      </c>
      <c r="L595" t="s">
        <v>77</v>
      </c>
      <c r="M595" t="s"/>
      <c r="N595" t="s">
        <v>1125</v>
      </c>
      <c r="O595" t="s">
        <v>79</v>
      </c>
      <c r="P595" t="s">
        <v>1099</v>
      </c>
      <c r="Q595" t="s"/>
      <c r="R595" t="s">
        <v>80</v>
      </c>
      <c r="S595" t="s">
        <v>1142</v>
      </c>
      <c r="T595" t="s">
        <v>82</v>
      </c>
      <c r="U595" t="s">
        <v>83</v>
      </c>
      <c r="V595" t="s">
        <v>84</v>
      </c>
      <c r="W595" t="s">
        <v>107</v>
      </c>
      <c r="X595" t="s"/>
      <c r="Y595" t="s">
        <v>86</v>
      </c>
      <c r="Z595">
        <f>HYPERLINK("https://hotelmonitor-cachepage.eclerx.com/savepage/tk_15454758768437676_sr_62.html","info")</f>
        <v/>
      </c>
      <c r="AA595" t="n">
        <v>-419281</v>
      </c>
      <c r="AB595" t="s">
        <v>323</v>
      </c>
      <c r="AC595" t="s">
        <v>88</v>
      </c>
      <c r="AD595" t="s">
        <v>89</v>
      </c>
      <c r="AE595" t="s"/>
      <c r="AF595" t="s"/>
      <c r="AG595" t="s"/>
      <c r="AH595" t="s">
        <v>1143</v>
      </c>
      <c r="AI595" t="s">
        <v>1142</v>
      </c>
      <c r="AJ595" t="s"/>
      <c r="AK595" t="s">
        <v>91</v>
      </c>
      <c r="AL595" t="s"/>
      <c r="AM595" t="s"/>
      <c r="AN595" t="s">
        <v>91</v>
      </c>
      <c r="AO595" t="s"/>
      <c r="AP595" t="n">
        <v>26</v>
      </c>
      <c r="AQ595" t="s">
        <v>92</v>
      </c>
      <c r="AR595" t="s"/>
      <c r="AS595" t="s">
        <v>474</v>
      </c>
      <c r="AT595" t="s">
        <v>94</v>
      </c>
      <c r="AU595" t="s">
        <v>91</v>
      </c>
      <c r="AV595" t="s"/>
      <c r="AW595" t="s">
        <v>95</v>
      </c>
      <c r="AX595" t="s"/>
      <c r="AY595" t="n">
        <v>419281</v>
      </c>
      <c r="AZ595" t="s">
        <v>1104</v>
      </c>
      <c r="BA595" t="s"/>
      <c r="BB595" t="s"/>
      <c r="BC595" t="n">
        <v>38.8982</v>
      </c>
      <c r="BD595" t="n">
        <v>38.8982</v>
      </c>
      <c r="BE595" t="s">
        <v>1144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>
        <v>98</v>
      </c>
      <c r="BO595" t="s">
        <v>82</v>
      </c>
      <c r="BP595" t="s">
        <v>99</v>
      </c>
      <c r="BQ595" t="s">
        <v>1130</v>
      </c>
      <c r="BR595" t="s">
        <v>337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1099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351.89</v>
      </c>
      <c r="L596" t="s">
        <v>77</v>
      </c>
      <c r="M596" t="s"/>
      <c r="N596" t="s">
        <v>1125</v>
      </c>
      <c r="O596" t="s">
        <v>79</v>
      </c>
      <c r="P596" t="s">
        <v>1099</v>
      </c>
      <c r="Q596" t="s"/>
      <c r="R596" t="s">
        <v>80</v>
      </c>
      <c r="S596" t="s">
        <v>1142</v>
      </c>
      <c r="T596" t="s">
        <v>82</v>
      </c>
      <c r="U596" t="s">
        <v>83</v>
      </c>
      <c r="V596" t="s">
        <v>84</v>
      </c>
      <c r="W596" t="s">
        <v>107</v>
      </c>
      <c r="X596" t="s"/>
      <c r="Y596" t="s">
        <v>86</v>
      </c>
      <c r="Z596">
        <f>HYPERLINK("https://hotelmonitor-cachepage.eclerx.com/savepage/tk_15454758768437676_sr_62.html","info")</f>
        <v/>
      </c>
      <c r="AA596" t="n">
        <v>-419281</v>
      </c>
      <c r="AB596" t="s">
        <v>1121</v>
      </c>
      <c r="AC596" t="s">
        <v>88</v>
      </c>
      <c r="AD596" t="s">
        <v>89</v>
      </c>
      <c r="AE596" t="s"/>
      <c r="AF596" t="s"/>
      <c r="AG596" t="s"/>
      <c r="AH596" t="s">
        <v>1143</v>
      </c>
      <c r="AI596" t="s">
        <v>1142</v>
      </c>
      <c r="AJ596" t="s"/>
      <c r="AK596" t="s">
        <v>91</v>
      </c>
      <c r="AL596" t="s"/>
      <c r="AM596" t="s"/>
      <c r="AN596" t="s">
        <v>91</v>
      </c>
      <c r="AO596" t="s"/>
      <c r="AP596" t="n">
        <v>26</v>
      </c>
      <c r="AQ596" t="s">
        <v>92</v>
      </c>
      <c r="AR596" t="s"/>
      <c r="AS596" t="s">
        <v>474</v>
      </c>
      <c r="AT596" t="s">
        <v>94</v>
      </c>
      <c r="AU596" t="s">
        <v>91</v>
      </c>
      <c r="AV596" t="s"/>
      <c r="AW596" t="s">
        <v>95</v>
      </c>
      <c r="AX596" t="s"/>
      <c r="AY596" t="n">
        <v>419281</v>
      </c>
      <c r="AZ596" t="s">
        <v>1104</v>
      </c>
      <c r="BA596" t="s"/>
      <c r="BB596" t="s"/>
      <c r="BC596" t="n">
        <v>38.8982</v>
      </c>
      <c r="BD596" t="n">
        <v>38.8982</v>
      </c>
      <c r="BE596" t="s">
        <v>1144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>
        <v>98</v>
      </c>
      <c r="BO596" t="s">
        <v>82</v>
      </c>
      <c r="BP596" t="s">
        <v>99</v>
      </c>
      <c r="BQ596" t="s">
        <v>1130</v>
      </c>
      <c r="BR596" t="s">
        <v>337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1099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351.89</v>
      </c>
      <c r="L597" t="s">
        <v>77</v>
      </c>
      <c r="M597" t="s"/>
      <c r="N597" t="s">
        <v>1125</v>
      </c>
      <c r="O597" t="s">
        <v>79</v>
      </c>
      <c r="P597" t="s">
        <v>1099</v>
      </c>
      <c r="Q597" t="s"/>
      <c r="R597" t="s">
        <v>80</v>
      </c>
      <c r="S597" t="s">
        <v>1142</v>
      </c>
      <c r="T597" t="s">
        <v>82</v>
      </c>
      <c r="U597" t="s">
        <v>83</v>
      </c>
      <c r="V597" t="s">
        <v>84</v>
      </c>
      <c r="W597" t="s">
        <v>107</v>
      </c>
      <c r="X597" t="s"/>
      <c r="Y597" t="s">
        <v>86</v>
      </c>
      <c r="Z597">
        <f>HYPERLINK("https://hotelmonitor-cachepage.eclerx.com/savepage/tk_15454758768437676_sr_62.html","info")</f>
        <v/>
      </c>
      <c r="AA597" t="n">
        <v>-419281</v>
      </c>
      <c r="AB597" t="s">
        <v>1121</v>
      </c>
      <c r="AC597" t="s">
        <v>88</v>
      </c>
      <c r="AD597" t="s">
        <v>89</v>
      </c>
      <c r="AE597" t="s"/>
      <c r="AF597" t="s"/>
      <c r="AG597" t="s"/>
      <c r="AH597" t="s">
        <v>1143</v>
      </c>
      <c r="AI597" t="s">
        <v>1142</v>
      </c>
      <c r="AJ597" t="s"/>
      <c r="AK597" t="s">
        <v>91</v>
      </c>
      <c r="AL597" t="s"/>
      <c r="AM597" t="s"/>
      <c r="AN597" t="s">
        <v>91</v>
      </c>
      <c r="AO597" t="s"/>
      <c r="AP597" t="n">
        <v>26</v>
      </c>
      <c r="AQ597" t="s">
        <v>92</v>
      </c>
      <c r="AR597" t="s"/>
      <c r="AS597" t="s">
        <v>474</v>
      </c>
      <c r="AT597" t="s">
        <v>94</v>
      </c>
      <c r="AU597" t="s">
        <v>91</v>
      </c>
      <c r="AV597" t="s"/>
      <c r="AW597" t="s">
        <v>95</v>
      </c>
      <c r="AX597" t="s"/>
      <c r="AY597" t="n">
        <v>419281</v>
      </c>
      <c r="AZ597" t="s">
        <v>1104</v>
      </c>
      <c r="BA597" t="s"/>
      <c r="BB597" t="s"/>
      <c r="BC597" t="n">
        <v>38.8982</v>
      </c>
      <c r="BD597" t="n">
        <v>38.8982</v>
      </c>
      <c r="BE597" t="s">
        <v>1144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>
        <v>98</v>
      </c>
      <c r="BO597" t="s">
        <v>82</v>
      </c>
      <c r="BP597" t="s">
        <v>99</v>
      </c>
      <c r="BQ597" t="s">
        <v>1130</v>
      </c>
      <c r="BR597" t="s">
        <v>337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1099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351.89</v>
      </c>
      <c r="L598" t="s">
        <v>77</v>
      </c>
      <c r="M598" t="s"/>
      <c r="N598" t="s">
        <v>1125</v>
      </c>
      <c r="O598" t="s">
        <v>79</v>
      </c>
      <c r="P598" t="s">
        <v>1099</v>
      </c>
      <c r="Q598" t="s"/>
      <c r="R598" t="s">
        <v>80</v>
      </c>
      <c r="S598" t="s">
        <v>1142</v>
      </c>
      <c r="T598" t="s">
        <v>82</v>
      </c>
      <c r="U598" t="s">
        <v>83</v>
      </c>
      <c r="V598" t="s">
        <v>84</v>
      </c>
      <c r="W598" t="s">
        <v>107</v>
      </c>
      <c r="X598" t="s"/>
      <c r="Y598" t="s">
        <v>86</v>
      </c>
      <c r="Z598">
        <f>HYPERLINK("https://hotelmonitor-cachepage.eclerx.com/savepage/tk_15454758768437676_sr_62.html","info")</f>
        <v/>
      </c>
      <c r="AA598" t="n">
        <v>-419281</v>
      </c>
      <c r="AB598" t="s">
        <v>629</v>
      </c>
      <c r="AC598" t="s">
        <v>88</v>
      </c>
      <c r="AD598" t="s">
        <v>89</v>
      </c>
      <c r="AE598" t="s"/>
      <c r="AF598" t="s"/>
      <c r="AG598" t="s"/>
      <c r="AH598" t="s">
        <v>1143</v>
      </c>
      <c r="AI598" t="s">
        <v>1142</v>
      </c>
      <c r="AJ598" t="s"/>
      <c r="AK598" t="s">
        <v>91</v>
      </c>
      <c r="AL598" t="s"/>
      <c r="AM598" t="s"/>
      <c r="AN598" t="s">
        <v>91</v>
      </c>
      <c r="AO598" t="s"/>
      <c r="AP598" t="n">
        <v>26</v>
      </c>
      <c r="AQ598" t="s">
        <v>92</v>
      </c>
      <c r="AR598" t="s"/>
      <c r="AS598" t="s">
        <v>474</v>
      </c>
      <c r="AT598" t="s">
        <v>94</v>
      </c>
      <c r="AU598" t="s">
        <v>91</v>
      </c>
      <c r="AV598" t="s"/>
      <c r="AW598" t="s">
        <v>95</v>
      </c>
      <c r="AX598" t="s"/>
      <c r="AY598" t="n">
        <v>419281</v>
      </c>
      <c r="AZ598" t="s">
        <v>1104</v>
      </c>
      <c r="BA598" t="s"/>
      <c r="BB598" t="s"/>
      <c r="BC598" t="n">
        <v>38.8982</v>
      </c>
      <c r="BD598" t="n">
        <v>38.8982</v>
      </c>
      <c r="BE598" t="s">
        <v>1144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>
        <v>98</v>
      </c>
      <c r="BO598" t="s">
        <v>82</v>
      </c>
      <c r="BP598" t="s">
        <v>99</v>
      </c>
      <c r="BQ598" t="s">
        <v>1130</v>
      </c>
      <c r="BR598" t="s">
        <v>337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1099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351.89</v>
      </c>
      <c r="L599" t="s">
        <v>77</v>
      </c>
      <c r="M599" t="s"/>
      <c r="N599" t="s">
        <v>1125</v>
      </c>
      <c r="O599" t="s">
        <v>79</v>
      </c>
      <c r="P599" t="s">
        <v>1099</v>
      </c>
      <c r="Q599" t="s"/>
      <c r="R599" t="s">
        <v>80</v>
      </c>
      <c r="S599" t="s">
        <v>1142</v>
      </c>
      <c r="T599" t="s">
        <v>82</v>
      </c>
      <c r="U599" t="s">
        <v>83</v>
      </c>
      <c r="V599" t="s">
        <v>84</v>
      </c>
      <c r="W599" t="s">
        <v>107</v>
      </c>
      <c r="X599" t="s"/>
      <c r="Y599" t="s">
        <v>86</v>
      </c>
      <c r="Z599">
        <f>HYPERLINK("https://hotelmonitor-cachepage.eclerx.com/savepage/tk_15454758768437676_sr_62.html","info")</f>
        <v/>
      </c>
      <c r="AA599" t="n">
        <v>-419281</v>
      </c>
      <c r="AB599" t="s">
        <v>629</v>
      </c>
      <c r="AC599" t="s">
        <v>88</v>
      </c>
      <c r="AD599" t="s">
        <v>89</v>
      </c>
      <c r="AE599" t="s"/>
      <c r="AF599" t="s"/>
      <c r="AG599" t="s"/>
      <c r="AH599" t="s">
        <v>1143</v>
      </c>
      <c r="AI599" t="s">
        <v>1142</v>
      </c>
      <c r="AJ599" t="s"/>
      <c r="AK599" t="s">
        <v>91</v>
      </c>
      <c r="AL599" t="s"/>
      <c r="AM599" t="s"/>
      <c r="AN599" t="s">
        <v>91</v>
      </c>
      <c r="AO599" t="s"/>
      <c r="AP599" t="n">
        <v>26</v>
      </c>
      <c r="AQ599" t="s">
        <v>92</v>
      </c>
      <c r="AR599" t="s"/>
      <c r="AS599" t="s">
        <v>474</v>
      </c>
      <c r="AT599" t="s">
        <v>94</v>
      </c>
      <c r="AU599" t="s">
        <v>91</v>
      </c>
      <c r="AV599" t="s"/>
      <c r="AW599" t="s">
        <v>95</v>
      </c>
      <c r="AX599" t="s"/>
      <c r="AY599" t="n">
        <v>419281</v>
      </c>
      <c r="AZ599" t="s">
        <v>1104</v>
      </c>
      <c r="BA599" t="s"/>
      <c r="BB599" t="s"/>
      <c r="BC599" t="n">
        <v>38.8982</v>
      </c>
      <c r="BD599" t="n">
        <v>38.8982</v>
      </c>
      <c r="BE599" t="s">
        <v>1144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>
        <v>98</v>
      </c>
      <c r="BO599" t="s">
        <v>82</v>
      </c>
      <c r="BP599" t="s">
        <v>99</v>
      </c>
      <c r="BQ599" t="s">
        <v>1130</v>
      </c>
      <c r="BR599" t="s">
        <v>337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1099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356.68</v>
      </c>
      <c r="L600" t="s">
        <v>77</v>
      </c>
      <c r="M600" t="s"/>
      <c r="N600" t="s">
        <v>1125</v>
      </c>
      <c r="O600" t="s">
        <v>79</v>
      </c>
      <c r="P600" t="s">
        <v>1099</v>
      </c>
      <c r="Q600" t="s"/>
      <c r="R600" t="s">
        <v>80</v>
      </c>
      <c r="S600" t="s">
        <v>1145</v>
      </c>
      <c r="T600" t="s">
        <v>82</v>
      </c>
      <c r="U600" t="s">
        <v>83</v>
      </c>
      <c r="V600" t="s">
        <v>84</v>
      </c>
      <c r="W600" t="s">
        <v>107</v>
      </c>
      <c r="X600" t="s"/>
      <c r="Y600" t="s">
        <v>86</v>
      </c>
      <c r="Z600">
        <f>HYPERLINK("https://hotelmonitor-cachepage.eclerx.com/savepage/tk_15454758768437676_sr_62.html","info")</f>
        <v/>
      </c>
      <c r="AA600" t="n">
        <v>-419281</v>
      </c>
      <c r="AB600" t="s">
        <v>87</v>
      </c>
      <c r="AC600" t="s">
        <v>88</v>
      </c>
      <c r="AD600" t="s">
        <v>89</v>
      </c>
      <c r="AE600" t="s"/>
      <c r="AF600" t="s"/>
      <c r="AG600" t="s"/>
      <c r="AH600" t="s">
        <v>1146</v>
      </c>
      <c r="AI600" t="s">
        <v>1145</v>
      </c>
      <c r="AJ600" t="s"/>
      <c r="AK600" t="s">
        <v>91</v>
      </c>
      <c r="AL600" t="s"/>
      <c r="AM600" t="s"/>
      <c r="AN600" t="s">
        <v>91</v>
      </c>
      <c r="AO600" t="s"/>
      <c r="AP600" t="n">
        <v>26</v>
      </c>
      <c r="AQ600" t="s">
        <v>92</v>
      </c>
      <c r="AR600" t="s"/>
      <c r="AS600" t="s">
        <v>474</v>
      </c>
      <c r="AT600" t="s">
        <v>94</v>
      </c>
      <c r="AU600" t="s">
        <v>91</v>
      </c>
      <c r="AV600" t="s"/>
      <c r="AW600" t="s">
        <v>95</v>
      </c>
      <c r="AX600" t="s"/>
      <c r="AY600" t="n">
        <v>419281</v>
      </c>
      <c r="AZ600" t="s">
        <v>1104</v>
      </c>
      <c r="BA600" t="s"/>
      <c r="BB600" t="s"/>
      <c r="BC600" t="n">
        <v>38.8982</v>
      </c>
      <c r="BD600" t="n">
        <v>38.8982</v>
      </c>
      <c r="BE600" t="s">
        <v>1147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>
        <v>98</v>
      </c>
      <c r="BO600" t="s">
        <v>82</v>
      </c>
      <c r="BP600" t="s">
        <v>99</v>
      </c>
      <c r="BQ600" t="s">
        <v>1130</v>
      </c>
      <c r="BR600" t="s">
        <v>337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1099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356.68</v>
      </c>
      <c r="L601" t="s">
        <v>77</v>
      </c>
      <c r="M601" t="s"/>
      <c r="N601" t="s">
        <v>1125</v>
      </c>
      <c r="O601" t="s">
        <v>79</v>
      </c>
      <c r="P601" t="s">
        <v>1099</v>
      </c>
      <c r="Q601" t="s"/>
      <c r="R601" t="s">
        <v>80</v>
      </c>
      <c r="S601" t="s">
        <v>1145</v>
      </c>
      <c r="T601" t="s">
        <v>82</v>
      </c>
      <c r="U601" t="s">
        <v>83</v>
      </c>
      <c r="V601" t="s">
        <v>84</v>
      </c>
      <c r="W601" t="s">
        <v>107</v>
      </c>
      <c r="X601" t="s"/>
      <c r="Y601" t="s">
        <v>86</v>
      </c>
      <c r="Z601">
        <f>HYPERLINK("https://hotelmonitor-cachepage.eclerx.com/savepage/tk_15454758768437676_sr_62.html","info")</f>
        <v/>
      </c>
      <c r="AA601" t="n">
        <v>-419281</v>
      </c>
      <c r="AB601" t="s">
        <v>87</v>
      </c>
      <c r="AC601" t="s">
        <v>88</v>
      </c>
      <c r="AD601" t="s">
        <v>89</v>
      </c>
      <c r="AE601" t="s"/>
      <c r="AF601" t="s"/>
      <c r="AG601" t="s"/>
      <c r="AH601" t="s">
        <v>1146</v>
      </c>
      <c r="AI601" t="s">
        <v>1145</v>
      </c>
      <c r="AJ601" t="s"/>
      <c r="AK601" t="s">
        <v>91</v>
      </c>
      <c r="AL601" t="s"/>
      <c r="AM601" t="s"/>
      <c r="AN601" t="s">
        <v>91</v>
      </c>
      <c r="AO601" t="s"/>
      <c r="AP601" t="n">
        <v>26</v>
      </c>
      <c r="AQ601" t="s">
        <v>92</v>
      </c>
      <c r="AR601" t="s"/>
      <c r="AS601" t="s">
        <v>474</v>
      </c>
      <c r="AT601" t="s">
        <v>94</v>
      </c>
      <c r="AU601" t="s">
        <v>91</v>
      </c>
      <c r="AV601" t="s"/>
      <c r="AW601" t="s">
        <v>95</v>
      </c>
      <c r="AX601" t="s"/>
      <c r="AY601" t="n">
        <v>419281</v>
      </c>
      <c r="AZ601" t="s">
        <v>1104</v>
      </c>
      <c r="BA601" t="s"/>
      <c r="BB601" t="s"/>
      <c r="BC601" t="n">
        <v>38.8982</v>
      </c>
      <c r="BD601" t="n">
        <v>38.8982</v>
      </c>
      <c r="BE601" t="s">
        <v>1147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>
        <v>98</v>
      </c>
      <c r="BO601" t="s">
        <v>82</v>
      </c>
      <c r="BP601" t="s">
        <v>99</v>
      </c>
      <c r="BQ601" t="s">
        <v>1130</v>
      </c>
      <c r="BR601" t="s">
        <v>337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1099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409.38</v>
      </c>
      <c r="L602" t="s">
        <v>77</v>
      </c>
      <c r="M602" t="s"/>
      <c r="N602" t="s">
        <v>1148</v>
      </c>
      <c r="O602" t="s">
        <v>79</v>
      </c>
      <c r="P602" t="s">
        <v>1099</v>
      </c>
      <c r="Q602" t="s"/>
      <c r="R602" t="s">
        <v>80</v>
      </c>
      <c r="S602" t="s">
        <v>1149</v>
      </c>
      <c r="T602" t="s">
        <v>82</v>
      </c>
      <c r="U602" t="s">
        <v>83</v>
      </c>
      <c r="V602" t="s">
        <v>84</v>
      </c>
      <c r="W602" t="s">
        <v>103</v>
      </c>
      <c r="X602" t="s"/>
      <c r="Y602" t="s">
        <v>86</v>
      </c>
      <c r="Z602">
        <f>HYPERLINK("https://hotelmonitor-cachepage.eclerx.com/savepage/tk_15454758768437676_sr_62.html","info")</f>
        <v/>
      </c>
      <c r="AA602" t="n">
        <v>-419281</v>
      </c>
      <c r="AB602" t="s">
        <v>1102</v>
      </c>
      <c r="AC602" t="s">
        <v>88</v>
      </c>
      <c r="AD602" t="s">
        <v>89</v>
      </c>
      <c r="AE602" t="s"/>
      <c r="AF602" t="s"/>
      <c r="AG602" t="s"/>
      <c r="AH602" t="s">
        <v>1150</v>
      </c>
      <c r="AI602" t="s">
        <v>1149</v>
      </c>
      <c r="AJ602" t="s"/>
      <c r="AK602" t="s">
        <v>91</v>
      </c>
      <c r="AL602" t="s"/>
      <c r="AM602" t="s"/>
      <c r="AN602" t="s">
        <v>91</v>
      </c>
      <c r="AO602" t="s"/>
      <c r="AP602" t="n">
        <v>26</v>
      </c>
      <c r="AQ602" t="s">
        <v>92</v>
      </c>
      <c r="AR602" t="s"/>
      <c r="AS602" t="s">
        <v>512</v>
      </c>
      <c r="AT602" t="s">
        <v>94</v>
      </c>
      <c r="AU602" t="s">
        <v>91</v>
      </c>
      <c r="AV602" t="s"/>
      <c r="AW602" t="s">
        <v>95</v>
      </c>
      <c r="AX602" t="s"/>
      <c r="AY602" t="n">
        <v>419281</v>
      </c>
      <c r="AZ602" t="s">
        <v>1104</v>
      </c>
      <c r="BA602" t="s"/>
      <c r="BB602" t="s"/>
      <c r="BC602" t="n">
        <v>38.8982</v>
      </c>
      <c r="BD602" t="n">
        <v>38.8982</v>
      </c>
      <c r="BE602" t="s">
        <v>1151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>
        <v>98</v>
      </c>
      <c r="BO602" t="s">
        <v>82</v>
      </c>
      <c r="BP602" t="s">
        <v>99</v>
      </c>
      <c r="BQ602" t="s">
        <v>1152</v>
      </c>
      <c r="BR602" t="s">
        <v>337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1099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409.38</v>
      </c>
      <c r="L603" t="s">
        <v>77</v>
      </c>
      <c r="M603" t="s"/>
      <c r="N603" t="s">
        <v>1148</v>
      </c>
      <c r="O603" t="s">
        <v>79</v>
      </c>
      <c r="P603" t="s">
        <v>1099</v>
      </c>
      <c r="Q603" t="s"/>
      <c r="R603" t="s">
        <v>80</v>
      </c>
      <c r="S603" t="s">
        <v>1149</v>
      </c>
      <c r="T603" t="s">
        <v>82</v>
      </c>
      <c r="U603" t="s">
        <v>83</v>
      </c>
      <c r="V603" t="s">
        <v>84</v>
      </c>
      <c r="W603" t="s">
        <v>103</v>
      </c>
      <c r="X603" t="s"/>
      <c r="Y603" t="s">
        <v>86</v>
      </c>
      <c r="Z603">
        <f>HYPERLINK("https://hotelmonitor-cachepage.eclerx.com/savepage/tk_15454758768437676_sr_62.html","info")</f>
        <v/>
      </c>
      <c r="AA603" t="n">
        <v>-419281</v>
      </c>
      <c r="AB603" t="s">
        <v>1102</v>
      </c>
      <c r="AC603" t="s">
        <v>88</v>
      </c>
      <c r="AD603" t="s">
        <v>89</v>
      </c>
      <c r="AE603" t="s"/>
      <c r="AF603" t="s"/>
      <c r="AG603" t="s"/>
      <c r="AH603" t="s">
        <v>1150</v>
      </c>
      <c r="AI603" t="s">
        <v>1149</v>
      </c>
      <c r="AJ603" t="s"/>
      <c r="AK603" t="s">
        <v>91</v>
      </c>
      <c r="AL603" t="s"/>
      <c r="AM603" t="s"/>
      <c r="AN603" t="s">
        <v>91</v>
      </c>
      <c r="AO603" t="s"/>
      <c r="AP603" t="n">
        <v>26</v>
      </c>
      <c r="AQ603" t="s">
        <v>92</v>
      </c>
      <c r="AR603" t="s"/>
      <c r="AS603" t="s">
        <v>512</v>
      </c>
      <c r="AT603" t="s">
        <v>94</v>
      </c>
      <c r="AU603" t="s">
        <v>91</v>
      </c>
      <c r="AV603" t="s"/>
      <c r="AW603" t="s">
        <v>95</v>
      </c>
      <c r="AX603" t="s"/>
      <c r="AY603" t="n">
        <v>419281</v>
      </c>
      <c r="AZ603" t="s">
        <v>1104</v>
      </c>
      <c r="BA603" t="s"/>
      <c r="BB603" t="s"/>
      <c r="BC603" t="n">
        <v>38.8982</v>
      </c>
      <c r="BD603" t="n">
        <v>38.8982</v>
      </c>
      <c r="BE603" t="s">
        <v>1151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>
        <v>98</v>
      </c>
      <c r="BO603" t="s">
        <v>82</v>
      </c>
      <c r="BP603" t="s">
        <v>99</v>
      </c>
      <c r="BQ603" t="s">
        <v>1152</v>
      </c>
      <c r="BR603" t="s">
        <v>337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1099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425.57</v>
      </c>
      <c r="L604" t="s">
        <v>77</v>
      </c>
      <c r="M604" t="s"/>
      <c r="N604" t="s">
        <v>1148</v>
      </c>
      <c r="O604" t="s">
        <v>79</v>
      </c>
      <c r="P604" t="s">
        <v>1099</v>
      </c>
      <c r="Q604" t="s"/>
      <c r="R604" t="s">
        <v>80</v>
      </c>
      <c r="S604" t="s">
        <v>1153</v>
      </c>
      <c r="T604" t="s">
        <v>82</v>
      </c>
      <c r="U604" t="s">
        <v>83</v>
      </c>
      <c r="V604" t="s">
        <v>84</v>
      </c>
      <c r="W604" t="s">
        <v>107</v>
      </c>
      <c r="X604" t="s"/>
      <c r="Y604" t="s">
        <v>86</v>
      </c>
      <c r="Z604">
        <f>HYPERLINK("https://hotelmonitor-cachepage.eclerx.com/savepage/tk_15454758768437676_sr_62.html","info")</f>
        <v/>
      </c>
      <c r="AA604" t="n">
        <v>-419281</v>
      </c>
      <c r="AB604" t="s">
        <v>1108</v>
      </c>
      <c r="AC604" t="s">
        <v>88</v>
      </c>
      <c r="AD604" t="s">
        <v>89</v>
      </c>
      <c r="AE604" t="s"/>
      <c r="AF604" t="s"/>
      <c r="AG604" t="s"/>
      <c r="AH604" t="s">
        <v>1154</v>
      </c>
      <c r="AI604" t="s">
        <v>1153</v>
      </c>
      <c r="AJ604" t="s"/>
      <c r="AK604" t="s">
        <v>91</v>
      </c>
      <c r="AL604" t="s"/>
      <c r="AM604" t="s"/>
      <c r="AN604" t="s">
        <v>91</v>
      </c>
      <c r="AO604" t="s"/>
      <c r="AP604" t="n">
        <v>26</v>
      </c>
      <c r="AQ604" t="s">
        <v>92</v>
      </c>
      <c r="AR604" t="s"/>
      <c r="AS604" t="s">
        <v>512</v>
      </c>
      <c r="AT604" t="s">
        <v>94</v>
      </c>
      <c r="AU604" t="s">
        <v>91</v>
      </c>
      <c r="AV604" t="s"/>
      <c r="AW604" t="s">
        <v>95</v>
      </c>
      <c r="AX604" t="s"/>
      <c r="AY604" t="n">
        <v>419281</v>
      </c>
      <c r="AZ604" t="s">
        <v>1104</v>
      </c>
      <c r="BA604" t="s"/>
      <c r="BB604" t="s"/>
      <c r="BC604" t="n">
        <v>38.8982</v>
      </c>
      <c r="BD604" t="n">
        <v>38.8982</v>
      </c>
      <c r="BE604" t="s">
        <v>1155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>
        <v>98</v>
      </c>
      <c r="BO604" t="s">
        <v>82</v>
      </c>
      <c r="BP604" t="s">
        <v>99</v>
      </c>
      <c r="BQ604" t="s">
        <v>1152</v>
      </c>
      <c r="BR604" t="s">
        <v>337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1099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425.57</v>
      </c>
      <c r="L605" t="s">
        <v>77</v>
      </c>
      <c r="M605" t="s"/>
      <c r="N605" t="s">
        <v>1148</v>
      </c>
      <c r="O605" t="s">
        <v>79</v>
      </c>
      <c r="P605" t="s">
        <v>1099</v>
      </c>
      <c r="Q605" t="s"/>
      <c r="R605" t="s">
        <v>80</v>
      </c>
      <c r="S605" t="s">
        <v>1153</v>
      </c>
      <c r="T605" t="s">
        <v>82</v>
      </c>
      <c r="U605" t="s">
        <v>83</v>
      </c>
      <c r="V605" t="s">
        <v>84</v>
      </c>
      <c r="W605" t="s">
        <v>107</v>
      </c>
      <c r="X605" t="s"/>
      <c r="Y605" t="s">
        <v>86</v>
      </c>
      <c r="Z605">
        <f>HYPERLINK("https://hotelmonitor-cachepage.eclerx.com/savepage/tk_15454758768437676_sr_62.html","info")</f>
        <v/>
      </c>
      <c r="AA605" t="n">
        <v>-419281</v>
      </c>
      <c r="AB605" t="s">
        <v>1108</v>
      </c>
      <c r="AC605" t="s">
        <v>88</v>
      </c>
      <c r="AD605" t="s">
        <v>89</v>
      </c>
      <c r="AE605" t="s"/>
      <c r="AF605" t="s"/>
      <c r="AG605" t="s"/>
      <c r="AH605" t="s">
        <v>1154</v>
      </c>
      <c r="AI605" t="s">
        <v>1153</v>
      </c>
      <c r="AJ605" t="s"/>
      <c r="AK605" t="s">
        <v>91</v>
      </c>
      <c r="AL605" t="s"/>
      <c r="AM605" t="s"/>
      <c r="AN605" t="s">
        <v>91</v>
      </c>
      <c r="AO605" t="s"/>
      <c r="AP605" t="n">
        <v>26</v>
      </c>
      <c r="AQ605" t="s">
        <v>92</v>
      </c>
      <c r="AR605" t="s"/>
      <c r="AS605" t="s">
        <v>512</v>
      </c>
      <c r="AT605" t="s">
        <v>94</v>
      </c>
      <c r="AU605" t="s">
        <v>91</v>
      </c>
      <c r="AV605" t="s"/>
      <c r="AW605" t="s">
        <v>95</v>
      </c>
      <c r="AX605" t="s"/>
      <c r="AY605" t="n">
        <v>419281</v>
      </c>
      <c r="AZ605" t="s">
        <v>1104</v>
      </c>
      <c r="BA605" t="s"/>
      <c r="BB605" t="s"/>
      <c r="BC605" t="n">
        <v>38.8982</v>
      </c>
      <c r="BD605" t="n">
        <v>38.8982</v>
      </c>
      <c r="BE605" t="s">
        <v>1155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>
        <v>98</v>
      </c>
      <c r="BO605" t="s">
        <v>82</v>
      </c>
      <c r="BP605" t="s">
        <v>99</v>
      </c>
      <c r="BQ605" t="s">
        <v>1152</v>
      </c>
      <c r="BR605" t="s">
        <v>337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1099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427.37</v>
      </c>
      <c r="L606" t="s">
        <v>77</v>
      </c>
      <c r="M606" t="s"/>
      <c r="N606" t="s">
        <v>1148</v>
      </c>
      <c r="O606" t="s">
        <v>79</v>
      </c>
      <c r="P606" t="s">
        <v>1099</v>
      </c>
      <c r="Q606" t="s"/>
      <c r="R606" t="s">
        <v>80</v>
      </c>
      <c r="S606" t="s">
        <v>1156</v>
      </c>
      <c r="T606" t="s">
        <v>82</v>
      </c>
      <c r="U606" t="s">
        <v>83</v>
      </c>
      <c r="V606" t="s">
        <v>84</v>
      </c>
      <c r="W606" t="s">
        <v>107</v>
      </c>
      <c r="X606" t="s"/>
      <c r="Y606" t="s">
        <v>86</v>
      </c>
      <c r="Z606">
        <f>HYPERLINK("https://hotelmonitor-cachepage.eclerx.com/savepage/tk_15454758768437676_sr_62.html","info")</f>
        <v/>
      </c>
      <c r="AA606" t="n">
        <v>-419281</v>
      </c>
      <c r="AB606" t="s">
        <v>1102</v>
      </c>
      <c r="AC606" t="s">
        <v>88</v>
      </c>
      <c r="AD606" t="s">
        <v>89</v>
      </c>
      <c r="AE606" t="s"/>
      <c r="AF606" t="s"/>
      <c r="AG606" t="s"/>
      <c r="AH606" t="s">
        <v>1157</v>
      </c>
      <c r="AI606" t="s">
        <v>1156</v>
      </c>
      <c r="AJ606" t="s"/>
      <c r="AK606" t="s">
        <v>91</v>
      </c>
      <c r="AL606" t="s"/>
      <c r="AM606" t="s"/>
      <c r="AN606" t="s">
        <v>91</v>
      </c>
      <c r="AO606" t="s"/>
      <c r="AP606" t="n">
        <v>26</v>
      </c>
      <c r="AQ606" t="s">
        <v>92</v>
      </c>
      <c r="AR606" t="s"/>
      <c r="AS606" t="s">
        <v>512</v>
      </c>
      <c r="AT606" t="s">
        <v>94</v>
      </c>
      <c r="AU606" t="s">
        <v>91</v>
      </c>
      <c r="AV606" t="s"/>
      <c r="AW606" t="s">
        <v>95</v>
      </c>
      <c r="AX606" t="s"/>
      <c r="AY606" t="n">
        <v>419281</v>
      </c>
      <c r="AZ606" t="s">
        <v>1104</v>
      </c>
      <c r="BA606" t="s"/>
      <c r="BB606" t="s"/>
      <c r="BC606" t="n">
        <v>38.8982</v>
      </c>
      <c r="BD606" t="n">
        <v>38.8982</v>
      </c>
      <c r="BE606" t="s">
        <v>1158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>
        <v>98</v>
      </c>
      <c r="BO606" t="s">
        <v>82</v>
      </c>
      <c r="BP606" t="s">
        <v>99</v>
      </c>
      <c r="BQ606" t="s">
        <v>1152</v>
      </c>
      <c r="BR606" t="s">
        <v>337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1099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427.37</v>
      </c>
      <c r="L607" t="s">
        <v>77</v>
      </c>
      <c r="M607" t="s"/>
      <c r="N607" t="s">
        <v>1148</v>
      </c>
      <c r="O607" t="s">
        <v>79</v>
      </c>
      <c r="P607" t="s">
        <v>1099</v>
      </c>
      <c r="Q607" t="s"/>
      <c r="R607" t="s">
        <v>80</v>
      </c>
      <c r="S607" t="s">
        <v>1156</v>
      </c>
      <c r="T607" t="s">
        <v>82</v>
      </c>
      <c r="U607" t="s">
        <v>83</v>
      </c>
      <c r="V607" t="s">
        <v>84</v>
      </c>
      <c r="W607" t="s">
        <v>107</v>
      </c>
      <c r="X607" t="s"/>
      <c r="Y607" t="s">
        <v>86</v>
      </c>
      <c r="Z607">
        <f>HYPERLINK("https://hotelmonitor-cachepage.eclerx.com/savepage/tk_15454758768437676_sr_62.html","info")</f>
        <v/>
      </c>
      <c r="AA607" t="n">
        <v>-419281</v>
      </c>
      <c r="AB607" t="s">
        <v>1102</v>
      </c>
      <c r="AC607" t="s">
        <v>88</v>
      </c>
      <c r="AD607" t="s">
        <v>89</v>
      </c>
      <c r="AE607" t="s"/>
      <c r="AF607" t="s"/>
      <c r="AG607" t="s"/>
      <c r="AH607" t="s">
        <v>1157</v>
      </c>
      <c r="AI607" t="s">
        <v>1156</v>
      </c>
      <c r="AJ607" t="s"/>
      <c r="AK607" t="s">
        <v>91</v>
      </c>
      <c r="AL607" t="s"/>
      <c r="AM607" t="s"/>
      <c r="AN607" t="s">
        <v>91</v>
      </c>
      <c r="AO607" t="s"/>
      <c r="AP607" t="n">
        <v>26</v>
      </c>
      <c r="AQ607" t="s">
        <v>92</v>
      </c>
      <c r="AR607" t="s"/>
      <c r="AS607" t="s">
        <v>512</v>
      </c>
      <c r="AT607" t="s">
        <v>94</v>
      </c>
      <c r="AU607" t="s">
        <v>91</v>
      </c>
      <c r="AV607" t="s"/>
      <c r="AW607" t="s">
        <v>95</v>
      </c>
      <c r="AX607" t="s"/>
      <c r="AY607" t="n">
        <v>419281</v>
      </c>
      <c r="AZ607" t="s">
        <v>1104</v>
      </c>
      <c r="BA607" t="s"/>
      <c r="BB607" t="s"/>
      <c r="BC607" t="n">
        <v>38.8982</v>
      </c>
      <c r="BD607" t="n">
        <v>38.8982</v>
      </c>
      <c r="BE607" t="s">
        <v>1158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>
        <v>98</v>
      </c>
      <c r="BO607" t="s">
        <v>82</v>
      </c>
      <c r="BP607" t="s">
        <v>99</v>
      </c>
      <c r="BQ607" t="s">
        <v>1152</v>
      </c>
      <c r="BR607" t="s">
        <v>337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1099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454.86</v>
      </c>
      <c r="L608" t="s">
        <v>77</v>
      </c>
      <c r="M608" t="s"/>
      <c r="N608" t="s">
        <v>1148</v>
      </c>
      <c r="O608" t="s">
        <v>79</v>
      </c>
      <c r="P608" t="s">
        <v>1099</v>
      </c>
      <c r="Q608" t="s"/>
      <c r="R608" t="s">
        <v>80</v>
      </c>
      <c r="S608" t="s">
        <v>1159</v>
      </c>
      <c r="T608" t="s">
        <v>82</v>
      </c>
      <c r="U608" t="s">
        <v>83</v>
      </c>
      <c r="V608" t="s">
        <v>84</v>
      </c>
      <c r="W608" t="s">
        <v>103</v>
      </c>
      <c r="X608" t="s"/>
      <c r="Y608" t="s">
        <v>86</v>
      </c>
      <c r="Z608">
        <f>HYPERLINK("https://hotelmonitor-cachepage.eclerx.com/savepage/tk_15454758768437676_sr_62.html","info")</f>
        <v/>
      </c>
      <c r="AA608" t="n">
        <v>-419281</v>
      </c>
      <c r="AB608" t="s">
        <v>323</v>
      </c>
      <c r="AC608" t="s">
        <v>88</v>
      </c>
      <c r="AD608" t="s">
        <v>89</v>
      </c>
      <c r="AE608" t="s"/>
      <c r="AF608" t="s"/>
      <c r="AG608" t="s"/>
      <c r="AH608" t="s">
        <v>1160</v>
      </c>
      <c r="AI608" t="s">
        <v>1159</v>
      </c>
      <c r="AJ608" t="s"/>
      <c r="AK608" t="s">
        <v>91</v>
      </c>
      <c r="AL608" t="s"/>
      <c r="AM608" t="s"/>
      <c r="AN608" t="s">
        <v>91</v>
      </c>
      <c r="AO608" t="s"/>
      <c r="AP608" t="n">
        <v>26</v>
      </c>
      <c r="AQ608" t="s">
        <v>92</v>
      </c>
      <c r="AR608" t="s"/>
      <c r="AS608" t="s">
        <v>512</v>
      </c>
      <c r="AT608" t="s">
        <v>94</v>
      </c>
      <c r="AU608" t="s">
        <v>91</v>
      </c>
      <c r="AV608" t="s"/>
      <c r="AW608" t="s">
        <v>95</v>
      </c>
      <c r="AX608" t="s"/>
      <c r="AY608" t="n">
        <v>419281</v>
      </c>
      <c r="AZ608" t="s">
        <v>1104</v>
      </c>
      <c r="BA608" t="s"/>
      <c r="BB608" t="s"/>
      <c r="BC608" t="n">
        <v>38.8982</v>
      </c>
      <c r="BD608" t="n">
        <v>38.8982</v>
      </c>
      <c r="BE608" t="s">
        <v>1161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>
        <v>98</v>
      </c>
      <c r="BO608" t="s">
        <v>82</v>
      </c>
      <c r="BP608" t="s">
        <v>99</v>
      </c>
      <c r="BQ608" t="s">
        <v>1152</v>
      </c>
      <c r="BR608" t="s">
        <v>337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1099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454.86</v>
      </c>
      <c r="L609" t="s">
        <v>77</v>
      </c>
      <c r="M609" t="s"/>
      <c r="N609" t="s">
        <v>1148</v>
      </c>
      <c r="O609" t="s">
        <v>79</v>
      </c>
      <c r="P609" t="s">
        <v>1099</v>
      </c>
      <c r="Q609" t="s"/>
      <c r="R609" t="s">
        <v>80</v>
      </c>
      <c r="S609" t="s">
        <v>1159</v>
      </c>
      <c r="T609" t="s">
        <v>82</v>
      </c>
      <c r="U609" t="s">
        <v>83</v>
      </c>
      <c r="V609" t="s">
        <v>84</v>
      </c>
      <c r="W609" t="s">
        <v>103</v>
      </c>
      <c r="X609" t="s"/>
      <c r="Y609" t="s">
        <v>86</v>
      </c>
      <c r="Z609">
        <f>HYPERLINK("https://hotelmonitor-cachepage.eclerx.com/savepage/tk_15454758768437676_sr_62.html","info")</f>
        <v/>
      </c>
      <c r="AA609" t="n">
        <v>-419281</v>
      </c>
      <c r="AB609" t="s">
        <v>323</v>
      </c>
      <c r="AC609" t="s">
        <v>88</v>
      </c>
      <c r="AD609" t="s">
        <v>89</v>
      </c>
      <c r="AE609" t="s"/>
      <c r="AF609" t="s"/>
      <c r="AG609" t="s"/>
      <c r="AH609" t="s">
        <v>1160</v>
      </c>
      <c r="AI609" t="s">
        <v>1159</v>
      </c>
      <c r="AJ609" t="s"/>
      <c r="AK609" t="s">
        <v>91</v>
      </c>
      <c r="AL609" t="s"/>
      <c r="AM609" t="s"/>
      <c r="AN609" t="s">
        <v>91</v>
      </c>
      <c r="AO609" t="s"/>
      <c r="AP609" t="n">
        <v>26</v>
      </c>
      <c r="AQ609" t="s">
        <v>92</v>
      </c>
      <c r="AR609" t="s"/>
      <c r="AS609" t="s">
        <v>512</v>
      </c>
      <c r="AT609" t="s">
        <v>94</v>
      </c>
      <c r="AU609" t="s">
        <v>91</v>
      </c>
      <c r="AV609" t="s"/>
      <c r="AW609" t="s">
        <v>95</v>
      </c>
      <c r="AX609" t="s"/>
      <c r="AY609" t="n">
        <v>419281</v>
      </c>
      <c r="AZ609" t="s">
        <v>1104</v>
      </c>
      <c r="BA609" t="s"/>
      <c r="BB609" t="s"/>
      <c r="BC609" t="n">
        <v>38.8982</v>
      </c>
      <c r="BD609" t="n">
        <v>38.8982</v>
      </c>
      <c r="BE609" t="s">
        <v>1161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>
        <v>98</v>
      </c>
      <c r="BO609" t="s">
        <v>82</v>
      </c>
      <c r="BP609" t="s">
        <v>99</v>
      </c>
      <c r="BQ609" t="s">
        <v>1152</v>
      </c>
      <c r="BR609" t="s">
        <v>337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1099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454.86</v>
      </c>
      <c r="L610" t="s">
        <v>77</v>
      </c>
      <c r="M610" t="s"/>
      <c r="N610" t="s">
        <v>1148</v>
      </c>
      <c r="O610" t="s">
        <v>79</v>
      </c>
      <c r="P610" t="s">
        <v>1099</v>
      </c>
      <c r="Q610" t="s"/>
      <c r="R610" t="s">
        <v>80</v>
      </c>
      <c r="S610" t="s">
        <v>1159</v>
      </c>
      <c r="T610" t="s">
        <v>82</v>
      </c>
      <c r="U610" t="s">
        <v>83</v>
      </c>
      <c r="V610" t="s">
        <v>84</v>
      </c>
      <c r="W610" t="s">
        <v>103</v>
      </c>
      <c r="X610" t="s"/>
      <c r="Y610" t="s">
        <v>86</v>
      </c>
      <c r="Z610">
        <f>HYPERLINK("https://hotelmonitor-cachepage.eclerx.com/savepage/tk_15454758768437676_sr_62.html","info")</f>
        <v/>
      </c>
      <c r="AA610" t="n">
        <v>-419281</v>
      </c>
      <c r="AB610" t="s">
        <v>87</v>
      </c>
      <c r="AC610" t="s">
        <v>88</v>
      </c>
      <c r="AD610" t="s">
        <v>89</v>
      </c>
      <c r="AE610" t="s"/>
      <c r="AF610" t="s"/>
      <c r="AG610" t="s"/>
      <c r="AH610" t="s">
        <v>1160</v>
      </c>
      <c r="AI610" t="s">
        <v>1159</v>
      </c>
      <c r="AJ610" t="s"/>
      <c r="AK610" t="s">
        <v>91</v>
      </c>
      <c r="AL610" t="s"/>
      <c r="AM610" t="s"/>
      <c r="AN610" t="s">
        <v>91</v>
      </c>
      <c r="AO610" t="s"/>
      <c r="AP610" t="n">
        <v>26</v>
      </c>
      <c r="AQ610" t="s">
        <v>92</v>
      </c>
      <c r="AR610" t="s"/>
      <c r="AS610" t="s">
        <v>512</v>
      </c>
      <c r="AT610" t="s">
        <v>94</v>
      </c>
      <c r="AU610" t="s">
        <v>91</v>
      </c>
      <c r="AV610" t="s"/>
      <c r="AW610" t="s">
        <v>95</v>
      </c>
      <c r="AX610" t="s"/>
      <c r="AY610" t="n">
        <v>419281</v>
      </c>
      <c r="AZ610" t="s">
        <v>1104</v>
      </c>
      <c r="BA610" t="s"/>
      <c r="BB610" t="s"/>
      <c r="BC610" t="n">
        <v>38.8982</v>
      </c>
      <c r="BD610" t="n">
        <v>38.8982</v>
      </c>
      <c r="BE610" t="s">
        <v>1161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>
        <v>98</v>
      </c>
      <c r="BO610" t="s">
        <v>82</v>
      </c>
      <c r="BP610" t="s">
        <v>99</v>
      </c>
      <c r="BQ610" t="s">
        <v>1152</v>
      </c>
      <c r="BR610" t="s">
        <v>337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1099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454.86</v>
      </c>
      <c r="L611" t="s">
        <v>77</v>
      </c>
      <c r="M611" t="s"/>
      <c r="N611" t="s">
        <v>1148</v>
      </c>
      <c r="O611" t="s">
        <v>79</v>
      </c>
      <c r="P611" t="s">
        <v>1099</v>
      </c>
      <c r="Q611" t="s"/>
      <c r="R611" t="s">
        <v>80</v>
      </c>
      <c r="S611" t="s">
        <v>1159</v>
      </c>
      <c r="T611" t="s">
        <v>82</v>
      </c>
      <c r="U611" t="s">
        <v>83</v>
      </c>
      <c r="V611" t="s">
        <v>84</v>
      </c>
      <c r="W611" t="s">
        <v>103</v>
      </c>
      <c r="X611" t="s"/>
      <c r="Y611" t="s">
        <v>86</v>
      </c>
      <c r="Z611">
        <f>HYPERLINK("https://hotelmonitor-cachepage.eclerx.com/savepage/tk_15454758768437676_sr_62.html","info")</f>
        <v/>
      </c>
      <c r="AA611" t="n">
        <v>-419281</v>
      </c>
      <c r="AB611" t="s">
        <v>87</v>
      </c>
      <c r="AC611" t="s">
        <v>88</v>
      </c>
      <c r="AD611" t="s">
        <v>89</v>
      </c>
      <c r="AE611" t="s"/>
      <c r="AF611" t="s"/>
      <c r="AG611" t="s"/>
      <c r="AH611" t="s">
        <v>1160</v>
      </c>
      <c r="AI611" t="s">
        <v>1159</v>
      </c>
      <c r="AJ611" t="s"/>
      <c r="AK611" t="s">
        <v>91</v>
      </c>
      <c r="AL611" t="s"/>
      <c r="AM611" t="s"/>
      <c r="AN611" t="s">
        <v>91</v>
      </c>
      <c r="AO611" t="s"/>
      <c r="AP611" t="n">
        <v>26</v>
      </c>
      <c r="AQ611" t="s">
        <v>92</v>
      </c>
      <c r="AR611" t="s"/>
      <c r="AS611" t="s">
        <v>512</v>
      </c>
      <c r="AT611" t="s">
        <v>94</v>
      </c>
      <c r="AU611" t="s">
        <v>91</v>
      </c>
      <c r="AV611" t="s"/>
      <c r="AW611" t="s">
        <v>95</v>
      </c>
      <c r="AX611" t="s"/>
      <c r="AY611" t="n">
        <v>419281</v>
      </c>
      <c r="AZ611" t="s">
        <v>1104</v>
      </c>
      <c r="BA611" t="s"/>
      <c r="BB611" t="s"/>
      <c r="BC611" t="n">
        <v>38.8982</v>
      </c>
      <c r="BD611" t="n">
        <v>38.8982</v>
      </c>
      <c r="BE611" t="s">
        <v>1161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>
        <v>98</v>
      </c>
      <c r="BO611" t="s">
        <v>82</v>
      </c>
      <c r="BP611" t="s">
        <v>99</v>
      </c>
      <c r="BQ611" t="s">
        <v>1152</v>
      </c>
      <c r="BR611" t="s">
        <v>337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1099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472.85</v>
      </c>
      <c r="L612" t="s">
        <v>77</v>
      </c>
      <c r="M612" t="s"/>
      <c r="N612" t="s">
        <v>1148</v>
      </c>
      <c r="O612" t="s">
        <v>79</v>
      </c>
      <c r="P612" t="s">
        <v>1099</v>
      </c>
      <c r="Q612" t="s"/>
      <c r="R612" t="s">
        <v>80</v>
      </c>
      <c r="S612" t="s">
        <v>1162</v>
      </c>
      <c r="T612" t="s">
        <v>82</v>
      </c>
      <c r="U612" t="s">
        <v>83</v>
      </c>
      <c r="V612" t="s">
        <v>84</v>
      </c>
      <c r="W612" t="s">
        <v>107</v>
      </c>
      <c r="X612" t="s"/>
      <c r="Y612" t="s">
        <v>86</v>
      </c>
      <c r="Z612">
        <f>HYPERLINK("https://hotelmonitor-cachepage.eclerx.com/savepage/tk_15454758768437676_sr_62.html","info")</f>
        <v/>
      </c>
      <c r="AA612" t="n">
        <v>-419281</v>
      </c>
      <c r="AB612" t="s">
        <v>323</v>
      </c>
      <c r="AC612" t="s">
        <v>88</v>
      </c>
      <c r="AD612" t="s">
        <v>89</v>
      </c>
      <c r="AE612" t="s"/>
      <c r="AF612" t="s"/>
      <c r="AG612" t="s"/>
      <c r="AH612" t="s">
        <v>1163</v>
      </c>
      <c r="AI612" t="s">
        <v>1162</v>
      </c>
      <c r="AJ612" t="s"/>
      <c r="AK612" t="s">
        <v>91</v>
      </c>
      <c r="AL612" t="s"/>
      <c r="AM612" t="s"/>
      <c r="AN612" t="s">
        <v>91</v>
      </c>
      <c r="AO612" t="s"/>
      <c r="AP612" t="n">
        <v>26</v>
      </c>
      <c r="AQ612" t="s">
        <v>92</v>
      </c>
      <c r="AR612" t="s"/>
      <c r="AS612" t="s">
        <v>512</v>
      </c>
      <c r="AT612" t="s">
        <v>94</v>
      </c>
      <c r="AU612" t="s">
        <v>91</v>
      </c>
      <c r="AV612" t="s"/>
      <c r="AW612" t="s">
        <v>95</v>
      </c>
      <c r="AX612" t="s"/>
      <c r="AY612" t="n">
        <v>419281</v>
      </c>
      <c r="AZ612" t="s">
        <v>1104</v>
      </c>
      <c r="BA612" t="s"/>
      <c r="BB612" t="s"/>
      <c r="BC612" t="n">
        <v>38.8982</v>
      </c>
      <c r="BD612" t="n">
        <v>38.8982</v>
      </c>
      <c r="BE612" t="s">
        <v>1164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>
        <v>98</v>
      </c>
      <c r="BO612" t="s">
        <v>82</v>
      </c>
      <c r="BP612" t="s">
        <v>99</v>
      </c>
      <c r="BQ612" t="s">
        <v>1152</v>
      </c>
      <c r="BR612" t="s">
        <v>337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1099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472.85</v>
      </c>
      <c r="L613" t="s">
        <v>77</v>
      </c>
      <c r="M613" t="s"/>
      <c r="N613" t="s">
        <v>1148</v>
      </c>
      <c r="O613" t="s">
        <v>79</v>
      </c>
      <c r="P613" t="s">
        <v>1099</v>
      </c>
      <c r="Q613" t="s"/>
      <c r="R613" t="s">
        <v>80</v>
      </c>
      <c r="S613" t="s">
        <v>1162</v>
      </c>
      <c r="T613" t="s">
        <v>82</v>
      </c>
      <c r="U613" t="s">
        <v>83</v>
      </c>
      <c r="V613" t="s">
        <v>84</v>
      </c>
      <c r="W613" t="s">
        <v>107</v>
      </c>
      <c r="X613" t="s"/>
      <c r="Y613" t="s">
        <v>86</v>
      </c>
      <c r="Z613">
        <f>HYPERLINK("https://hotelmonitor-cachepage.eclerx.com/savepage/tk_15454758768437676_sr_62.html","info")</f>
        <v/>
      </c>
      <c r="AA613" t="n">
        <v>-419281</v>
      </c>
      <c r="AB613" t="s">
        <v>323</v>
      </c>
      <c r="AC613" t="s">
        <v>88</v>
      </c>
      <c r="AD613" t="s">
        <v>89</v>
      </c>
      <c r="AE613" t="s"/>
      <c r="AF613" t="s"/>
      <c r="AG613" t="s"/>
      <c r="AH613" t="s">
        <v>1163</v>
      </c>
      <c r="AI613" t="s">
        <v>1162</v>
      </c>
      <c r="AJ613" t="s"/>
      <c r="AK613" t="s">
        <v>91</v>
      </c>
      <c r="AL613" t="s"/>
      <c r="AM613" t="s"/>
      <c r="AN613" t="s">
        <v>91</v>
      </c>
      <c r="AO613" t="s"/>
      <c r="AP613" t="n">
        <v>26</v>
      </c>
      <c r="AQ613" t="s">
        <v>92</v>
      </c>
      <c r="AR613" t="s"/>
      <c r="AS613" t="s">
        <v>512</v>
      </c>
      <c r="AT613" t="s">
        <v>94</v>
      </c>
      <c r="AU613" t="s">
        <v>91</v>
      </c>
      <c r="AV613" t="s"/>
      <c r="AW613" t="s">
        <v>95</v>
      </c>
      <c r="AX613" t="s"/>
      <c r="AY613" t="n">
        <v>419281</v>
      </c>
      <c r="AZ613" t="s">
        <v>1104</v>
      </c>
      <c r="BA613" t="s"/>
      <c r="BB613" t="s"/>
      <c r="BC613" t="n">
        <v>38.8982</v>
      </c>
      <c r="BD613" t="n">
        <v>38.8982</v>
      </c>
      <c r="BE613" t="s">
        <v>1164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>
        <v>98</v>
      </c>
      <c r="BO613" t="s">
        <v>82</v>
      </c>
      <c r="BP613" t="s">
        <v>99</v>
      </c>
      <c r="BQ613" t="s">
        <v>1152</v>
      </c>
      <c r="BR613" t="s">
        <v>337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1099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472.86</v>
      </c>
      <c r="L614" t="s">
        <v>77</v>
      </c>
      <c r="M614" t="s"/>
      <c r="N614" t="s">
        <v>1148</v>
      </c>
      <c r="O614" t="s">
        <v>79</v>
      </c>
      <c r="P614" t="s">
        <v>1099</v>
      </c>
      <c r="Q614" t="s"/>
      <c r="R614" t="s">
        <v>80</v>
      </c>
      <c r="S614" t="s">
        <v>1165</v>
      </c>
      <c r="T614" t="s">
        <v>82</v>
      </c>
      <c r="U614" t="s">
        <v>83</v>
      </c>
      <c r="V614" t="s">
        <v>84</v>
      </c>
      <c r="W614" t="s">
        <v>107</v>
      </c>
      <c r="X614" t="s"/>
      <c r="Y614" t="s">
        <v>86</v>
      </c>
      <c r="Z614">
        <f>HYPERLINK("https://hotelmonitor-cachepage.eclerx.com/savepage/tk_15454758768437676_sr_62.html","info")</f>
        <v/>
      </c>
      <c r="AA614" t="n">
        <v>-419281</v>
      </c>
      <c r="AB614" t="s">
        <v>1121</v>
      </c>
      <c r="AC614" t="s">
        <v>88</v>
      </c>
      <c r="AD614" t="s">
        <v>89</v>
      </c>
      <c r="AE614" t="s"/>
      <c r="AF614" t="s"/>
      <c r="AG614" t="s"/>
      <c r="AH614" t="s">
        <v>1166</v>
      </c>
      <c r="AI614" t="s">
        <v>1165</v>
      </c>
      <c r="AJ614" t="s"/>
      <c r="AK614" t="s">
        <v>91</v>
      </c>
      <c r="AL614" t="s"/>
      <c r="AM614" t="s"/>
      <c r="AN614" t="s">
        <v>91</v>
      </c>
      <c r="AO614" t="s"/>
      <c r="AP614" t="n">
        <v>26</v>
      </c>
      <c r="AQ614" t="s">
        <v>92</v>
      </c>
      <c r="AR614" t="s"/>
      <c r="AS614" t="s">
        <v>512</v>
      </c>
      <c r="AT614" t="s">
        <v>94</v>
      </c>
      <c r="AU614" t="s">
        <v>91</v>
      </c>
      <c r="AV614" t="s"/>
      <c r="AW614" t="s">
        <v>95</v>
      </c>
      <c r="AX614" t="s"/>
      <c r="AY614" t="n">
        <v>419281</v>
      </c>
      <c r="AZ614" t="s">
        <v>1104</v>
      </c>
      <c r="BA614" t="s"/>
      <c r="BB614" t="s"/>
      <c r="BC614" t="n">
        <v>38.8982</v>
      </c>
      <c r="BD614" t="n">
        <v>38.8982</v>
      </c>
      <c r="BE614" t="s">
        <v>1164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>
        <v>98</v>
      </c>
      <c r="BO614" t="s">
        <v>82</v>
      </c>
      <c r="BP614" t="s">
        <v>99</v>
      </c>
      <c r="BQ614" t="s">
        <v>1152</v>
      </c>
      <c r="BR614" t="s">
        <v>337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1099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472.86</v>
      </c>
      <c r="L615" t="s">
        <v>77</v>
      </c>
      <c r="M615" t="s"/>
      <c r="N615" t="s">
        <v>1148</v>
      </c>
      <c r="O615" t="s">
        <v>79</v>
      </c>
      <c r="P615" t="s">
        <v>1099</v>
      </c>
      <c r="Q615" t="s"/>
      <c r="R615" t="s">
        <v>80</v>
      </c>
      <c r="S615" t="s">
        <v>1165</v>
      </c>
      <c r="T615" t="s">
        <v>82</v>
      </c>
      <c r="U615" t="s">
        <v>83</v>
      </c>
      <c r="V615" t="s">
        <v>84</v>
      </c>
      <c r="W615" t="s">
        <v>107</v>
      </c>
      <c r="X615" t="s"/>
      <c r="Y615" t="s">
        <v>86</v>
      </c>
      <c r="Z615">
        <f>HYPERLINK("https://hotelmonitor-cachepage.eclerx.com/savepage/tk_15454758768437676_sr_62.html","info")</f>
        <v/>
      </c>
      <c r="AA615" t="n">
        <v>-419281</v>
      </c>
      <c r="AB615" t="s">
        <v>1121</v>
      </c>
      <c r="AC615" t="s">
        <v>88</v>
      </c>
      <c r="AD615" t="s">
        <v>89</v>
      </c>
      <c r="AE615" t="s"/>
      <c r="AF615" t="s"/>
      <c r="AG615" t="s"/>
      <c r="AH615" t="s">
        <v>1166</v>
      </c>
      <c r="AI615" t="s">
        <v>1165</v>
      </c>
      <c r="AJ615" t="s"/>
      <c r="AK615" t="s">
        <v>91</v>
      </c>
      <c r="AL615" t="s"/>
      <c r="AM615" t="s"/>
      <c r="AN615" t="s">
        <v>91</v>
      </c>
      <c r="AO615" t="s"/>
      <c r="AP615" t="n">
        <v>26</v>
      </c>
      <c r="AQ615" t="s">
        <v>92</v>
      </c>
      <c r="AR615" t="s"/>
      <c r="AS615" t="s">
        <v>512</v>
      </c>
      <c r="AT615" t="s">
        <v>94</v>
      </c>
      <c r="AU615" t="s">
        <v>91</v>
      </c>
      <c r="AV615" t="s"/>
      <c r="AW615" t="s">
        <v>95</v>
      </c>
      <c r="AX615" t="s"/>
      <c r="AY615" t="n">
        <v>419281</v>
      </c>
      <c r="AZ615" t="s">
        <v>1104</v>
      </c>
      <c r="BA615" t="s"/>
      <c r="BB615" t="s"/>
      <c r="BC615" t="n">
        <v>38.8982</v>
      </c>
      <c r="BD615" t="n">
        <v>38.8982</v>
      </c>
      <c r="BE615" t="s">
        <v>1164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>
        <v>98</v>
      </c>
      <c r="BO615" t="s">
        <v>82</v>
      </c>
      <c r="BP615" t="s">
        <v>99</v>
      </c>
      <c r="BQ615" t="s">
        <v>1152</v>
      </c>
      <c r="BR615" t="s">
        <v>337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1099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472.86</v>
      </c>
      <c r="L616" t="s">
        <v>77</v>
      </c>
      <c r="M616" t="s"/>
      <c r="N616" t="s">
        <v>1148</v>
      </c>
      <c r="O616" t="s">
        <v>79</v>
      </c>
      <c r="P616" t="s">
        <v>1099</v>
      </c>
      <c r="Q616" t="s"/>
      <c r="R616" t="s">
        <v>80</v>
      </c>
      <c r="S616" t="s">
        <v>1165</v>
      </c>
      <c r="T616" t="s">
        <v>82</v>
      </c>
      <c r="U616" t="s">
        <v>83</v>
      </c>
      <c r="V616" t="s">
        <v>84</v>
      </c>
      <c r="W616" t="s">
        <v>107</v>
      </c>
      <c r="X616" t="s"/>
      <c r="Y616" t="s">
        <v>86</v>
      </c>
      <c r="Z616">
        <f>HYPERLINK("https://hotelmonitor-cachepage.eclerx.com/savepage/tk_15454758768437676_sr_62.html","info")</f>
        <v/>
      </c>
      <c r="AA616" t="n">
        <v>-419281</v>
      </c>
      <c r="AB616" t="s">
        <v>629</v>
      </c>
      <c r="AC616" t="s">
        <v>88</v>
      </c>
      <c r="AD616" t="s">
        <v>89</v>
      </c>
      <c r="AE616" t="s"/>
      <c r="AF616" t="s"/>
      <c r="AG616" t="s"/>
      <c r="AH616" t="s">
        <v>1166</v>
      </c>
      <c r="AI616" t="s">
        <v>1165</v>
      </c>
      <c r="AJ616" t="s"/>
      <c r="AK616" t="s">
        <v>91</v>
      </c>
      <c r="AL616" t="s"/>
      <c r="AM616" t="s"/>
      <c r="AN616" t="s">
        <v>91</v>
      </c>
      <c r="AO616" t="s"/>
      <c r="AP616" t="n">
        <v>26</v>
      </c>
      <c r="AQ616" t="s">
        <v>92</v>
      </c>
      <c r="AR616" t="s"/>
      <c r="AS616" t="s">
        <v>512</v>
      </c>
      <c r="AT616" t="s">
        <v>94</v>
      </c>
      <c r="AU616" t="s">
        <v>91</v>
      </c>
      <c r="AV616" t="s"/>
      <c r="AW616" t="s">
        <v>95</v>
      </c>
      <c r="AX616" t="s"/>
      <c r="AY616" t="n">
        <v>419281</v>
      </c>
      <c r="AZ616" t="s">
        <v>1104</v>
      </c>
      <c r="BA616" t="s"/>
      <c r="BB616" t="s"/>
      <c r="BC616" t="n">
        <v>38.8982</v>
      </c>
      <c r="BD616" t="n">
        <v>38.8982</v>
      </c>
      <c r="BE616" t="s">
        <v>1164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>
        <v>98</v>
      </c>
      <c r="BO616" t="s">
        <v>82</v>
      </c>
      <c r="BP616" t="s">
        <v>99</v>
      </c>
      <c r="BQ616" t="s">
        <v>1152</v>
      </c>
      <c r="BR616" t="s">
        <v>337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1099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472.86</v>
      </c>
      <c r="L617" t="s">
        <v>77</v>
      </c>
      <c r="M617" t="s"/>
      <c r="N617" t="s">
        <v>1148</v>
      </c>
      <c r="O617" t="s">
        <v>79</v>
      </c>
      <c r="P617" t="s">
        <v>1099</v>
      </c>
      <c r="Q617" t="s"/>
      <c r="R617" t="s">
        <v>80</v>
      </c>
      <c r="S617" t="s">
        <v>1165</v>
      </c>
      <c r="T617" t="s">
        <v>82</v>
      </c>
      <c r="U617" t="s">
        <v>83</v>
      </c>
      <c r="V617" t="s">
        <v>84</v>
      </c>
      <c r="W617" t="s">
        <v>107</v>
      </c>
      <c r="X617" t="s"/>
      <c r="Y617" t="s">
        <v>86</v>
      </c>
      <c r="Z617">
        <f>HYPERLINK("https://hotelmonitor-cachepage.eclerx.com/savepage/tk_15454758768437676_sr_62.html","info")</f>
        <v/>
      </c>
      <c r="AA617" t="n">
        <v>-419281</v>
      </c>
      <c r="AB617" t="s">
        <v>629</v>
      </c>
      <c r="AC617" t="s">
        <v>88</v>
      </c>
      <c r="AD617" t="s">
        <v>89</v>
      </c>
      <c r="AE617" t="s"/>
      <c r="AF617" t="s"/>
      <c r="AG617" t="s"/>
      <c r="AH617" t="s">
        <v>1166</v>
      </c>
      <c r="AI617" t="s">
        <v>1165</v>
      </c>
      <c r="AJ617" t="s"/>
      <c r="AK617" t="s">
        <v>91</v>
      </c>
      <c r="AL617" t="s"/>
      <c r="AM617" t="s"/>
      <c r="AN617" t="s">
        <v>91</v>
      </c>
      <c r="AO617" t="s"/>
      <c r="AP617" t="n">
        <v>26</v>
      </c>
      <c r="AQ617" t="s">
        <v>92</v>
      </c>
      <c r="AR617" t="s"/>
      <c r="AS617" t="s">
        <v>512</v>
      </c>
      <c r="AT617" t="s">
        <v>94</v>
      </c>
      <c r="AU617" t="s">
        <v>91</v>
      </c>
      <c r="AV617" t="s"/>
      <c r="AW617" t="s">
        <v>95</v>
      </c>
      <c r="AX617" t="s"/>
      <c r="AY617" t="n">
        <v>419281</v>
      </c>
      <c r="AZ617" t="s">
        <v>1104</v>
      </c>
      <c r="BA617" t="s"/>
      <c r="BB617" t="s"/>
      <c r="BC617" t="n">
        <v>38.8982</v>
      </c>
      <c r="BD617" t="n">
        <v>38.8982</v>
      </c>
      <c r="BE617" t="s">
        <v>1164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>
        <v>98</v>
      </c>
      <c r="BO617" t="s">
        <v>82</v>
      </c>
      <c r="BP617" t="s">
        <v>99</v>
      </c>
      <c r="BQ617" t="s">
        <v>1152</v>
      </c>
      <c r="BR617" t="s">
        <v>337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1099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477.64</v>
      </c>
      <c r="L618" t="s">
        <v>77</v>
      </c>
      <c r="M618" t="s"/>
      <c r="N618" t="s">
        <v>1148</v>
      </c>
      <c r="O618" t="s">
        <v>79</v>
      </c>
      <c r="P618" t="s">
        <v>1099</v>
      </c>
      <c r="Q618" t="s"/>
      <c r="R618" t="s">
        <v>80</v>
      </c>
      <c r="S618" t="s">
        <v>1167</v>
      </c>
      <c r="T618" t="s">
        <v>82</v>
      </c>
      <c r="U618" t="s">
        <v>83</v>
      </c>
      <c r="V618" t="s">
        <v>84</v>
      </c>
      <c r="W618" t="s">
        <v>107</v>
      </c>
      <c r="X618" t="s"/>
      <c r="Y618" t="s">
        <v>86</v>
      </c>
      <c r="Z618">
        <f>HYPERLINK("https://hotelmonitor-cachepage.eclerx.com/savepage/tk_15454758768437676_sr_62.html","info")</f>
        <v/>
      </c>
      <c r="AA618" t="n">
        <v>-419281</v>
      </c>
      <c r="AB618" t="s">
        <v>87</v>
      </c>
      <c r="AC618" t="s">
        <v>88</v>
      </c>
      <c r="AD618" t="s">
        <v>89</v>
      </c>
      <c r="AE618" t="s"/>
      <c r="AF618" t="s"/>
      <c r="AG618" t="s"/>
      <c r="AH618" t="s">
        <v>1168</v>
      </c>
      <c r="AI618" t="s">
        <v>1167</v>
      </c>
      <c r="AJ618" t="s"/>
      <c r="AK618" t="s">
        <v>91</v>
      </c>
      <c r="AL618" t="s"/>
      <c r="AM618" t="s"/>
      <c r="AN618" t="s">
        <v>91</v>
      </c>
      <c r="AO618" t="s"/>
      <c r="AP618" t="n">
        <v>26</v>
      </c>
      <c r="AQ618" t="s">
        <v>92</v>
      </c>
      <c r="AR618" t="s"/>
      <c r="AS618" t="s">
        <v>512</v>
      </c>
      <c r="AT618" t="s">
        <v>94</v>
      </c>
      <c r="AU618" t="s">
        <v>91</v>
      </c>
      <c r="AV618" t="s"/>
      <c r="AW618" t="s">
        <v>95</v>
      </c>
      <c r="AX618" t="s"/>
      <c r="AY618" t="n">
        <v>419281</v>
      </c>
      <c r="AZ618" t="s">
        <v>1104</v>
      </c>
      <c r="BA618" t="s"/>
      <c r="BB618" t="s"/>
      <c r="BC618" t="n">
        <v>38.8982</v>
      </c>
      <c r="BD618" t="n">
        <v>38.8982</v>
      </c>
      <c r="BE618" t="s">
        <v>1169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>
        <v>98</v>
      </c>
      <c r="BO618" t="s">
        <v>82</v>
      </c>
      <c r="BP618" t="s">
        <v>99</v>
      </c>
      <c r="BQ618" t="s">
        <v>1152</v>
      </c>
      <c r="BR618" t="s">
        <v>337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1099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477.64</v>
      </c>
      <c r="L619" t="s">
        <v>77</v>
      </c>
      <c r="M619" t="s"/>
      <c r="N619" t="s">
        <v>1148</v>
      </c>
      <c r="O619" t="s">
        <v>79</v>
      </c>
      <c r="P619" t="s">
        <v>1099</v>
      </c>
      <c r="Q619" t="s"/>
      <c r="R619" t="s">
        <v>80</v>
      </c>
      <c r="S619" t="s">
        <v>1167</v>
      </c>
      <c r="T619" t="s">
        <v>82</v>
      </c>
      <c r="U619" t="s">
        <v>83</v>
      </c>
      <c r="V619" t="s">
        <v>84</v>
      </c>
      <c r="W619" t="s">
        <v>107</v>
      </c>
      <c r="X619" t="s"/>
      <c r="Y619" t="s">
        <v>86</v>
      </c>
      <c r="Z619">
        <f>HYPERLINK("https://hotelmonitor-cachepage.eclerx.com/savepage/tk_15454758768437676_sr_62.html","info")</f>
        <v/>
      </c>
      <c r="AA619" t="n">
        <v>-419281</v>
      </c>
      <c r="AB619" t="s">
        <v>87</v>
      </c>
      <c r="AC619" t="s">
        <v>88</v>
      </c>
      <c r="AD619" t="s">
        <v>89</v>
      </c>
      <c r="AE619" t="s"/>
      <c r="AF619" t="s"/>
      <c r="AG619" t="s"/>
      <c r="AH619" t="s">
        <v>1168</v>
      </c>
      <c r="AI619" t="s">
        <v>1167</v>
      </c>
      <c r="AJ619" t="s"/>
      <c r="AK619" t="s">
        <v>91</v>
      </c>
      <c r="AL619" t="s"/>
      <c r="AM619" t="s"/>
      <c r="AN619" t="s">
        <v>91</v>
      </c>
      <c r="AO619" t="s"/>
      <c r="AP619" t="n">
        <v>26</v>
      </c>
      <c r="AQ619" t="s">
        <v>92</v>
      </c>
      <c r="AR619" t="s"/>
      <c r="AS619" t="s">
        <v>512</v>
      </c>
      <c r="AT619" t="s">
        <v>94</v>
      </c>
      <c r="AU619" t="s">
        <v>91</v>
      </c>
      <c r="AV619" t="s"/>
      <c r="AW619" t="s">
        <v>95</v>
      </c>
      <c r="AX619" t="s"/>
      <c r="AY619" t="n">
        <v>419281</v>
      </c>
      <c r="AZ619" t="s">
        <v>1104</v>
      </c>
      <c r="BA619" t="s"/>
      <c r="BB619" t="s"/>
      <c r="BC619" t="n">
        <v>38.8982</v>
      </c>
      <c r="BD619" t="n">
        <v>38.8982</v>
      </c>
      <c r="BE619" t="s">
        <v>1169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>
        <v>98</v>
      </c>
      <c r="BO619" t="s">
        <v>82</v>
      </c>
      <c r="BP619" t="s">
        <v>99</v>
      </c>
      <c r="BQ619" t="s">
        <v>1152</v>
      </c>
      <c r="BR619" t="s">
        <v>337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1099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425.57</v>
      </c>
      <c r="L620" t="s">
        <v>77</v>
      </c>
      <c r="M620" t="s"/>
      <c r="N620" t="s">
        <v>1170</v>
      </c>
      <c r="O620" t="s">
        <v>79</v>
      </c>
      <c r="P620" t="s">
        <v>1099</v>
      </c>
      <c r="Q620" t="s"/>
      <c r="R620" t="s">
        <v>80</v>
      </c>
      <c r="S620" t="s">
        <v>1153</v>
      </c>
      <c r="T620" t="s">
        <v>82</v>
      </c>
      <c r="U620" t="s">
        <v>83</v>
      </c>
      <c r="V620" t="s">
        <v>84</v>
      </c>
      <c r="W620" t="s">
        <v>107</v>
      </c>
      <c r="X620" t="s"/>
      <c r="Y620" t="s">
        <v>86</v>
      </c>
      <c r="Z620">
        <f>HYPERLINK("https://hotelmonitor-cachepage.eclerx.com/savepage/tk_15454758768437676_sr_62.html","info")</f>
        <v/>
      </c>
      <c r="AA620" t="n">
        <v>-419281</v>
      </c>
      <c r="AB620" t="s">
        <v>1108</v>
      </c>
      <c r="AC620" t="s">
        <v>88</v>
      </c>
      <c r="AD620" t="s">
        <v>89</v>
      </c>
      <c r="AE620" t="s"/>
      <c r="AF620" t="s"/>
      <c r="AG620" t="s"/>
      <c r="AH620" t="s">
        <v>1154</v>
      </c>
      <c r="AI620" t="s">
        <v>1153</v>
      </c>
      <c r="AJ620" t="s"/>
      <c r="AK620" t="s">
        <v>91</v>
      </c>
      <c r="AL620" t="s"/>
      <c r="AM620" t="s"/>
      <c r="AN620" t="s">
        <v>91</v>
      </c>
      <c r="AO620" t="s"/>
      <c r="AP620" t="n">
        <v>26</v>
      </c>
      <c r="AQ620" t="s">
        <v>92</v>
      </c>
      <c r="AR620" t="s"/>
      <c r="AS620" t="s">
        <v>1171</v>
      </c>
      <c r="AT620" t="s">
        <v>94</v>
      </c>
      <c r="AU620" t="s">
        <v>91</v>
      </c>
      <c r="AV620" t="s"/>
      <c r="AW620" t="s">
        <v>95</v>
      </c>
      <c r="AX620" t="s"/>
      <c r="AY620" t="n">
        <v>419281</v>
      </c>
      <c r="AZ620" t="s">
        <v>1104</v>
      </c>
      <c r="BA620" t="s"/>
      <c r="BB620" t="s"/>
      <c r="BC620" t="n">
        <v>38.8982</v>
      </c>
      <c r="BD620" t="n">
        <v>38.8982</v>
      </c>
      <c r="BE620" t="s">
        <v>1155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>
        <v>98</v>
      </c>
      <c r="BO620" t="s">
        <v>82</v>
      </c>
      <c r="BP620" t="s">
        <v>99</v>
      </c>
      <c r="BQ620" t="s">
        <v>1172</v>
      </c>
      <c r="BR620" t="s">
        <v>337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1099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425.57</v>
      </c>
      <c r="L621" t="s">
        <v>77</v>
      </c>
      <c r="M621" t="s"/>
      <c r="N621" t="s">
        <v>1170</v>
      </c>
      <c r="O621" t="s">
        <v>79</v>
      </c>
      <c r="P621" t="s">
        <v>1099</v>
      </c>
      <c r="Q621" t="s"/>
      <c r="R621" t="s">
        <v>80</v>
      </c>
      <c r="S621" t="s">
        <v>1153</v>
      </c>
      <c r="T621" t="s">
        <v>82</v>
      </c>
      <c r="U621" t="s">
        <v>83</v>
      </c>
      <c r="V621" t="s">
        <v>84</v>
      </c>
      <c r="W621" t="s">
        <v>107</v>
      </c>
      <c r="X621" t="s"/>
      <c r="Y621" t="s">
        <v>86</v>
      </c>
      <c r="Z621">
        <f>HYPERLINK("https://hotelmonitor-cachepage.eclerx.com/savepage/tk_15454758768437676_sr_62.html","info")</f>
        <v/>
      </c>
      <c r="AA621" t="n">
        <v>-419281</v>
      </c>
      <c r="AB621" t="s">
        <v>1108</v>
      </c>
      <c r="AC621" t="s">
        <v>88</v>
      </c>
      <c r="AD621" t="s">
        <v>89</v>
      </c>
      <c r="AE621" t="s"/>
      <c r="AF621" t="s"/>
      <c r="AG621" t="s"/>
      <c r="AH621" t="s">
        <v>1154</v>
      </c>
      <c r="AI621" t="s">
        <v>1153</v>
      </c>
      <c r="AJ621" t="s"/>
      <c r="AK621" t="s">
        <v>91</v>
      </c>
      <c r="AL621" t="s"/>
      <c r="AM621" t="s"/>
      <c r="AN621" t="s">
        <v>91</v>
      </c>
      <c r="AO621" t="s"/>
      <c r="AP621" t="n">
        <v>26</v>
      </c>
      <c r="AQ621" t="s">
        <v>92</v>
      </c>
      <c r="AR621" t="s"/>
      <c r="AS621" t="s">
        <v>1171</v>
      </c>
      <c r="AT621" t="s">
        <v>94</v>
      </c>
      <c r="AU621" t="s">
        <v>91</v>
      </c>
      <c r="AV621" t="s"/>
      <c r="AW621" t="s">
        <v>95</v>
      </c>
      <c r="AX621" t="s"/>
      <c r="AY621" t="n">
        <v>419281</v>
      </c>
      <c r="AZ621" t="s">
        <v>1104</v>
      </c>
      <c r="BA621" t="s"/>
      <c r="BB621" t="s"/>
      <c r="BC621" t="n">
        <v>38.8982</v>
      </c>
      <c r="BD621" t="n">
        <v>38.8982</v>
      </c>
      <c r="BE621" t="s">
        <v>1155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>
        <v>98</v>
      </c>
      <c r="BO621" t="s">
        <v>82</v>
      </c>
      <c r="BP621" t="s">
        <v>99</v>
      </c>
      <c r="BQ621" t="s">
        <v>1172</v>
      </c>
      <c r="BR621" t="s">
        <v>337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1099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472.86</v>
      </c>
      <c r="L622" t="s">
        <v>77</v>
      </c>
      <c r="M622" t="s"/>
      <c r="N622" t="s">
        <v>1170</v>
      </c>
      <c r="O622" t="s">
        <v>79</v>
      </c>
      <c r="P622" t="s">
        <v>1099</v>
      </c>
      <c r="Q622" t="s"/>
      <c r="R622" t="s">
        <v>80</v>
      </c>
      <c r="S622" t="s">
        <v>1165</v>
      </c>
      <c r="T622" t="s">
        <v>82</v>
      </c>
      <c r="U622" t="s">
        <v>83</v>
      </c>
      <c r="V622" t="s">
        <v>84</v>
      </c>
      <c r="W622" t="s">
        <v>107</v>
      </c>
      <c r="X622" t="s"/>
      <c r="Y622" t="s">
        <v>86</v>
      </c>
      <c r="Z622">
        <f>HYPERLINK("https://hotelmonitor-cachepage.eclerx.com/savepage/tk_15454758768437676_sr_62.html","info")</f>
        <v/>
      </c>
      <c r="AA622" t="n">
        <v>-419281</v>
      </c>
      <c r="AB622" t="s">
        <v>1121</v>
      </c>
      <c r="AC622" t="s">
        <v>88</v>
      </c>
      <c r="AD622" t="s">
        <v>89</v>
      </c>
      <c r="AE622" t="s"/>
      <c r="AF622" t="s"/>
      <c r="AG622" t="s"/>
      <c r="AH622" t="s">
        <v>1166</v>
      </c>
      <c r="AI622" t="s">
        <v>1165</v>
      </c>
      <c r="AJ622" t="s"/>
      <c r="AK622" t="s">
        <v>91</v>
      </c>
      <c r="AL622" t="s"/>
      <c r="AM622" t="s"/>
      <c r="AN622" t="s">
        <v>91</v>
      </c>
      <c r="AO622" t="s"/>
      <c r="AP622" t="n">
        <v>26</v>
      </c>
      <c r="AQ622" t="s">
        <v>92</v>
      </c>
      <c r="AR622" t="s"/>
      <c r="AS622" t="s">
        <v>1171</v>
      </c>
      <c r="AT622" t="s">
        <v>94</v>
      </c>
      <c r="AU622" t="s">
        <v>91</v>
      </c>
      <c r="AV622" t="s"/>
      <c r="AW622" t="s">
        <v>95</v>
      </c>
      <c r="AX622" t="s"/>
      <c r="AY622" t="n">
        <v>419281</v>
      </c>
      <c r="AZ622" t="s">
        <v>1104</v>
      </c>
      <c r="BA622" t="s"/>
      <c r="BB622" t="s"/>
      <c r="BC622" t="n">
        <v>38.8982</v>
      </c>
      <c r="BD622" t="n">
        <v>38.8982</v>
      </c>
      <c r="BE622" t="s">
        <v>1164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>
        <v>98</v>
      </c>
      <c r="BO622" t="s">
        <v>82</v>
      </c>
      <c r="BP622" t="s">
        <v>99</v>
      </c>
      <c r="BQ622" t="s">
        <v>1172</v>
      </c>
      <c r="BR622" t="s">
        <v>337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1099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472.86</v>
      </c>
      <c r="L623" t="s">
        <v>77</v>
      </c>
      <c r="M623" t="s"/>
      <c r="N623" t="s">
        <v>1170</v>
      </c>
      <c r="O623" t="s">
        <v>79</v>
      </c>
      <c r="P623" t="s">
        <v>1099</v>
      </c>
      <c r="Q623" t="s"/>
      <c r="R623" t="s">
        <v>80</v>
      </c>
      <c r="S623" t="s">
        <v>1165</v>
      </c>
      <c r="T623" t="s">
        <v>82</v>
      </c>
      <c r="U623" t="s">
        <v>83</v>
      </c>
      <c r="V623" t="s">
        <v>84</v>
      </c>
      <c r="W623" t="s">
        <v>107</v>
      </c>
      <c r="X623" t="s"/>
      <c r="Y623" t="s">
        <v>86</v>
      </c>
      <c r="Z623">
        <f>HYPERLINK("https://hotelmonitor-cachepage.eclerx.com/savepage/tk_15454758768437676_sr_62.html","info")</f>
        <v/>
      </c>
      <c r="AA623" t="n">
        <v>-419281</v>
      </c>
      <c r="AB623" t="s">
        <v>1121</v>
      </c>
      <c r="AC623" t="s">
        <v>88</v>
      </c>
      <c r="AD623" t="s">
        <v>89</v>
      </c>
      <c r="AE623" t="s"/>
      <c r="AF623" t="s"/>
      <c r="AG623" t="s"/>
      <c r="AH623" t="s">
        <v>1166</v>
      </c>
      <c r="AI623" t="s">
        <v>1165</v>
      </c>
      <c r="AJ623" t="s"/>
      <c r="AK623" t="s">
        <v>91</v>
      </c>
      <c r="AL623" t="s"/>
      <c r="AM623" t="s"/>
      <c r="AN623" t="s">
        <v>91</v>
      </c>
      <c r="AO623" t="s"/>
      <c r="AP623" t="n">
        <v>26</v>
      </c>
      <c r="AQ623" t="s">
        <v>92</v>
      </c>
      <c r="AR623" t="s"/>
      <c r="AS623" t="s">
        <v>1171</v>
      </c>
      <c r="AT623" t="s">
        <v>94</v>
      </c>
      <c r="AU623" t="s">
        <v>91</v>
      </c>
      <c r="AV623" t="s"/>
      <c r="AW623" t="s">
        <v>95</v>
      </c>
      <c r="AX623" t="s"/>
      <c r="AY623" t="n">
        <v>419281</v>
      </c>
      <c r="AZ623" t="s">
        <v>1104</v>
      </c>
      <c r="BA623" t="s"/>
      <c r="BB623" t="s"/>
      <c r="BC623" t="n">
        <v>38.8982</v>
      </c>
      <c r="BD623" t="n">
        <v>38.8982</v>
      </c>
      <c r="BE623" t="s">
        <v>1164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>
        <v>98</v>
      </c>
      <c r="BO623" t="s">
        <v>82</v>
      </c>
      <c r="BP623" t="s">
        <v>99</v>
      </c>
      <c r="BQ623" t="s">
        <v>1172</v>
      </c>
      <c r="BR623" t="s">
        <v>337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1099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472.86</v>
      </c>
      <c r="L624" t="s">
        <v>77</v>
      </c>
      <c r="M624" t="s"/>
      <c r="N624" t="s">
        <v>1170</v>
      </c>
      <c r="O624" t="s">
        <v>79</v>
      </c>
      <c r="P624" t="s">
        <v>1099</v>
      </c>
      <c r="Q624" t="s"/>
      <c r="R624" t="s">
        <v>80</v>
      </c>
      <c r="S624" t="s">
        <v>1165</v>
      </c>
      <c r="T624" t="s">
        <v>82</v>
      </c>
      <c r="U624" t="s">
        <v>83</v>
      </c>
      <c r="V624" t="s">
        <v>84</v>
      </c>
      <c r="W624" t="s">
        <v>107</v>
      </c>
      <c r="X624" t="s"/>
      <c r="Y624" t="s">
        <v>86</v>
      </c>
      <c r="Z624">
        <f>HYPERLINK("https://hotelmonitor-cachepage.eclerx.com/savepage/tk_15454758768437676_sr_62.html","info")</f>
        <v/>
      </c>
      <c r="AA624" t="n">
        <v>-419281</v>
      </c>
      <c r="AB624" t="s">
        <v>629</v>
      </c>
      <c r="AC624" t="s">
        <v>88</v>
      </c>
      <c r="AD624" t="s">
        <v>89</v>
      </c>
      <c r="AE624" t="s"/>
      <c r="AF624" t="s"/>
      <c r="AG624" t="s"/>
      <c r="AH624" t="s">
        <v>1166</v>
      </c>
      <c r="AI624" t="s">
        <v>1165</v>
      </c>
      <c r="AJ624" t="s"/>
      <c r="AK624" t="s">
        <v>91</v>
      </c>
      <c r="AL624" t="s"/>
      <c r="AM624" t="s"/>
      <c r="AN624" t="s">
        <v>91</v>
      </c>
      <c r="AO624" t="s"/>
      <c r="AP624" t="n">
        <v>26</v>
      </c>
      <c r="AQ624" t="s">
        <v>92</v>
      </c>
      <c r="AR624" t="s"/>
      <c r="AS624" t="s">
        <v>1171</v>
      </c>
      <c r="AT624" t="s">
        <v>94</v>
      </c>
      <c r="AU624" t="s">
        <v>91</v>
      </c>
      <c r="AV624" t="s"/>
      <c r="AW624" t="s">
        <v>95</v>
      </c>
      <c r="AX624" t="s"/>
      <c r="AY624" t="n">
        <v>419281</v>
      </c>
      <c r="AZ624" t="s">
        <v>1104</v>
      </c>
      <c r="BA624" t="s"/>
      <c r="BB624" t="s"/>
      <c r="BC624" t="n">
        <v>38.8982</v>
      </c>
      <c r="BD624" t="n">
        <v>38.8982</v>
      </c>
      <c r="BE624" t="s">
        <v>1164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>
        <v>98</v>
      </c>
      <c r="BO624" t="s">
        <v>82</v>
      </c>
      <c r="BP624" t="s">
        <v>99</v>
      </c>
      <c r="BQ624" t="s">
        <v>1172</v>
      </c>
      <c r="BR624" t="s">
        <v>337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1099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472.86</v>
      </c>
      <c r="L625" t="s">
        <v>77</v>
      </c>
      <c r="M625" t="s"/>
      <c r="N625" t="s">
        <v>1170</v>
      </c>
      <c r="O625" t="s">
        <v>79</v>
      </c>
      <c r="P625" t="s">
        <v>1099</v>
      </c>
      <c r="Q625" t="s"/>
      <c r="R625" t="s">
        <v>80</v>
      </c>
      <c r="S625" t="s">
        <v>1165</v>
      </c>
      <c r="T625" t="s">
        <v>82</v>
      </c>
      <c r="U625" t="s">
        <v>83</v>
      </c>
      <c r="V625" t="s">
        <v>84</v>
      </c>
      <c r="W625" t="s">
        <v>107</v>
      </c>
      <c r="X625" t="s"/>
      <c r="Y625" t="s">
        <v>86</v>
      </c>
      <c r="Z625">
        <f>HYPERLINK("https://hotelmonitor-cachepage.eclerx.com/savepage/tk_15454758768437676_sr_62.html","info")</f>
        <v/>
      </c>
      <c r="AA625" t="n">
        <v>-419281</v>
      </c>
      <c r="AB625" t="s">
        <v>629</v>
      </c>
      <c r="AC625" t="s">
        <v>88</v>
      </c>
      <c r="AD625" t="s">
        <v>89</v>
      </c>
      <c r="AE625" t="s"/>
      <c r="AF625" t="s"/>
      <c r="AG625" t="s"/>
      <c r="AH625" t="s">
        <v>1166</v>
      </c>
      <c r="AI625" t="s">
        <v>1165</v>
      </c>
      <c r="AJ625" t="s"/>
      <c r="AK625" t="s">
        <v>91</v>
      </c>
      <c r="AL625" t="s"/>
      <c r="AM625" t="s"/>
      <c r="AN625" t="s">
        <v>91</v>
      </c>
      <c r="AO625" t="s"/>
      <c r="AP625" t="n">
        <v>26</v>
      </c>
      <c r="AQ625" t="s">
        <v>92</v>
      </c>
      <c r="AR625" t="s"/>
      <c r="AS625" t="s">
        <v>1171</v>
      </c>
      <c r="AT625" t="s">
        <v>94</v>
      </c>
      <c r="AU625" t="s">
        <v>91</v>
      </c>
      <c r="AV625" t="s"/>
      <c r="AW625" t="s">
        <v>95</v>
      </c>
      <c r="AX625" t="s"/>
      <c r="AY625" t="n">
        <v>419281</v>
      </c>
      <c r="AZ625" t="s">
        <v>1104</v>
      </c>
      <c r="BA625" t="s"/>
      <c r="BB625" t="s"/>
      <c r="BC625" t="n">
        <v>38.8982</v>
      </c>
      <c r="BD625" t="n">
        <v>38.8982</v>
      </c>
      <c r="BE625" t="s">
        <v>1164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>
        <v>98</v>
      </c>
      <c r="BO625" t="s">
        <v>82</v>
      </c>
      <c r="BP625" t="s">
        <v>99</v>
      </c>
      <c r="BQ625" t="s">
        <v>1172</v>
      </c>
      <c r="BR625" t="s">
        <v>337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1099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583.03</v>
      </c>
      <c r="L626" t="s">
        <v>77</v>
      </c>
      <c r="M626" t="s"/>
      <c r="N626" t="s">
        <v>247</v>
      </c>
      <c r="O626" t="s">
        <v>79</v>
      </c>
      <c r="P626" t="s">
        <v>1099</v>
      </c>
      <c r="Q626" t="s"/>
      <c r="R626" t="s">
        <v>80</v>
      </c>
      <c r="S626" t="s">
        <v>1173</v>
      </c>
      <c r="T626" t="s">
        <v>82</v>
      </c>
      <c r="U626" t="s">
        <v>83</v>
      </c>
      <c r="V626" t="s">
        <v>84</v>
      </c>
      <c r="W626" t="s">
        <v>107</v>
      </c>
      <c r="X626" t="s"/>
      <c r="Y626" t="s">
        <v>86</v>
      </c>
      <c r="Z626">
        <f>HYPERLINK("https://hotelmonitor-cachepage.eclerx.com/savepage/tk_15454758768437676_sr_62.html","info")</f>
        <v/>
      </c>
      <c r="AA626" t="n">
        <v>-419281</v>
      </c>
      <c r="AB626" t="s">
        <v>1108</v>
      </c>
      <c r="AC626" t="s">
        <v>88</v>
      </c>
      <c r="AD626" t="s">
        <v>89</v>
      </c>
      <c r="AE626" t="s"/>
      <c r="AF626" t="s"/>
      <c r="AG626" t="s"/>
      <c r="AH626" t="s">
        <v>1174</v>
      </c>
      <c r="AI626" t="s">
        <v>1173</v>
      </c>
      <c r="AJ626" t="s"/>
      <c r="AK626" t="s">
        <v>91</v>
      </c>
      <c r="AL626" t="s"/>
      <c r="AM626" t="s"/>
      <c r="AN626" t="s">
        <v>91</v>
      </c>
      <c r="AO626" t="s"/>
      <c r="AP626" t="n">
        <v>26</v>
      </c>
      <c r="AQ626" t="s">
        <v>92</v>
      </c>
      <c r="AR626" t="s"/>
      <c r="AS626" t="s">
        <v>160</v>
      </c>
      <c r="AT626" t="s">
        <v>94</v>
      </c>
      <c r="AU626" t="s">
        <v>91</v>
      </c>
      <c r="AV626" t="s"/>
      <c r="AW626" t="s">
        <v>95</v>
      </c>
      <c r="AX626" t="s"/>
      <c r="AY626" t="n">
        <v>419281</v>
      </c>
      <c r="AZ626" t="s">
        <v>1104</v>
      </c>
      <c r="BA626" t="s"/>
      <c r="BB626" t="s"/>
      <c r="BC626" t="n">
        <v>38.8982</v>
      </c>
      <c r="BD626" t="n">
        <v>38.8982</v>
      </c>
      <c r="BE626" t="s">
        <v>1175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>
        <v>98</v>
      </c>
      <c r="BO626" t="s">
        <v>82</v>
      </c>
      <c r="BP626" t="s">
        <v>99</v>
      </c>
      <c r="BQ626" t="s">
        <v>1176</v>
      </c>
      <c r="BR626" t="s">
        <v>337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1099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583.03</v>
      </c>
      <c r="L627" t="s">
        <v>77</v>
      </c>
      <c r="M627" t="s"/>
      <c r="N627" t="s">
        <v>247</v>
      </c>
      <c r="O627" t="s">
        <v>79</v>
      </c>
      <c r="P627" t="s">
        <v>1099</v>
      </c>
      <c r="Q627" t="s"/>
      <c r="R627" t="s">
        <v>80</v>
      </c>
      <c r="S627" t="s">
        <v>1173</v>
      </c>
      <c r="T627" t="s">
        <v>82</v>
      </c>
      <c r="U627" t="s">
        <v>83</v>
      </c>
      <c r="V627" t="s">
        <v>84</v>
      </c>
      <c r="W627" t="s">
        <v>107</v>
      </c>
      <c r="X627" t="s"/>
      <c r="Y627" t="s">
        <v>86</v>
      </c>
      <c r="Z627">
        <f>HYPERLINK("https://hotelmonitor-cachepage.eclerx.com/savepage/tk_15454758768437676_sr_62.html","info")</f>
        <v/>
      </c>
      <c r="AA627" t="n">
        <v>-419281</v>
      </c>
      <c r="AB627" t="s">
        <v>1108</v>
      </c>
      <c r="AC627" t="s">
        <v>88</v>
      </c>
      <c r="AD627" t="s">
        <v>89</v>
      </c>
      <c r="AE627" t="s"/>
      <c r="AF627" t="s"/>
      <c r="AG627" t="s"/>
      <c r="AH627" t="s">
        <v>1174</v>
      </c>
      <c r="AI627" t="s">
        <v>1173</v>
      </c>
      <c r="AJ627" t="s"/>
      <c r="AK627" t="s">
        <v>91</v>
      </c>
      <c r="AL627" t="s"/>
      <c r="AM627" t="s"/>
      <c r="AN627" t="s">
        <v>91</v>
      </c>
      <c r="AO627" t="s"/>
      <c r="AP627" t="n">
        <v>26</v>
      </c>
      <c r="AQ627" t="s">
        <v>92</v>
      </c>
      <c r="AR627" t="s"/>
      <c r="AS627" t="s">
        <v>160</v>
      </c>
      <c r="AT627" t="s">
        <v>94</v>
      </c>
      <c r="AU627" t="s">
        <v>91</v>
      </c>
      <c r="AV627" t="s"/>
      <c r="AW627" t="s">
        <v>95</v>
      </c>
      <c r="AX627" t="s"/>
      <c r="AY627" t="n">
        <v>419281</v>
      </c>
      <c r="AZ627" t="s">
        <v>1104</v>
      </c>
      <c r="BA627" t="s"/>
      <c r="BB627" t="s"/>
      <c r="BC627" t="n">
        <v>38.8982</v>
      </c>
      <c r="BD627" t="n">
        <v>38.8982</v>
      </c>
      <c r="BE627" t="s">
        <v>1175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>
        <v>98</v>
      </c>
      <c r="BO627" t="s">
        <v>82</v>
      </c>
      <c r="BP627" t="s">
        <v>99</v>
      </c>
      <c r="BQ627" t="s">
        <v>1176</v>
      </c>
      <c r="BR627" t="s">
        <v>337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1099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647.8</v>
      </c>
      <c r="L628" t="s">
        <v>77</v>
      </c>
      <c r="M628" t="s"/>
      <c r="N628" t="s">
        <v>247</v>
      </c>
      <c r="O628" t="s">
        <v>79</v>
      </c>
      <c r="P628" t="s">
        <v>1099</v>
      </c>
      <c r="Q628" t="s"/>
      <c r="R628" t="s">
        <v>80</v>
      </c>
      <c r="S628" t="s">
        <v>1177</v>
      </c>
      <c r="T628" t="s">
        <v>82</v>
      </c>
      <c r="U628" t="s">
        <v>83</v>
      </c>
      <c r="V628" t="s">
        <v>84</v>
      </c>
      <c r="W628" t="s">
        <v>107</v>
      </c>
      <c r="X628" t="s"/>
      <c r="Y628" t="s">
        <v>86</v>
      </c>
      <c r="Z628">
        <f>HYPERLINK("https://hotelmonitor-cachepage.eclerx.com/savepage/tk_15454758768437676_sr_62.html","info")</f>
        <v/>
      </c>
      <c r="AA628" t="n">
        <v>-419281</v>
      </c>
      <c r="AB628" t="s">
        <v>1121</v>
      </c>
      <c r="AC628" t="s">
        <v>88</v>
      </c>
      <c r="AD628" t="s">
        <v>89</v>
      </c>
      <c r="AE628" t="s"/>
      <c r="AF628" t="s"/>
      <c r="AG628" t="s"/>
      <c r="AH628" t="s">
        <v>1178</v>
      </c>
      <c r="AI628" t="s">
        <v>1179</v>
      </c>
      <c r="AJ628" t="s"/>
      <c r="AK628" t="s">
        <v>91</v>
      </c>
      <c r="AL628" t="s"/>
      <c r="AM628" t="s"/>
      <c r="AN628" t="s">
        <v>91</v>
      </c>
      <c r="AO628" t="s"/>
      <c r="AP628" t="n">
        <v>26</v>
      </c>
      <c r="AQ628" t="s">
        <v>92</v>
      </c>
      <c r="AR628" t="s"/>
      <c r="AS628" t="s">
        <v>160</v>
      </c>
      <c r="AT628" t="s">
        <v>94</v>
      </c>
      <c r="AU628" t="s">
        <v>91</v>
      </c>
      <c r="AV628" t="s"/>
      <c r="AW628" t="s">
        <v>95</v>
      </c>
      <c r="AX628" t="s"/>
      <c r="AY628" t="n">
        <v>419281</v>
      </c>
      <c r="AZ628" t="s">
        <v>1104</v>
      </c>
      <c r="BA628" t="s"/>
      <c r="BB628" t="s"/>
      <c r="BC628" t="n">
        <v>38.8982</v>
      </c>
      <c r="BD628" t="n">
        <v>38.8982</v>
      </c>
      <c r="BE628" t="s">
        <v>1180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>
        <v>98</v>
      </c>
      <c r="BO628" t="s">
        <v>82</v>
      </c>
      <c r="BP628" t="s">
        <v>99</v>
      </c>
      <c r="BQ628" t="s">
        <v>1176</v>
      </c>
      <c r="BR628" t="s">
        <v>337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1099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647.8</v>
      </c>
      <c r="L629" t="s">
        <v>77</v>
      </c>
      <c r="M629" t="s"/>
      <c r="N629" t="s">
        <v>247</v>
      </c>
      <c r="O629" t="s">
        <v>79</v>
      </c>
      <c r="P629" t="s">
        <v>1099</v>
      </c>
      <c r="Q629" t="s"/>
      <c r="R629" t="s">
        <v>80</v>
      </c>
      <c r="S629" t="s">
        <v>1177</v>
      </c>
      <c r="T629" t="s">
        <v>82</v>
      </c>
      <c r="U629" t="s">
        <v>83</v>
      </c>
      <c r="V629" t="s">
        <v>84</v>
      </c>
      <c r="W629" t="s">
        <v>107</v>
      </c>
      <c r="X629" t="s"/>
      <c r="Y629" t="s">
        <v>86</v>
      </c>
      <c r="Z629">
        <f>HYPERLINK("https://hotelmonitor-cachepage.eclerx.com/savepage/tk_15454758768437676_sr_62.html","info")</f>
        <v/>
      </c>
      <c r="AA629" t="n">
        <v>-419281</v>
      </c>
      <c r="AB629" t="s">
        <v>1121</v>
      </c>
      <c r="AC629" t="s">
        <v>88</v>
      </c>
      <c r="AD629" t="s">
        <v>89</v>
      </c>
      <c r="AE629" t="s"/>
      <c r="AF629" t="s"/>
      <c r="AG629" t="s"/>
      <c r="AH629" t="s">
        <v>1178</v>
      </c>
      <c r="AI629" t="s">
        <v>1179</v>
      </c>
      <c r="AJ629" t="s"/>
      <c r="AK629" t="s">
        <v>91</v>
      </c>
      <c r="AL629" t="s"/>
      <c r="AM629" t="s"/>
      <c r="AN629" t="s">
        <v>91</v>
      </c>
      <c r="AO629" t="s"/>
      <c r="AP629" t="n">
        <v>26</v>
      </c>
      <c r="AQ629" t="s">
        <v>92</v>
      </c>
      <c r="AR629" t="s"/>
      <c r="AS629" t="s">
        <v>160</v>
      </c>
      <c r="AT629" t="s">
        <v>94</v>
      </c>
      <c r="AU629" t="s">
        <v>91</v>
      </c>
      <c r="AV629" t="s"/>
      <c r="AW629" t="s">
        <v>95</v>
      </c>
      <c r="AX629" t="s"/>
      <c r="AY629" t="n">
        <v>419281</v>
      </c>
      <c r="AZ629" t="s">
        <v>1104</v>
      </c>
      <c r="BA629" t="s"/>
      <c r="BB629" t="s"/>
      <c r="BC629" t="n">
        <v>38.8982</v>
      </c>
      <c r="BD629" t="n">
        <v>38.8982</v>
      </c>
      <c r="BE629" t="s">
        <v>1180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>
        <v>98</v>
      </c>
      <c r="BO629" t="s">
        <v>82</v>
      </c>
      <c r="BP629" t="s">
        <v>99</v>
      </c>
      <c r="BQ629" t="s">
        <v>1176</v>
      </c>
      <c r="BR629" t="s">
        <v>337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1099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647.8</v>
      </c>
      <c r="L630" t="s">
        <v>77</v>
      </c>
      <c r="M630" t="s"/>
      <c r="N630" t="s">
        <v>247</v>
      </c>
      <c r="O630" t="s">
        <v>79</v>
      </c>
      <c r="P630" t="s">
        <v>1099</v>
      </c>
      <c r="Q630" t="s"/>
      <c r="R630" t="s">
        <v>80</v>
      </c>
      <c r="S630" t="s">
        <v>1177</v>
      </c>
      <c r="T630" t="s">
        <v>82</v>
      </c>
      <c r="U630" t="s">
        <v>83</v>
      </c>
      <c r="V630" t="s">
        <v>84</v>
      </c>
      <c r="W630" t="s">
        <v>107</v>
      </c>
      <c r="X630" t="s"/>
      <c r="Y630" t="s">
        <v>86</v>
      </c>
      <c r="Z630">
        <f>HYPERLINK("https://hotelmonitor-cachepage.eclerx.com/savepage/tk_15454758768437676_sr_62.html","info")</f>
        <v/>
      </c>
      <c r="AA630" t="n">
        <v>-419281</v>
      </c>
      <c r="AB630" t="s">
        <v>629</v>
      </c>
      <c r="AC630" t="s">
        <v>88</v>
      </c>
      <c r="AD630" t="s">
        <v>89</v>
      </c>
      <c r="AE630" t="s"/>
      <c r="AF630" t="s"/>
      <c r="AG630" t="s"/>
      <c r="AH630" t="s">
        <v>1178</v>
      </c>
      <c r="AI630" t="s">
        <v>1179</v>
      </c>
      <c r="AJ630" t="s"/>
      <c r="AK630" t="s">
        <v>91</v>
      </c>
      <c r="AL630" t="s"/>
      <c r="AM630" t="s"/>
      <c r="AN630" t="s">
        <v>91</v>
      </c>
      <c r="AO630" t="s"/>
      <c r="AP630" t="n">
        <v>26</v>
      </c>
      <c r="AQ630" t="s">
        <v>92</v>
      </c>
      <c r="AR630" t="s"/>
      <c r="AS630" t="s">
        <v>160</v>
      </c>
      <c r="AT630" t="s">
        <v>94</v>
      </c>
      <c r="AU630" t="s">
        <v>91</v>
      </c>
      <c r="AV630" t="s"/>
      <c r="AW630" t="s">
        <v>95</v>
      </c>
      <c r="AX630" t="s"/>
      <c r="AY630" t="n">
        <v>419281</v>
      </c>
      <c r="AZ630" t="s">
        <v>1104</v>
      </c>
      <c r="BA630" t="s"/>
      <c r="BB630" t="s"/>
      <c r="BC630" t="n">
        <v>38.8982</v>
      </c>
      <c r="BD630" t="n">
        <v>38.8982</v>
      </c>
      <c r="BE630" t="s">
        <v>1180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>
        <v>98</v>
      </c>
      <c r="BO630" t="s">
        <v>82</v>
      </c>
      <c r="BP630" t="s">
        <v>99</v>
      </c>
      <c r="BQ630" t="s">
        <v>1176</v>
      </c>
      <c r="BR630" t="s">
        <v>337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1099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647.8</v>
      </c>
      <c r="L631" t="s">
        <v>77</v>
      </c>
      <c r="M631" t="s"/>
      <c r="N631" t="s">
        <v>247</v>
      </c>
      <c r="O631" t="s">
        <v>79</v>
      </c>
      <c r="P631" t="s">
        <v>1099</v>
      </c>
      <c r="Q631" t="s"/>
      <c r="R631" t="s">
        <v>80</v>
      </c>
      <c r="S631" t="s">
        <v>1177</v>
      </c>
      <c r="T631" t="s">
        <v>82</v>
      </c>
      <c r="U631" t="s">
        <v>83</v>
      </c>
      <c r="V631" t="s">
        <v>84</v>
      </c>
      <c r="W631" t="s">
        <v>107</v>
      </c>
      <c r="X631" t="s"/>
      <c r="Y631" t="s">
        <v>86</v>
      </c>
      <c r="Z631">
        <f>HYPERLINK("https://hotelmonitor-cachepage.eclerx.com/savepage/tk_15454758768437676_sr_62.html","info")</f>
        <v/>
      </c>
      <c r="AA631" t="n">
        <v>-419281</v>
      </c>
      <c r="AB631" t="s">
        <v>629</v>
      </c>
      <c r="AC631" t="s">
        <v>88</v>
      </c>
      <c r="AD631" t="s">
        <v>89</v>
      </c>
      <c r="AE631" t="s"/>
      <c r="AF631" t="s"/>
      <c r="AG631" t="s"/>
      <c r="AH631" t="s">
        <v>1178</v>
      </c>
      <c r="AI631" t="s">
        <v>1179</v>
      </c>
      <c r="AJ631" t="s"/>
      <c r="AK631" t="s">
        <v>91</v>
      </c>
      <c r="AL631" t="s"/>
      <c r="AM631" t="s"/>
      <c r="AN631" t="s">
        <v>91</v>
      </c>
      <c r="AO631" t="s"/>
      <c r="AP631" t="n">
        <v>26</v>
      </c>
      <c r="AQ631" t="s">
        <v>92</v>
      </c>
      <c r="AR631" t="s"/>
      <c r="AS631" t="s">
        <v>160</v>
      </c>
      <c r="AT631" t="s">
        <v>94</v>
      </c>
      <c r="AU631" t="s">
        <v>91</v>
      </c>
      <c r="AV631" t="s"/>
      <c r="AW631" t="s">
        <v>95</v>
      </c>
      <c r="AX631" t="s"/>
      <c r="AY631" t="n">
        <v>419281</v>
      </c>
      <c r="AZ631" t="s">
        <v>1104</v>
      </c>
      <c r="BA631" t="s"/>
      <c r="BB631" t="s"/>
      <c r="BC631" t="n">
        <v>38.8982</v>
      </c>
      <c r="BD631" t="n">
        <v>38.8982</v>
      </c>
      <c r="BE631" t="s">
        <v>1180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>
        <v>98</v>
      </c>
      <c r="BO631" t="s">
        <v>82</v>
      </c>
      <c r="BP631" t="s">
        <v>99</v>
      </c>
      <c r="BQ631" t="s">
        <v>1176</v>
      </c>
      <c r="BR631" t="s">
        <v>337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1099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699.99</v>
      </c>
      <c r="L632" t="s">
        <v>77</v>
      </c>
      <c r="M632" t="s"/>
      <c r="N632" t="s">
        <v>911</v>
      </c>
      <c r="O632" t="s">
        <v>79</v>
      </c>
      <c r="P632" t="s">
        <v>1099</v>
      </c>
      <c r="Q632" t="s"/>
      <c r="R632" t="s">
        <v>80</v>
      </c>
      <c r="S632" t="s">
        <v>1181</v>
      </c>
      <c r="T632" t="s">
        <v>82</v>
      </c>
      <c r="U632" t="s">
        <v>83</v>
      </c>
      <c r="V632" t="s">
        <v>84</v>
      </c>
      <c r="W632" t="s">
        <v>107</v>
      </c>
      <c r="X632" t="s"/>
      <c r="Y632" t="s">
        <v>86</v>
      </c>
      <c r="Z632">
        <f>HYPERLINK("https://hotelmonitor-cachepage.eclerx.com/savepage/tk_15454758768437676_sr_62.html","info")</f>
        <v/>
      </c>
      <c r="AA632" t="n">
        <v>-419281</v>
      </c>
      <c r="AB632" t="s">
        <v>1108</v>
      </c>
      <c r="AC632" t="s">
        <v>88</v>
      </c>
      <c r="AD632" t="s">
        <v>89</v>
      </c>
      <c r="AE632" t="s"/>
      <c r="AF632" t="s"/>
      <c r="AG632" t="s"/>
      <c r="AH632" t="s">
        <v>1182</v>
      </c>
      <c r="AI632" t="s">
        <v>1181</v>
      </c>
      <c r="AJ632" t="s"/>
      <c r="AK632" t="s">
        <v>91</v>
      </c>
      <c r="AL632" t="s"/>
      <c r="AM632" t="s"/>
      <c r="AN632" t="s">
        <v>91</v>
      </c>
      <c r="AO632" t="s"/>
      <c r="AP632" t="n">
        <v>26</v>
      </c>
      <c r="AQ632" t="s">
        <v>92</v>
      </c>
      <c r="AR632" t="s"/>
      <c r="AS632" t="s">
        <v>160</v>
      </c>
      <c r="AT632" t="s">
        <v>94</v>
      </c>
      <c r="AU632" t="s">
        <v>91</v>
      </c>
      <c r="AV632" t="s"/>
      <c r="AW632" t="s">
        <v>95</v>
      </c>
      <c r="AX632" t="s"/>
      <c r="AY632" t="n">
        <v>419281</v>
      </c>
      <c r="AZ632" t="s">
        <v>1104</v>
      </c>
      <c r="BA632" t="s"/>
      <c r="BB632" t="s"/>
      <c r="BC632" t="n">
        <v>38.8982</v>
      </c>
      <c r="BD632" t="n">
        <v>38.8982</v>
      </c>
      <c r="BE632" t="s">
        <v>1183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>
        <v>98</v>
      </c>
      <c r="BO632" t="s">
        <v>82</v>
      </c>
      <c r="BP632" t="s">
        <v>99</v>
      </c>
      <c r="BQ632" t="s">
        <v>1184</v>
      </c>
      <c r="BR632" t="s">
        <v>337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1099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699.99</v>
      </c>
      <c r="L633" t="s">
        <v>77</v>
      </c>
      <c r="M633" t="s"/>
      <c r="N633" t="s">
        <v>911</v>
      </c>
      <c r="O633" t="s">
        <v>79</v>
      </c>
      <c r="P633" t="s">
        <v>1099</v>
      </c>
      <c r="Q633" t="s"/>
      <c r="R633" t="s">
        <v>80</v>
      </c>
      <c r="S633" t="s">
        <v>1181</v>
      </c>
      <c r="T633" t="s">
        <v>82</v>
      </c>
      <c r="U633" t="s">
        <v>83</v>
      </c>
      <c r="V633" t="s">
        <v>84</v>
      </c>
      <c r="W633" t="s">
        <v>107</v>
      </c>
      <c r="X633" t="s"/>
      <c r="Y633" t="s">
        <v>86</v>
      </c>
      <c r="Z633">
        <f>HYPERLINK("https://hotelmonitor-cachepage.eclerx.com/savepage/tk_15454758768437676_sr_62.html","info")</f>
        <v/>
      </c>
      <c r="AA633" t="n">
        <v>-419281</v>
      </c>
      <c r="AB633" t="s">
        <v>1108</v>
      </c>
      <c r="AC633" t="s">
        <v>88</v>
      </c>
      <c r="AD633" t="s">
        <v>89</v>
      </c>
      <c r="AE633" t="s"/>
      <c r="AF633" t="s"/>
      <c r="AG633" t="s"/>
      <c r="AH633" t="s">
        <v>1182</v>
      </c>
      <c r="AI633" t="s">
        <v>1181</v>
      </c>
      <c r="AJ633" t="s"/>
      <c r="AK633" t="s">
        <v>91</v>
      </c>
      <c r="AL633" t="s"/>
      <c r="AM633" t="s"/>
      <c r="AN633" t="s">
        <v>91</v>
      </c>
      <c r="AO633" t="s"/>
      <c r="AP633" t="n">
        <v>26</v>
      </c>
      <c r="AQ633" t="s">
        <v>92</v>
      </c>
      <c r="AR633" t="s"/>
      <c r="AS633" t="s">
        <v>160</v>
      </c>
      <c r="AT633" t="s">
        <v>94</v>
      </c>
      <c r="AU633" t="s">
        <v>91</v>
      </c>
      <c r="AV633" t="s"/>
      <c r="AW633" t="s">
        <v>95</v>
      </c>
      <c r="AX633" t="s"/>
      <c r="AY633" t="n">
        <v>419281</v>
      </c>
      <c r="AZ633" t="s">
        <v>1104</v>
      </c>
      <c r="BA633" t="s"/>
      <c r="BB633" t="s"/>
      <c r="BC633" t="n">
        <v>38.8982</v>
      </c>
      <c r="BD633" t="n">
        <v>38.8982</v>
      </c>
      <c r="BE633" t="s">
        <v>1183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>
        <v>98</v>
      </c>
      <c r="BO633" t="s">
        <v>82</v>
      </c>
      <c r="BP633" t="s">
        <v>99</v>
      </c>
      <c r="BQ633" t="s">
        <v>1184</v>
      </c>
      <c r="BR633" t="s">
        <v>337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1099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777.76</v>
      </c>
      <c r="L634" t="s">
        <v>77</v>
      </c>
      <c r="M634" t="s"/>
      <c r="N634" t="s">
        <v>911</v>
      </c>
      <c r="O634" t="s">
        <v>79</v>
      </c>
      <c r="P634" t="s">
        <v>1099</v>
      </c>
      <c r="Q634" t="s"/>
      <c r="R634" t="s">
        <v>80</v>
      </c>
      <c r="S634" t="s">
        <v>1185</v>
      </c>
      <c r="T634" t="s">
        <v>82</v>
      </c>
      <c r="U634" t="s">
        <v>83</v>
      </c>
      <c r="V634" t="s">
        <v>84</v>
      </c>
      <c r="W634" t="s">
        <v>107</v>
      </c>
      <c r="X634" t="s"/>
      <c r="Y634" t="s">
        <v>86</v>
      </c>
      <c r="Z634">
        <f>HYPERLINK("https://hotelmonitor-cachepage.eclerx.com/savepage/tk_15454758768437676_sr_62.html","info")</f>
        <v/>
      </c>
      <c r="AA634" t="n">
        <v>-419281</v>
      </c>
      <c r="AB634" t="s">
        <v>1121</v>
      </c>
      <c r="AC634" t="s">
        <v>88</v>
      </c>
      <c r="AD634" t="s">
        <v>89</v>
      </c>
      <c r="AE634" t="s"/>
      <c r="AF634" t="s"/>
      <c r="AG634" t="s"/>
      <c r="AH634" t="s">
        <v>1186</v>
      </c>
      <c r="AI634" t="s">
        <v>1185</v>
      </c>
      <c r="AJ634" t="s"/>
      <c r="AK634" t="s">
        <v>91</v>
      </c>
      <c r="AL634" t="s"/>
      <c r="AM634" t="s"/>
      <c r="AN634" t="s">
        <v>91</v>
      </c>
      <c r="AO634" t="s"/>
      <c r="AP634" t="n">
        <v>26</v>
      </c>
      <c r="AQ634" t="s">
        <v>92</v>
      </c>
      <c r="AR634" t="s"/>
      <c r="AS634" t="s">
        <v>160</v>
      </c>
      <c r="AT634" t="s">
        <v>94</v>
      </c>
      <c r="AU634" t="s">
        <v>91</v>
      </c>
      <c r="AV634" t="s"/>
      <c r="AW634" t="s">
        <v>95</v>
      </c>
      <c r="AX634" t="s"/>
      <c r="AY634" t="n">
        <v>419281</v>
      </c>
      <c r="AZ634" t="s">
        <v>1104</v>
      </c>
      <c r="BA634" t="s"/>
      <c r="BB634" t="s"/>
      <c r="BC634" t="n">
        <v>38.8982</v>
      </c>
      <c r="BD634" t="n">
        <v>38.8982</v>
      </c>
      <c r="BE634" t="s">
        <v>1187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>
        <v>98</v>
      </c>
      <c r="BO634" t="s">
        <v>82</v>
      </c>
      <c r="BP634" t="s">
        <v>99</v>
      </c>
      <c r="BQ634" t="s">
        <v>1184</v>
      </c>
      <c r="BR634" t="s">
        <v>337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1099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777.76</v>
      </c>
      <c r="L635" t="s">
        <v>77</v>
      </c>
      <c r="M635" t="s"/>
      <c r="N635" t="s">
        <v>911</v>
      </c>
      <c r="O635" t="s">
        <v>79</v>
      </c>
      <c r="P635" t="s">
        <v>1099</v>
      </c>
      <c r="Q635" t="s"/>
      <c r="R635" t="s">
        <v>80</v>
      </c>
      <c r="S635" t="s">
        <v>1185</v>
      </c>
      <c r="T635" t="s">
        <v>82</v>
      </c>
      <c r="U635" t="s">
        <v>83</v>
      </c>
      <c r="V635" t="s">
        <v>84</v>
      </c>
      <c r="W635" t="s">
        <v>107</v>
      </c>
      <c r="X635" t="s"/>
      <c r="Y635" t="s">
        <v>86</v>
      </c>
      <c r="Z635">
        <f>HYPERLINK("https://hotelmonitor-cachepage.eclerx.com/savepage/tk_15454758768437676_sr_62.html","info")</f>
        <v/>
      </c>
      <c r="AA635" t="n">
        <v>-419281</v>
      </c>
      <c r="AB635" t="s">
        <v>1121</v>
      </c>
      <c r="AC635" t="s">
        <v>88</v>
      </c>
      <c r="AD635" t="s">
        <v>89</v>
      </c>
      <c r="AE635" t="s"/>
      <c r="AF635" t="s"/>
      <c r="AG635" t="s"/>
      <c r="AH635" t="s">
        <v>1186</v>
      </c>
      <c r="AI635" t="s">
        <v>1185</v>
      </c>
      <c r="AJ635" t="s"/>
      <c r="AK635" t="s">
        <v>91</v>
      </c>
      <c r="AL635" t="s"/>
      <c r="AM635" t="s"/>
      <c r="AN635" t="s">
        <v>91</v>
      </c>
      <c r="AO635" t="s"/>
      <c r="AP635" t="n">
        <v>26</v>
      </c>
      <c r="AQ635" t="s">
        <v>92</v>
      </c>
      <c r="AR635" t="s"/>
      <c r="AS635" t="s">
        <v>160</v>
      </c>
      <c r="AT635" t="s">
        <v>94</v>
      </c>
      <c r="AU635" t="s">
        <v>91</v>
      </c>
      <c r="AV635" t="s"/>
      <c r="AW635" t="s">
        <v>95</v>
      </c>
      <c r="AX635" t="s"/>
      <c r="AY635" t="n">
        <v>419281</v>
      </c>
      <c r="AZ635" t="s">
        <v>1104</v>
      </c>
      <c r="BA635" t="s"/>
      <c r="BB635" t="s"/>
      <c r="BC635" t="n">
        <v>38.8982</v>
      </c>
      <c r="BD635" t="n">
        <v>38.8982</v>
      </c>
      <c r="BE635" t="s">
        <v>1187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>
        <v>98</v>
      </c>
      <c r="BO635" t="s">
        <v>82</v>
      </c>
      <c r="BP635" t="s">
        <v>99</v>
      </c>
      <c r="BQ635" t="s">
        <v>1184</v>
      </c>
      <c r="BR635" t="s">
        <v>337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1099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777.76</v>
      </c>
      <c r="L636" t="s">
        <v>77</v>
      </c>
      <c r="M636" t="s"/>
      <c r="N636" t="s">
        <v>911</v>
      </c>
      <c r="O636" t="s">
        <v>79</v>
      </c>
      <c r="P636" t="s">
        <v>1099</v>
      </c>
      <c r="Q636" t="s"/>
      <c r="R636" t="s">
        <v>80</v>
      </c>
      <c r="S636" t="s">
        <v>1185</v>
      </c>
      <c r="T636" t="s">
        <v>82</v>
      </c>
      <c r="U636" t="s">
        <v>83</v>
      </c>
      <c r="V636" t="s">
        <v>84</v>
      </c>
      <c r="W636" t="s">
        <v>107</v>
      </c>
      <c r="X636" t="s"/>
      <c r="Y636" t="s">
        <v>86</v>
      </c>
      <c r="Z636">
        <f>HYPERLINK("https://hotelmonitor-cachepage.eclerx.com/savepage/tk_15454758768437676_sr_62.html","info")</f>
        <v/>
      </c>
      <c r="AA636" t="n">
        <v>-419281</v>
      </c>
      <c r="AB636" t="s">
        <v>629</v>
      </c>
      <c r="AC636" t="s">
        <v>88</v>
      </c>
      <c r="AD636" t="s">
        <v>89</v>
      </c>
      <c r="AE636" t="s"/>
      <c r="AF636" t="s"/>
      <c r="AG636" t="s"/>
      <c r="AH636" t="s">
        <v>1186</v>
      </c>
      <c r="AI636" t="s">
        <v>1185</v>
      </c>
      <c r="AJ636" t="s"/>
      <c r="AK636" t="s">
        <v>91</v>
      </c>
      <c r="AL636" t="s"/>
      <c r="AM636" t="s"/>
      <c r="AN636" t="s">
        <v>91</v>
      </c>
      <c r="AO636" t="s"/>
      <c r="AP636" t="n">
        <v>26</v>
      </c>
      <c r="AQ636" t="s">
        <v>92</v>
      </c>
      <c r="AR636" t="s"/>
      <c r="AS636" t="s">
        <v>160</v>
      </c>
      <c r="AT636" t="s">
        <v>94</v>
      </c>
      <c r="AU636" t="s">
        <v>91</v>
      </c>
      <c r="AV636" t="s"/>
      <c r="AW636" t="s">
        <v>95</v>
      </c>
      <c r="AX636" t="s"/>
      <c r="AY636" t="n">
        <v>419281</v>
      </c>
      <c r="AZ636" t="s">
        <v>1104</v>
      </c>
      <c r="BA636" t="s"/>
      <c r="BB636" t="s"/>
      <c r="BC636" t="n">
        <v>38.8982</v>
      </c>
      <c r="BD636" t="n">
        <v>38.8982</v>
      </c>
      <c r="BE636" t="s">
        <v>1187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>
        <v>98</v>
      </c>
      <c r="BO636" t="s">
        <v>82</v>
      </c>
      <c r="BP636" t="s">
        <v>99</v>
      </c>
      <c r="BQ636" t="s">
        <v>1184</v>
      </c>
      <c r="BR636" t="s">
        <v>337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1099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777.76</v>
      </c>
      <c r="L637" t="s">
        <v>77</v>
      </c>
      <c r="M637" t="s"/>
      <c r="N637" t="s">
        <v>911</v>
      </c>
      <c r="O637" t="s">
        <v>79</v>
      </c>
      <c r="P637" t="s">
        <v>1099</v>
      </c>
      <c r="Q637" t="s"/>
      <c r="R637" t="s">
        <v>80</v>
      </c>
      <c r="S637" t="s">
        <v>1185</v>
      </c>
      <c r="T637" t="s">
        <v>82</v>
      </c>
      <c r="U637" t="s">
        <v>83</v>
      </c>
      <c r="V637" t="s">
        <v>84</v>
      </c>
      <c r="W637" t="s">
        <v>107</v>
      </c>
      <c r="X637" t="s"/>
      <c r="Y637" t="s">
        <v>86</v>
      </c>
      <c r="Z637">
        <f>HYPERLINK("https://hotelmonitor-cachepage.eclerx.com/savepage/tk_15454758768437676_sr_62.html","info")</f>
        <v/>
      </c>
      <c r="AA637" t="n">
        <v>-419281</v>
      </c>
      <c r="AB637" t="s">
        <v>629</v>
      </c>
      <c r="AC637" t="s">
        <v>88</v>
      </c>
      <c r="AD637" t="s">
        <v>89</v>
      </c>
      <c r="AE637" t="s"/>
      <c r="AF637" t="s"/>
      <c r="AG637" t="s"/>
      <c r="AH637" t="s">
        <v>1186</v>
      </c>
      <c r="AI637" t="s">
        <v>1185</v>
      </c>
      <c r="AJ637" t="s"/>
      <c r="AK637" t="s">
        <v>91</v>
      </c>
      <c r="AL637" t="s"/>
      <c r="AM637" t="s"/>
      <c r="AN637" t="s">
        <v>91</v>
      </c>
      <c r="AO637" t="s"/>
      <c r="AP637" t="n">
        <v>26</v>
      </c>
      <c r="AQ637" t="s">
        <v>92</v>
      </c>
      <c r="AR637" t="s"/>
      <c r="AS637" t="s">
        <v>160</v>
      </c>
      <c r="AT637" t="s">
        <v>94</v>
      </c>
      <c r="AU637" t="s">
        <v>91</v>
      </c>
      <c r="AV637" t="s"/>
      <c r="AW637" t="s">
        <v>95</v>
      </c>
      <c r="AX637" t="s"/>
      <c r="AY637" t="n">
        <v>419281</v>
      </c>
      <c r="AZ637" t="s">
        <v>1104</v>
      </c>
      <c r="BA637" t="s"/>
      <c r="BB637" t="s"/>
      <c r="BC637" t="n">
        <v>38.8982</v>
      </c>
      <c r="BD637" t="n">
        <v>38.8982</v>
      </c>
      <c r="BE637" t="s">
        <v>1187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>
        <v>98</v>
      </c>
      <c r="BO637" t="s">
        <v>82</v>
      </c>
      <c r="BP637" t="s">
        <v>99</v>
      </c>
      <c r="BQ637" t="s">
        <v>1184</v>
      </c>
      <c r="BR637" t="s">
        <v>337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1099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807.96</v>
      </c>
      <c r="L638" t="s">
        <v>77</v>
      </c>
      <c r="M638" t="s"/>
      <c r="N638" t="s">
        <v>1188</v>
      </c>
      <c r="O638" t="s">
        <v>79</v>
      </c>
      <c r="P638" t="s">
        <v>1099</v>
      </c>
      <c r="Q638" t="s"/>
      <c r="R638" t="s">
        <v>80</v>
      </c>
      <c r="S638" t="s">
        <v>1189</v>
      </c>
      <c r="T638" t="s">
        <v>82</v>
      </c>
      <c r="U638" t="s">
        <v>83</v>
      </c>
      <c r="V638" t="s">
        <v>84</v>
      </c>
      <c r="W638" t="s">
        <v>107</v>
      </c>
      <c r="X638" t="s"/>
      <c r="Y638" t="s">
        <v>86</v>
      </c>
      <c r="Z638">
        <f>HYPERLINK("https://hotelmonitor-cachepage.eclerx.com/savepage/tk_15454758768437676_sr_62.html","info")</f>
        <v/>
      </c>
      <c r="AA638" t="n">
        <v>-419281</v>
      </c>
      <c r="AB638" t="s">
        <v>1108</v>
      </c>
      <c r="AC638" t="s">
        <v>88</v>
      </c>
      <c r="AD638" t="s">
        <v>89</v>
      </c>
      <c r="AE638" t="s"/>
      <c r="AF638" t="s"/>
      <c r="AG638" t="s"/>
      <c r="AH638" t="s">
        <v>1190</v>
      </c>
      <c r="AI638" t="s">
        <v>1189</v>
      </c>
      <c r="AJ638" t="s"/>
      <c r="AK638" t="s">
        <v>91</v>
      </c>
      <c r="AL638" t="s"/>
      <c r="AM638" t="s"/>
      <c r="AN638" t="s">
        <v>91</v>
      </c>
      <c r="AO638" t="s"/>
      <c r="AP638" t="n">
        <v>26</v>
      </c>
      <c r="AQ638" t="s">
        <v>92</v>
      </c>
      <c r="AR638" t="s"/>
      <c r="AS638" t="s">
        <v>512</v>
      </c>
      <c r="AT638" t="s">
        <v>94</v>
      </c>
      <c r="AU638" t="s">
        <v>91</v>
      </c>
      <c r="AV638" t="s"/>
      <c r="AW638" t="s">
        <v>95</v>
      </c>
      <c r="AX638" t="s"/>
      <c r="AY638" t="n">
        <v>419281</v>
      </c>
      <c r="AZ638" t="s">
        <v>1104</v>
      </c>
      <c r="BA638" t="s"/>
      <c r="BB638" t="s"/>
      <c r="BC638" t="n">
        <v>38.8982</v>
      </c>
      <c r="BD638" t="n">
        <v>38.8982</v>
      </c>
      <c r="BE638" t="s">
        <v>1191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>
        <v>98</v>
      </c>
      <c r="BO638" t="s">
        <v>82</v>
      </c>
      <c r="BP638" t="s">
        <v>99</v>
      </c>
      <c r="BQ638" t="s">
        <v>1192</v>
      </c>
      <c r="BR638" t="s">
        <v>337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1099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807.96</v>
      </c>
      <c r="L639" t="s">
        <v>77</v>
      </c>
      <c r="M639" t="s"/>
      <c r="N639" t="s">
        <v>1188</v>
      </c>
      <c r="O639" t="s">
        <v>79</v>
      </c>
      <c r="P639" t="s">
        <v>1099</v>
      </c>
      <c r="Q639" t="s"/>
      <c r="R639" t="s">
        <v>80</v>
      </c>
      <c r="S639" t="s">
        <v>1189</v>
      </c>
      <c r="T639" t="s">
        <v>82</v>
      </c>
      <c r="U639" t="s">
        <v>83</v>
      </c>
      <c r="V639" t="s">
        <v>84</v>
      </c>
      <c r="W639" t="s">
        <v>107</v>
      </c>
      <c r="X639" t="s"/>
      <c r="Y639" t="s">
        <v>86</v>
      </c>
      <c r="Z639">
        <f>HYPERLINK("https://hotelmonitor-cachepage.eclerx.com/savepage/tk_15454758768437676_sr_62.html","info")</f>
        <v/>
      </c>
      <c r="AA639" t="n">
        <v>-419281</v>
      </c>
      <c r="AB639" t="s">
        <v>1108</v>
      </c>
      <c r="AC639" t="s">
        <v>88</v>
      </c>
      <c r="AD639" t="s">
        <v>89</v>
      </c>
      <c r="AE639" t="s"/>
      <c r="AF639" t="s"/>
      <c r="AG639" t="s"/>
      <c r="AH639" t="s">
        <v>1190</v>
      </c>
      <c r="AI639" t="s">
        <v>1189</v>
      </c>
      <c r="AJ639" t="s"/>
      <c r="AK639" t="s">
        <v>91</v>
      </c>
      <c r="AL639" t="s"/>
      <c r="AM639" t="s"/>
      <c r="AN639" t="s">
        <v>91</v>
      </c>
      <c r="AO639" t="s"/>
      <c r="AP639" t="n">
        <v>26</v>
      </c>
      <c r="AQ639" t="s">
        <v>92</v>
      </c>
      <c r="AR639" t="s"/>
      <c r="AS639" t="s">
        <v>512</v>
      </c>
      <c r="AT639" t="s">
        <v>94</v>
      </c>
      <c r="AU639" t="s">
        <v>91</v>
      </c>
      <c r="AV639" t="s"/>
      <c r="AW639" t="s">
        <v>95</v>
      </c>
      <c r="AX639" t="s"/>
      <c r="AY639" t="n">
        <v>419281</v>
      </c>
      <c r="AZ639" t="s">
        <v>1104</v>
      </c>
      <c r="BA639" t="s"/>
      <c r="BB639" t="s"/>
      <c r="BC639" t="n">
        <v>38.8982</v>
      </c>
      <c r="BD639" t="n">
        <v>38.8982</v>
      </c>
      <c r="BE639" t="s">
        <v>1191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>
        <v>98</v>
      </c>
      <c r="BO639" t="s">
        <v>82</v>
      </c>
      <c r="BP639" t="s">
        <v>99</v>
      </c>
      <c r="BQ639" t="s">
        <v>1192</v>
      </c>
      <c r="BR639" t="s">
        <v>337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1099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897.73</v>
      </c>
      <c r="L640" t="s">
        <v>77</v>
      </c>
      <c r="M640" t="s"/>
      <c r="N640" t="s">
        <v>1188</v>
      </c>
      <c r="O640" t="s">
        <v>79</v>
      </c>
      <c r="P640" t="s">
        <v>1099</v>
      </c>
      <c r="Q640" t="s"/>
      <c r="R640" t="s">
        <v>80</v>
      </c>
      <c r="S640" t="s">
        <v>1193</v>
      </c>
      <c r="T640" t="s">
        <v>82</v>
      </c>
      <c r="U640" t="s">
        <v>83</v>
      </c>
      <c r="V640" t="s">
        <v>84</v>
      </c>
      <c r="W640" t="s">
        <v>107</v>
      </c>
      <c r="X640" t="s"/>
      <c r="Y640" t="s">
        <v>86</v>
      </c>
      <c r="Z640">
        <f>HYPERLINK("https://hotelmonitor-cachepage.eclerx.com/savepage/tk_15454758768437676_sr_62.html","info")</f>
        <v/>
      </c>
      <c r="AA640" t="n">
        <v>-419281</v>
      </c>
      <c r="AB640" t="s">
        <v>1121</v>
      </c>
      <c r="AC640" t="s">
        <v>88</v>
      </c>
      <c r="AD640" t="s">
        <v>89</v>
      </c>
      <c r="AE640" t="s"/>
      <c r="AF640" t="s"/>
      <c r="AG640" t="s"/>
      <c r="AH640" t="s">
        <v>1194</v>
      </c>
      <c r="AI640" t="s">
        <v>1193</v>
      </c>
      <c r="AJ640" t="s"/>
      <c r="AK640" t="s">
        <v>91</v>
      </c>
      <c r="AL640" t="s"/>
      <c r="AM640" t="s"/>
      <c r="AN640" t="s">
        <v>91</v>
      </c>
      <c r="AO640" t="s"/>
      <c r="AP640" t="n">
        <v>26</v>
      </c>
      <c r="AQ640" t="s">
        <v>92</v>
      </c>
      <c r="AR640" t="s"/>
      <c r="AS640" t="s">
        <v>512</v>
      </c>
      <c r="AT640" t="s">
        <v>94</v>
      </c>
      <c r="AU640" t="s">
        <v>91</v>
      </c>
      <c r="AV640" t="s"/>
      <c r="AW640" t="s">
        <v>95</v>
      </c>
      <c r="AX640" t="s"/>
      <c r="AY640" t="n">
        <v>419281</v>
      </c>
      <c r="AZ640" t="s">
        <v>1104</v>
      </c>
      <c r="BA640" t="s"/>
      <c r="BB640" t="s"/>
      <c r="BC640" t="n">
        <v>38.8982</v>
      </c>
      <c r="BD640" t="n">
        <v>38.8982</v>
      </c>
      <c r="BE640" t="s">
        <v>1195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>
        <v>98</v>
      </c>
      <c r="BO640" t="s">
        <v>82</v>
      </c>
      <c r="BP640" t="s">
        <v>99</v>
      </c>
      <c r="BQ640" t="s">
        <v>1192</v>
      </c>
      <c r="BR640" t="s">
        <v>337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1099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897.73</v>
      </c>
      <c r="L641" t="s">
        <v>77</v>
      </c>
      <c r="M641" t="s"/>
      <c r="N641" t="s">
        <v>1188</v>
      </c>
      <c r="O641" t="s">
        <v>79</v>
      </c>
      <c r="P641" t="s">
        <v>1099</v>
      </c>
      <c r="Q641" t="s"/>
      <c r="R641" t="s">
        <v>80</v>
      </c>
      <c r="S641" t="s">
        <v>1193</v>
      </c>
      <c r="T641" t="s">
        <v>82</v>
      </c>
      <c r="U641" t="s">
        <v>83</v>
      </c>
      <c r="V641" t="s">
        <v>84</v>
      </c>
      <c r="W641" t="s">
        <v>107</v>
      </c>
      <c r="X641" t="s"/>
      <c r="Y641" t="s">
        <v>86</v>
      </c>
      <c r="Z641">
        <f>HYPERLINK("https://hotelmonitor-cachepage.eclerx.com/savepage/tk_15454758768437676_sr_62.html","info")</f>
        <v/>
      </c>
      <c r="AA641" t="n">
        <v>-419281</v>
      </c>
      <c r="AB641" t="s">
        <v>1121</v>
      </c>
      <c r="AC641" t="s">
        <v>88</v>
      </c>
      <c r="AD641" t="s">
        <v>89</v>
      </c>
      <c r="AE641" t="s"/>
      <c r="AF641" t="s"/>
      <c r="AG641" t="s"/>
      <c r="AH641" t="s">
        <v>1194</v>
      </c>
      <c r="AI641" t="s">
        <v>1193</v>
      </c>
      <c r="AJ641" t="s"/>
      <c r="AK641" t="s">
        <v>91</v>
      </c>
      <c r="AL641" t="s"/>
      <c r="AM641" t="s"/>
      <c r="AN641" t="s">
        <v>91</v>
      </c>
      <c r="AO641" t="s"/>
      <c r="AP641" t="n">
        <v>26</v>
      </c>
      <c r="AQ641" t="s">
        <v>92</v>
      </c>
      <c r="AR641" t="s"/>
      <c r="AS641" t="s">
        <v>512</v>
      </c>
      <c r="AT641" t="s">
        <v>94</v>
      </c>
      <c r="AU641" t="s">
        <v>91</v>
      </c>
      <c r="AV641" t="s"/>
      <c r="AW641" t="s">
        <v>95</v>
      </c>
      <c r="AX641" t="s"/>
      <c r="AY641" t="n">
        <v>419281</v>
      </c>
      <c r="AZ641" t="s">
        <v>1104</v>
      </c>
      <c r="BA641" t="s"/>
      <c r="BB641" t="s"/>
      <c r="BC641" t="n">
        <v>38.8982</v>
      </c>
      <c r="BD641" t="n">
        <v>38.8982</v>
      </c>
      <c r="BE641" t="s">
        <v>1195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>
        <v>98</v>
      </c>
      <c r="BO641" t="s">
        <v>82</v>
      </c>
      <c r="BP641" t="s">
        <v>99</v>
      </c>
      <c r="BQ641" t="s">
        <v>1192</v>
      </c>
      <c r="BR641" t="s">
        <v>337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1099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897.73</v>
      </c>
      <c r="L642" t="s">
        <v>77</v>
      </c>
      <c r="M642" t="s"/>
      <c r="N642" t="s">
        <v>1188</v>
      </c>
      <c r="O642" t="s">
        <v>79</v>
      </c>
      <c r="P642" t="s">
        <v>1099</v>
      </c>
      <c r="Q642" t="s"/>
      <c r="R642" t="s">
        <v>80</v>
      </c>
      <c r="S642" t="s">
        <v>1193</v>
      </c>
      <c r="T642" t="s">
        <v>82</v>
      </c>
      <c r="U642" t="s">
        <v>83</v>
      </c>
      <c r="V642" t="s">
        <v>84</v>
      </c>
      <c r="W642" t="s">
        <v>107</v>
      </c>
      <c r="X642" t="s"/>
      <c r="Y642" t="s">
        <v>86</v>
      </c>
      <c r="Z642">
        <f>HYPERLINK("https://hotelmonitor-cachepage.eclerx.com/savepage/tk_15454758768437676_sr_62.html","info")</f>
        <v/>
      </c>
      <c r="AA642" t="n">
        <v>-419281</v>
      </c>
      <c r="AB642" t="s">
        <v>629</v>
      </c>
      <c r="AC642" t="s">
        <v>88</v>
      </c>
      <c r="AD642" t="s">
        <v>89</v>
      </c>
      <c r="AE642" t="s"/>
      <c r="AF642" t="s"/>
      <c r="AG642" t="s"/>
      <c r="AH642" t="s">
        <v>1194</v>
      </c>
      <c r="AI642" t="s">
        <v>1193</v>
      </c>
      <c r="AJ642" t="s"/>
      <c r="AK642" t="s">
        <v>91</v>
      </c>
      <c r="AL642" t="s"/>
      <c r="AM642" t="s"/>
      <c r="AN642" t="s">
        <v>91</v>
      </c>
      <c r="AO642" t="s"/>
      <c r="AP642" t="n">
        <v>26</v>
      </c>
      <c r="AQ642" t="s">
        <v>92</v>
      </c>
      <c r="AR642" t="s"/>
      <c r="AS642" t="s">
        <v>512</v>
      </c>
      <c r="AT642" t="s">
        <v>94</v>
      </c>
      <c r="AU642" t="s">
        <v>91</v>
      </c>
      <c r="AV642" t="s"/>
      <c r="AW642" t="s">
        <v>95</v>
      </c>
      <c r="AX642" t="s"/>
      <c r="AY642" t="n">
        <v>419281</v>
      </c>
      <c r="AZ642" t="s">
        <v>1104</v>
      </c>
      <c r="BA642" t="s"/>
      <c r="BB642" t="s"/>
      <c r="BC642" t="n">
        <v>38.8982</v>
      </c>
      <c r="BD642" t="n">
        <v>38.8982</v>
      </c>
      <c r="BE642" t="s">
        <v>1195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>
        <v>98</v>
      </c>
      <c r="BO642" t="s">
        <v>82</v>
      </c>
      <c r="BP642" t="s">
        <v>99</v>
      </c>
      <c r="BQ642" t="s">
        <v>1192</v>
      </c>
      <c r="BR642" t="s">
        <v>337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1099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897.73</v>
      </c>
      <c r="L643" t="s">
        <v>77</v>
      </c>
      <c r="M643" t="s"/>
      <c r="N643" t="s">
        <v>1188</v>
      </c>
      <c r="O643" t="s">
        <v>79</v>
      </c>
      <c r="P643" t="s">
        <v>1099</v>
      </c>
      <c r="Q643" t="s"/>
      <c r="R643" t="s">
        <v>80</v>
      </c>
      <c r="S643" t="s">
        <v>1193</v>
      </c>
      <c r="T643" t="s">
        <v>82</v>
      </c>
      <c r="U643" t="s">
        <v>83</v>
      </c>
      <c r="V643" t="s">
        <v>84</v>
      </c>
      <c r="W643" t="s">
        <v>107</v>
      </c>
      <c r="X643" t="s"/>
      <c r="Y643" t="s">
        <v>86</v>
      </c>
      <c r="Z643">
        <f>HYPERLINK("https://hotelmonitor-cachepage.eclerx.com/savepage/tk_15454758768437676_sr_62.html","info")</f>
        <v/>
      </c>
      <c r="AA643" t="n">
        <v>-419281</v>
      </c>
      <c r="AB643" t="s">
        <v>629</v>
      </c>
      <c r="AC643" t="s">
        <v>88</v>
      </c>
      <c r="AD643" t="s">
        <v>89</v>
      </c>
      <c r="AE643" t="s"/>
      <c r="AF643" t="s"/>
      <c r="AG643" t="s"/>
      <c r="AH643" t="s">
        <v>1194</v>
      </c>
      <c r="AI643" t="s">
        <v>1193</v>
      </c>
      <c r="AJ643" t="s"/>
      <c r="AK643" t="s">
        <v>91</v>
      </c>
      <c r="AL643" t="s"/>
      <c r="AM643" t="s"/>
      <c r="AN643" t="s">
        <v>91</v>
      </c>
      <c r="AO643" t="s"/>
      <c r="AP643" t="n">
        <v>26</v>
      </c>
      <c r="AQ643" t="s">
        <v>92</v>
      </c>
      <c r="AR643" t="s"/>
      <c r="AS643" t="s">
        <v>512</v>
      </c>
      <c r="AT643" t="s">
        <v>94</v>
      </c>
      <c r="AU643" t="s">
        <v>91</v>
      </c>
      <c r="AV643" t="s"/>
      <c r="AW643" t="s">
        <v>95</v>
      </c>
      <c r="AX643" t="s"/>
      <c r="AY643" t="n">
        <v>419281</v>
      </c>
      <c r="AZ643" t="s">
        <v>1104</v>
      </c>
      <c r="BA643" t="s"/>
      <c r="BB643" t="s"/>
      <c r="BC643" t="n">
        <v>38.8982</v>
      </c>
      <c r="BD643" t="n">
        <v>38.8982</v>
      </c>
      <c r="BE643" t="s">
        <v>1195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>
        <v>98</v>
      </c>
      <c r="BO643" t="s">
        <v>82</v>
      </c>
      <c r="BP643" t="s">
        <v>99</v>
      </c>
      <c r="BQ643" t="s">
        <v>1192</v>
      </c>
      <c r="BR643" t="s">
        <v>337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1099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807.96</v>
      </c>
      <c r="L644" t="s">
        <v>77</v>
      </c>
      <c r="M644" t="s"/>
      <c r="N644" t="s">
        <v>977</v>
      </c>
      <c r="O644" t="s">
        <v>79</v>
      </c>
      <c r="P644" t="s">
        <v>1099</v>
      </c>
      <c r="Q644" t="s"/>
      <c r="R644" t="s">
        <v>80</v>
      </c>
      <c r="S644" t="s">
        <v>1189</v>
      </c>
      <c r="T644" t="s">
        <v>82</v>
      </c>
      <c r="U644" t="s">
        <v>83</v>
      </c>
      <c r="V644" t="s">
        <v>84</v>
      </c>
      <c r="W644" t="s">
        <v>107</v>
      </c>
      <c r="X644" t="s"/>
      <c r="Y644" t="s">
        <v>86</v>
      </c>
      <c r="Z644">
        <f>HYPERLINK("https://hotelmonitor-cachepage.eclerx.com/savepage/tk_15454758768437676_sr_62.html","info")</f>
        <v/>
      </c>
      <c r="AA644" t="n">
        <v>-419281</v>
      </c>
      <c r="AB644" t="s">
        <v>1108</v>
      </c>
      <c r="AC644" t="s">
        <v>88</v>
      </c>
      <c r="AD644" t="s">
        <v>89</v>
      </c>
      <c r="AE644" t="s"/>
      <c r="AF644" t="s"/>
      <c r="AG644" t="s"/>
      <c r="AH644" t="s">
        <v>1190</v>
      </c>
      <c r="AI644" t="s">
        <v>1189</v>
      </c>
      <c r="AJ644" t="s"/>
      <c r="AK644" t="s">
        <v>91</v>
      </c>
      <c r="AL644" t="s"/>
      <c r="AM644" t="s"/>
      <c r="AN644" t="s">
        <v>91</v>
      </c>
      <c r="AO644" t="s"/>
      <c r="AP644" t="n">
        <v>26</v>
      </c>
      <c r="AQ644" t="s">
        <v>92</v>
      </c>
      <c r="AR644" t="s"/>
      <c r="AS644" t="s">
        <v>512</v>
      </c>
      <c r="AT644" t="s">
        <v>94</v>
      </c>
      <c r="AU644" t="s">
        <v>91</v>
      </c>
      <c r="AV644" t="s"/>
      <c r="AW644" t="s">
        <v>95</v>
      </c>
      <c r="AX644" t="s"/>
      <c r="AY644" t="n">
        <v>419281</v>
      </c>
      <c r="AZ644" t="s">
        <v>1104</v>
      </c>
      <c r="BA644" t="s"/>
      <c r="BB644" t="s"/>
      <c r="BC644" t="n">
        <v>38.8982</v>
      </c>
      <c r="BD644" t="n">
        <v>38.8982</v>
      </c>
      <c r="BE644" t="s">
        <v>1191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>
        <v>98</v>
      </c>
      <c r="BO644" t="s">
        <v>82</v>
      </c>
      <c r="BP644" t="s">
        <v>99</v>
      </c>
      <c r="BQ644" t="s">
        <v>1196</v>
      </c>
      <c r="BR644" t="s">
        <v>337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1099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807.96</v>
      </c>
      <c r="L645" t="s">
        <v>77</v>
      </c>
      <c r="M645" t="s"/>
      <c r="N645" t="s">
        <v>977</v>
      </c>
      <c r="O645" t="s">
        <v>79</v>
      </c>
      <c r="P645" t="s">
        <v>1099</v>
      </c>
      <c r="Q645" t="s"/>
      <c r="R645" t="s">
        <v>80</v>
      </c>
      <c r="S645" t="s">
        <v>1189</v>
      </c>
      <c r="T645" t="s">
        <v>82</v>
      </c>
      <c r="U645" t="s">
        <v>83</v>
      </c>
      <c r="V645" t="s">
        <v>84</v>
      </c>
      <c r="W645" t="s">
        <v>107</v>
      </c>
      <c r="X645" t="s"/>
      <c r="Y645" t="s">
        <v>86</v>
      </c>
      <c r="Z645">
        <f>HYPERLINK("https://hotelmonitor-cachepage.eclerx.com/savepage/tk_15454758768437676_sr_62.html","info")</f>
        <v/>
      </c>
      <c r="AA645" t="n">
        <v>-419281</v>
      </c>
      <c r="AB645" t="s">
        <v>1108</v>
      </c>
      <c r="AC645" t="s">
        <v>88</v>
      </c>
      <c r="AD645" t="s">
        <v>89</v>
      </c>
      <c r="AE645" t="s"/>
      <c r="AF645" t="s"/>
      <c r="AG645" t="s"/>
      <c r="AH645" t="s">
        <v>1190</v>
      </c>
      <c r="AI645" t="s">
        <v>1189</v>
      </c>
      <c r="AJ645" t="s"/>
      <c r="AK645" t="s">
        <v>91</v>
      </c>
      <c r="AL645" t="s"/>
      <c r="AM645" t="s"/>
      <c r="AN645" t="s">
        <v>91</v>
      </c>
      <c r="AO645" t="s"/>
      <c r="AP645" t="n">
        <v>26</v>
      </c>
      <c r="AQ645" t="s">
        <v>92</v>
      </c>
      <c r="AR645" t="s"/>
      <c r="AS645" t="s">
        <v>512</v>
      </c>
      <c r="AT645" t="s">
        <v>94</v>
      </c>
      <c r="AU645" t="s">
        <v>91</v>
      </c>
      <c r="AV645" t="s"/>
      <c r="AW645" t="s">
        <v>95</v>
      </c>
      <c r="AX645" t="s"/>
      <c r="AY645" t="n">
        <v>419281</v>
      </c>
      <c r="AZ645" t="s">
        <v>1104</v>
      </c>
      <c r="BA645" t="s"/>
      <c r="BB645" t="s"/>
      <c r="BC645" t="n">
        <v>38.8982</v>
      </c>
      <c r="BD645" t="n">
        <v>38.8982</v>
      </c>
      <c r="BE645" t="s">
        <v>1191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>
        <v>98</v>
      </c>
      <c r="BO645" t="s">
        <v>82</v>
      </c>
      <c r="BP645" t="s">
        <v>99</v>
      </c>
      <c r="BQ645" t="s">
        <v>1196</v>
      </c>
      <c r="BR645" t="s">
        <v>337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1099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897.73</v>
      </c>
      <c r="L646" t="s">
        <v>77</v>
      </c>
      <c r="M646" t="s"/>
      <c r="N646" t="s">
        <v>977</v>
      </c>
      <c r="O646" t="s">
        <v>79</v>
      </c>
      <c r="P646" t="s">
        <v>1099</v>
      </c>
      <c r="Q646" t="s"/>
      <c r="R646" t="s">
        <v>80</v>
      </c>
      <c r="S646" t="s">
        <v>1193</v>
      </c>
      <c r="T646" t="s">
        <v>82</v>
      </c>
      <c r="U646" t="s">
        <v>83</v>
      </c>
      <c r="V646" t="s">
        <v>84</v>
      </c>
      <c r="W646" t="s">
        <v>107</v>
      </c>
      <c r="X646" t="s"/>
      <c r="Y646" t="s">
        <v>86</v>
      </c>
      <c r="Z646">
        <f>HYPERLINK("https://hotelmonitor-cachepage.eclerx.com/savepage/tk_15454758768437676_sr_62.html","info")</f>
        <v/>
      </c>
      <c r="AA646" t="n">
        <v>-419281</v>
      </c>
      <c r="AB646" t="s">
        <v>1121</v>
      </c>
      <c r="AC646" t="s">
        <v>88</v>
      </c>
      <c r="AD646" t="s">
        <v>89</v>
      </c>
      <c r="AE646" t="s"/>
      <c r="AF646" t="s"/>
      <c r="AG646" t="s"/>
      <c r="AH646" t="s">
        <v>1194</v>
      </c>
      <c r="AI646" t="s">
        <v>1193</v>
      </c>
      <c r="AJ646" t="s"/>
      <c r="AK646" t="s">
        <v>91</v>
      </c>
      <c r="AL646" t="s"/>
      <c r="AM646" t="s"/>
      <c r="AN646" t="s">
        <v>91</v>
      </c>
      <c r="AO646" t="s"/>
      <c r="AP646" t="n">
        <v>26</v>
      </c>
      <c r="AQ646" t="s">
        <v>92</v>
      </c>
      <c r="AR646" t="s"/>
      <c r="AS646" t="s">
        <v>512</v>
      </c>
      <c r="AT646" t="s">
        <v>94</v>
      </c>
      <c r="AU646" t="s">
        <v>91</v>
      </c>
      <c r="AV646" t="s"/>
      <c r="AW646" t="s">
        <v>95</v>
      </c>
      <c r="AX646" t="s"/>
      <c r="AY646" t="n">
        <v>419281</v>
      </c>
      <c r="AZ646" t="s">
        <v>1104</v>
      </c>
      <c r="BA646" t="s"/>
      <c r="BB646" t="s"/>
      <c r="BC646" t="n">
        <v>38.8982</v>
      </c>
      <c r="BD646" t="n">
        <v>38.8982</v>
      </c>
      <c r="BE646" t="s">
        <v>1195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>
        <v>98</v>
      </c>
      <c r="BO646" t="s">
        <v>82</v>
      </c>
      <c r="BP646" t="s">
        <v>99</v>
      </c>
      <c r="BQ646" t="s">
        <v>1196</v>
      </c>
      <c r="BR646" t="s">
        <v>337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1099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897.73</v>
      </c>
      <c r="L647" t="s">
        <v>77</v>
      </c>
      <c r="M647" t="s"/>
      <c r="N647" t="s">
        <v>977</v>
      </c>
      <c r="O647" t="s">
        <v>79</v>
      </c>
      <c r="P647" t="s">
        <v>1099</v>
      </c>
      <c r="Q647" t="s"/>
      <c r="R647" t="s">
        <v>80</v>
      </c>
      <c r="S647" t="s">
        <v>1193</v>
      </c>
      <c r="T647" t="s">
        <v>82</v>
      </c>
      <c r="U647" t="s">
        <v>83</v>
      </c>
      <c r="V647" t="s">
        <v>84</v>
      </c>
      <c r="W647" t="s">
        <v>107</v>
      </c>
      <c r="X647" t="s"/>
      <c r="Y647" t="s">
        <v>86</v>
      </c>
      <c r="Z647">
        <f>HYPERLINK("https://hotelmonitor-cachepage.eclerx.com/savepage/tk_15454758768437676_sr_62.html","info")</f>
        <v/>
      </c>
      <c r="AA647" t="n">
        <v>-419281</v>
      </c>
      <c r="AB647" t="s">
        <v>1121</v>
      </c>
      <c r="AC647" t="s">
        <v>88</v>
      </c>
      <c r="AD647" t="s">
        <v>89</v>
      </c>
      <c r="AE647" t="s"/>
      <c r="AF647" t="s"/>
      <c r="AG647" t="s"/>
      <c r="AH647" t="s">
        <v>1194</v>
      </c>
      <c r="AI647" t="s">
        <v>1193</v>
      </c>
      <c r="AJ647" t="s"/>
      <c r="AK647" t="s">
        <v>91</v>
      </c>
      <c r="AL647" t="s"/>
      <c r="AM647" t="s"/>
      <c r="AN647" t="s">
        <v>91</v>
      </c>
      <c r="AO647" t="s"/>
      <c r="AP647" t="n">
        <v>26</v>
      </c>
      <c r="AQ647" t="s">
        <v>92</v>
      </c>
      <c r="AR647" t="s"/>
      <c r="AS647" t="s">
        <v>512</v>
      </c>
      <c r="AT647" t="s">
        <v>94</v>
      </c>
      <c r="AU647" t="s">
        <v>91</v>
      </c>
      <c r="AV647" t="s"/>
      <c r="AW647" t="s">
        <v>95</v>
      </c>
      <c r="AX647" t="s"/>
      <c r="AY647" t="n">
        <v>419281</v>
      </c>
      <c r="AZ647" t="s">
        <v>1104</v>
      </c>
      <c r="BA647" t="s"/>
      <c r="BB647" t="s"/>
      <c r="BC647" t="n">
        <v>38.8982</v>
      </c>
      <c r="BD647" t="n">
        <v>38.8982</v>
      </c>
      <c r="BE647" t="s">
        <v>1195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>
        <v>98</v>
      </c>
      <c r="BO647" t="s">
        <v>82</v>
      </c>
      <c r="BP647" t="s">
        <v>99</v>
      </c>
      <c r="BQ647" t="s">
        <v>1196</v>
      </c>
      <c r="BR647" t="s">
        <v>337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1099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897.73</v>
      </c>
      <c r="L648" t="s">
        <v>77</v>
      </c>
      <c r="M648" t="s"/>
      <c r="N648" t="s">
        <v>977</v>
      </c>
      <c r="O648" t="s">
        <v>79</v>
      </c>
      <c r="P648" t="s">
        <v>1099</v>
      </c>
      <c r="Q648" t="s"/>
      <c r="R648" t="s">
        <v>80</v>
      </c>
      <c r="S648" t="s">
        <v>1193</v>
      </c>
      <c r="T648" t="s">
        <v>82</v>
      </c>
      <c r="U648" t="s">
        <v>83</v>
      </c>
      <c r="V648" t="s">
        <v>84</v>
      </c>
      <c r="W648" t="s">
        <v>107</v>
      </c>
      <c r="X648" t="s"/>
      <c r="Y648" t="s">
        <v>86</v>
      </c>
      <c r="Z648">
        <f>HYPERLINK("https://hotelmonitor-cachepage.eclerx.com/savepage/tk_15454758768437676_sr_62.html","info")</f>
        <v/>
      </c>
      <c r="AA648" t="n">
        <v>-419281</v>
      </c>
      <c r="AB648" t="s">
        <v>629</v>
      </c>
      <c r="AC648" t="s">
        <v>88</v>
      </c>
      <c r="AD648" t="s">
        <v>89</v>
      </c>
      <c r="AE648" t="s"/>
      <c r="AF648" t="s"/>
      <c r="AG648" t="s"/>
      <c r="AH648" t="s">
        <v>1194</v>
      </c>
      <c r="AI648" t="s">
        <v>1193</v>
      </c>
      <c r="AJ648" t="s"/>
      <c r="AK648" t="s">
        <v>91</v>
      </c>
      <c r="AL648" t="s"/>
      <c r="AM648" t="s"/>
      <c r="AN648" t="s">
        <v>91</v>
      </c>
      <c r="AO648" t="s"/>
      <c r="AP648" t="n">
        <v>26</v>
      </c>
      <c r="AQ648" t="s">
        <v>92</v>
      </c>
      <c r="AR648" t="s"/>
      <c r="AS648" t="s">
        <v>512</v>
      </c>
      <c r="AT648" t="s">
        <v>94</v>
      </c>
      <c r="AU648" t="s">
        <v>91</v>
      </c>
      <c r="AV648" t="s"/>
      <c r="AW648" t="s">
        <v>95</v>
      </c>
      <c r="AX648" t="s"/>
      <c r="AY648" t="n">
        <v>419281</v>
      </c>
      <c r="AZ648" t="s">
        <v>1104</v>
      </c>
      <c r="BA648" t="s"/>
      <c r="BB648" t="s"/>
      <c r="BC648" t="n">
        <v>38.8982</v>
      </c>
      <c r="BD648" t="n">
        <v>38.8982</v>
      </c>
      <c r="BE648" t="s">
        <v>1195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>
        <v>98</v>
      </c>
      <c r="BO648" t="s">
        <v>82</v>
      </c>
      <c r="BP648" t="s">
        <v>99</v>
      </c>
      <c r="BQ648" t="s">
        <v>1196</v>
      </c>
      <c r="BR648" t="s">
        <v>337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1099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897.73</v>
      </c>
      <c r="L649" t="s">
        <v>77</v>
      </c>
      <c r="M649" t="s"/>
      <c r="N649" t="s">
        <v>977</v>
      </c>
      <c r="O649" t="s">
        <v>79</v>
      </c>
      <c r="P649" t="s">
        <v>1099</v>
      </c>
      <c r="Q649" t="s"/>
      <c r="R649" t="s">
        <v>80</v>
      </c>
      <c r="S649" t="s">
        <v>1193</v>
      </c>
      <c r="T649" t="s">
        <v>82</v>
      </c>
      <c r="U649" t="s">
        <v>83</v>
      </c>
      <c r="V649" t="s">
        <v>84</v>
      </c>
      <c r="W649" t="s">
        <v>107</v>
      </c>
      <c r="X649" t="s"/>
      <c r="Y649" t="s">
        <v>86</v>
      </c>
      <c r="Z649">
        <f>HYPERLINK("https://hotelmonitor-cachepage.eclerx.com/savepage/tk_15454758768437676_sr_62.html","info")</f>
        <v/>
      </c>
      <c r="AA649" t="n">
        <v>-419281</v>
      </c>
      <c r="AB649" t="s">
        <v>629</v>
      </c>
      <c r="AC649" t="s">
        <v>88</v>
      </c>
      <c r="AD649" t="s">
        <v>89</v>
      </c>
      <c r="AE649" t="s"/>
      <c r="AF649" t="s"/>
      <c r="AG649" t="s"/>
      <c r="AH649" t="s">
        <v>1194</v>
      </c>
      <c r="AI649" t="s">
        <v>1193</v>
      </c>
      <c r="AJ649" t="s"/>
      <c r="AK649" t="s">
        <v>91</v>
      </c>
      <c r="AL649" t="s"/>
      <c r="AM649" t="s"/>
      <c r="AN649" t="s">
        <v>91</v>
      </c>
      <c r="AO649" t="s"/>
      <c r="AP649" t="n">
        <v>26</v>
      </c>
      <c r="AQ649" t="s">
        <v>92</v>
      </c>
      <c r="AR649" t="s"/>
      <c r="AS649" t="s">
        <v>512</v>
      </c>
      <c r="AT649" t="s">
        <v>94</v>
      </c>
      <c r="AU649" t="s">
        <v>91</v>
      </c>
      <c r="AV649" t="s"/>
      <c r="AW649" t="s">
        <v>95</v>
      </c>
      <c r="AX649" t="s"/>
      <c r="AY649" t="n">
        <v>419281</v>
      </c>
      <c r="AZ649" t="s">
        <v>1104</v>
      </c>
      <c r="BA649" t="s"/>
      <c r="BB649" t="s"/>
      <c r="BC649" t="n">
        <v>38.8982</v>
      </c>
      <c r="BD649" t="n">
        <v>38.8982</v>
      </c>
      <c r="BE649" t="s">
        <v>1195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>
        <v>98</v>
      </c>
      <c r="BO649" t="s">
        <v>82</v>
      </c>
      <c r="BP649" t="s">
        <v>99</v>
      </c>
      <c r="BQ649" t="s">
        <v>1196</v>
      </c>
      <c r="BR649" t="s">
        <v>337</v>
      </c>
    </row>
    <row r="650" spans="1:70">
      <c r="A650" t="s">
        <v>70</v>
      </c>
      <c r="B650" t="s">
        <v>71</v>
      </c>
      <c r="C650" t="s">
        <v>377</v>
      </c>
      <c r="D650" t="n">
        <v>3</v>
      </c>
      <c r="E650" t="s">
        <v>552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53</v>
      </c>
      <c r="L650" t="s">
        <v>77</v>
      </c>
      <c r="M650" t="s"/>
      <c r="N650" t="s">
        <v>440</v>
      </c>
      <c r="O650" t="s">
        <v>79</v>
      </c>
      <c r="P650" t="s">
        <v>552</v>
      </c>
      <c r="Q650" t="s"/>
      <c r="R650" t="s">
        <v>314</v>
      </c>
      <c r="S650" t="s">
        <v>553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HYPERLINK("https://hotelmonitor-cachepage.eclerx.com/savepage/tk_154547588052999_sr_58.html","info")</f>
        <v/>
      </c>
      <c r="AA650" t="n">
        <v>-6024884</v>
      </c>
      <c r="AB650" t="s">
        <v>112</v>
      </c>
      <c r="AC650" t="s">
        <v>88</v>
      </c>
      <c r="AD650" t="s">
        <v>89</v>
      </c>
      <c r="AE650" t="s"/>
      <c r="AF650" t="s"/>
      <c r="AG650" t="s"/>
      <c r="AH650" t="s">
        <v>554</v>
      </c>
      <c r="AI650" t="s">
        <v>553</v>
      </c>
      <c r="AJ650" t="s"/>
      <c r="AK650" t="s">
        <v>91</v>
      </c>
      <c r="AL650" t="s"/>
      <c r="AM650" t="s">
        <v>114</v>
      </c>
      <c r="AN650" t="s">
        <v>91</v>
      </c>
      <c r="AO650" t="s"/>
      <c r="AP650" t="n">
        <v>1</v>
      </c>
      <c r="AQ650" t="s">
        <v>92</v>
      </c>
      <c r="AR650" t="s"/>
      <c r="AS650" t="s">
        <v>115</v>
      </c>
      <c r="AT650" t="s">
        <v>94</v>
      </c>
      <c r="AU650" t="s">
        <v>91</v>
      </c>
      <c r="AV650" t="s"/>
      <c r="AW650" t="s">
        <v>95</v>
      </c>
      <c r="AX650" t="s"/>
      <c r="AY650" t="n">
        <v>6024884</v>
      </c>
      <c r="AZ650" t="s">
        <v>555</v>
      </c>
      <c r="BA650" t="s"/>
      <c r="BB650" t="s"/>
      <c r="BC650" t="n">
        <v>38.9798</v>
      </c>
      <c r="BD650" t="n">
        <v>38.9798</v>
      </c>
      <c r="BE650" t="s">
        <v>556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>
        <v>448</v>
      </c>
      <c r="BR650" t="s">
        <v>557</v>
      </c>
    </row>
    <row r="651" spans="1:70">
      <c r="A651" t="s">
        <v>70</v>
      </c>
      <c r="B651" t="s">
        <v>71</v>
      </c>
      <c r="C651" t="s">
        <v>377</v>
      </c>
      <c r="D651" t="n">
        <v>3</v>
      </c>
      <c r="E651" t="s">
        <v>552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53</v>
      </c>
      <c r="L651" t="s">
        <v>77</v>
      </c>
      <c r="M651" t="s"/>
      <c r="N651" t="s">
        <v>440</v>
      </c>
      <c r="O651" t="s">
        <v>79</v>
      </c>
      <c r="P651" t="s">
        <v>552</v>
      </c>
      <c r="Q651" t="s"/>
      <c r="R651" t="s">
        <v>314</v>
      </c>
      <c r="S651" t="s">
        <v>553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HYPERLINK("https://hotelmonitor-cachepage.eclerx.com/savepage/tk_154547588052999_sr_58.html","info")</f>
        <v/>
      </c>
      <c r="AA651" t="n">
        <v>-6024884</v>
      </c>
      <c r="AB651" t="s">
        <v>112</v>
      </c>
      <c r="AC651" t="s">
        <v>88</v>
      </c>
      <c r="AD651" t="s">
        <v>89</v>
      </c>
      <c r="AE651" t="s"/>
      <c r="AF651" t="s"/>
      <c r="AG651" t="s"/>
      <c r="AH651" t="s">
        <v>554</v>
      </c>
      <c r="AI651" t="s">
        <v>553</v>
      </c>
      <c r="AJ651" t="s"/>
      <c r="AK651" t="s">
        <v>91</v>
      </c>
      <c r="AL651" t="s"/>
      <c r="AM651" t="s">
        <v>114</v>
      </c>
      <c r="AN651" t="s">
        <v>91</v>
      </c>
      <c r="AO651" t="s"/>
      <c r="AP651" t="n">
        <v>1</v>
      </c>
      <c r="AQ651" t="s">
        <v>92</v>
      </c>
      <c r="AR651" t="s"/>
      <c r="AS651" t="s">
        <v>115</v>
      </c>
      <c r="AT651" t="s">
        <v>94</v>
      </c>
      <c r="AU651" t="s">
        <v>91</v>
      </c>
      <c r="AV651" t="s"/>
      <c r="AW651" t="s">
        <v>95</v>
      </c>
      <c r="AX651" t="s"/>
      <c r="AY651" t="n">
        <v>6024884</v>
      </c>
      <c r="AZ651" t="s">
        <v>555</v>
      </c>
      <c r="BA651" t="s"/>
      <c r="BB651" t="s"/>
      <c r="BC651" t="n">
        <v>38.9798</v>
      </c>
      <c r="BD651" t="n">
        <v>38.9798</v>
      </c>
      <c r="BE651" t="s">
        <v>556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>
        <v>448</v>
      </c>
      <c r="BR651" t="s">
        <v>557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1197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49.3</v>
      </c>
      <c r="L652" t="s">
        <v>77</v>
      </c>
      <c r="M652" t="s"/>
      <c r="N652" t="s">
        <v>440</v>
      </c>
      <c r="O652" t="s">
        <v>79</v>
      </c>
      <c r="P652" t="s">
        <v>1197</v>
      </c>
      <c r="Q652" t="s"/>
      <c r="R652" t="s">
        <v>267</v>
      </c>
      <c r="S652" t="s">
        <v>1198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>
        <f>HYPERLINK("https://hotelmonitor-cachepage.eclerx.com/savepage/tk_15454758770876288_sr_62.html","info")</f>
        <v/>
      </c>
      <c r="AA652" t="n">
        <v>-727137</v>
      </c>
      <c r="AB652" t="s">
        <v>87</v>
      </c>
      <c r="AC652" t="s">
        <v>88</v>
      </c>
      <c r="AD652" t="s">
        <v>89</v>
      </c>
      <c r="AE652" t="s"/>
      <c r="AF652" t="s"/>
      <c r="AG652" t="s"/>
      <c r="AH652" t="s">
        <v>1199</v>
      </c>
      <c r="AI652" t="s">
        <v>1200</v>
      </c>
      <c r="AJ652" t="s"/>
      <c r="AK652" t="s">
        <v>91</v>
      </c>
      <c r="AL652" t="s"/>
      <c r="AM652" t="s"/>
      <c r="AN652" t="s">
        <v>99</v>
      </c>
      <c r="AO652" t="s">
        <v>185</v>
      </c>
      <c r="AP652" t="n">
        <v>57</v>
      </c>
      <c r="AQ652" t="s">
        <v>92</v>
      </c>
      <c r="AR652" t="s"/>
      <c r="AS652" t="s">
        <v>512</v>
      </c>
      <c r="AT652" t="s">
        <v>94</v>
      </c>
      <c r="AU652" t="s">
        <v>91</v>
      </c>
      <c r="AV652" t="s"/>
      <c r="AW652" t="s">
        <v>95</v>
      </c>
      <c r="AX652" t="s"/>
      <c r="AY652" t="n">
        <v>727137</v>
      </c>
      <c r="AZ652" t="s">
        <v>1201</v>
      </c>
      <c r="BA652" t="s"/>
      <c r="BB652" t="s"/>
      <c r="BC652" t="n">
        <v>38.9849</v>
      </c>
      <c r="BD652" t="n">
        <v>38.9849</v>
      </c>
      <c r="BE652" t="s">
        <v>1202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>
        <v>284</v>
      </c>
      <c r="BO652" t="s">
        <v>82</v>
      </c>
      <c r="BP652" t="s">
        <v>99</v>
      </c>
      <c r="BQ652" t="s">
        <v>448</v>
      </c>
      <c r="BR652" t="s">
        <v>1203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1197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49.3</v>
      </c>
      <c r="L653" t="s">
        <v>77</v>
      </c>
      <c r="M653" t="s"/>
      <c r="N653" t="s">
        <v>440</v>
      </c>
      <c r="O653" t="s">
        <v>79</v>
      </c>
      <c r="P653" t="s">
        <v>1197</v>
      </c>
      <c r="Q653" t="s"/>
      <c r="R653" t="s">
        <v>267</v>
      </c>
      <c r="S653" t="s">
        <v>1198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>
        <f>HYPERLINK("https://hotelmonitor-cachepage.eclerx.com/savepage/tk_15454758770876288_sr_62.html","info")</f>
        <v/>
      </c>
      <c r="AA653" t="n">
        <v>-727137</v>
      </c>
      <c r="AB653" t="s">
        <v>87</v>
      </c>
      <c r="AC653" t="s">
        <v>88</v>
      </c>
      <c r="AD653" t="s">
        <v>89</v>
      </c>
      <c r="AE653" t="s"/>
      <c r="AF653" t="s"/>
      <c r="AG653" t="s"/>
      <c r="AH653" t="s">
        <v>1199</v>
      </c>
      <c r="AI653" t="s">
        <v>1200</v>
      </c>
      <c r="AJ653" t="s"/>
      <c r="AK653" t="s">
        <v>91</v>
      </c>
      <c r="AL653" t="s"/>
      <c r="AM653" t="s"/>
      <c r="AN653" t="s">
        <v>99</v>
      </c>
      <c r="AO653" t="s">
        <v>185</v>
      </c>
      <c r="AP653" t="n">
        <v>57</v>
      </c>
      <c r="AQ653" t="s">
        <v>92</v>
      </c>
      <c r="AR653" t="s"/>
      <c r="AS653" t="s">
        <v>512</v>
      </c>
      <c r="AT653" t="s">
        <v>94</v>
      </c>
      <c r="AU653" t="s">
        <v>91</v>
      </c>
      <c r="AV653" t="s"/>
      <c r="AW653" t="s">
        <v>95</v>
      </c>
      <c r="AX653" t="s"/>
      <c r="AY653" t="n">
        <v>727137</v>
      </c>
      <c r="AZ653" t="s">
        <v>1201</v>
      </c>
      <c r="BA653" t="s"/>
      <c r="BB653" t="s"/>
      <c r="BC653" t="n">
        <v>38.9849</v>
      </c>
      <c r="BD653" t="n">
        <v>38.9849</v>
      </c>
      <c r="BE653" t="s">
        <v>1202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>
        <v>284</v>
      </c>
      <c r="BO653" t="s">
        <v>82</v>
      </c>
      <c r="BP653" t="s">
        <v>99</v>
      </c>
      <c r="BQ653" t="s">
        <v>448</v>
      </c>
      <c r="BR653" t="s">
        <v>1203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1197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55.03</v>
      </c>
      <c r="L654" t="s">
        <v>77</v>
      </c>
      <c r="M654" t="s"/>
      <c r="N654" t="s">
        <v>440</v>
      </c>
      <c r="O654" t="s">
        <v>79</v>
      </c>
      <c r="P654" t="s">
        <v>1197</v>
      </c>
      <c r="Q654" t="s"/>
      <c r="R654" t="s">
        <v>267</v>
      </c>
      <c r="S654" t="s">
        <v>1204</v>
      </c>
      <c r="T654" t="s">
        <v>82</v>
      </c>
      <c r="U654" t="s">
        <v>83</v>
      </c>
      <c r="V654" t="s">
        <v>84</v>
      </c>
      <c r="W654" t="s">
        <v>103</v>
      </c>
      <c r="X654" t="s"/>
      <c r="Y654" t="s">
        <v>86</v>
      </c>
      <c r="Z654">
        <f>HYPERLINK("https://hotelmonitor-cachepage.eclerx.com/savepage/tk_15454758770876288_sr_62.html","info")</f>
        <v/>
      </c>
      <c r="AA654" t="n">
        <v>-727137</v>
      </c>
      <c r="AB654" t="s">
        <v>87</v>
      </c>
      <c r="AC654" t="s">
        <v>88</v>
      </c>
      <c r="AD654" t="s">
        <v>89</v>
      </c>
      <c r="AE654" t="s"/>
      <c r="AF654" t="s"/>
      <c r="AG654" t="s"/>
      <c r="AH654" t="s">
        <v>1205</v>
      </c>
      <c r="AI654" t="s">
        <v>1204</v>
      </c>
      <c r="AJ654" t="s"/>
      <c r="AK654" t="s">
        <v>91</v>
      </c>
      <c r="AL654" t="s"/>
      <c r="AM654" t="s"/>
      <c r="AN654" t="s">
        <v>99</v>
      </c>
      <c r="AO654" t="s">
        <v>185</v>
      </c>
      <c r="AP654" t="n">
        <v>57</v>
      </c>
      <c r="AQ654" t="s">
        <v>92</v>
      </c>
      <c r="AR654" t="s"/>
      <c r="AS654" t="s">
        <v>512</v>
      </c>
      <c r="AT654" t="s">
        <v>94</v>
      </c>
      <c r="AU654" t="s">
        <v>91</v>
      </c>
      <c r="AV654" t="s"/>
      <c r="AW654" t="s">
        <v>95</v>
      </c>
      <c r="AX654" t="s"/>
      <c r="AY654" t="n">
        <v>727137</v>
      </c>
      <c r="AZ654" t="s">
        <v>1201</v>
      </c>
      <c r="BA654" t="s"/>
      <c r="BB654" t="s"/>
      <c r="BC654" t="n">
        <v>38.9849</v>
      </c>
      <c r="BD654" t="n">
        <v>38.9849</v>
      </c>
      <c r="BE654" t="s">
        <v>1206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>
        <v>284</v>
      </c>
      <c r="BO654" t="s">
        <v>82</v>
      </c>
      <c r="BP654" t="s">
        <v>99</v>
      </c>
      <c r="BQ654" t="s">
        <v>448</v>
      </c>
      <c r="BR654" t="s">
        <v>1203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1197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55.03</v>
      </c>
      <c r="L655" t="s">
        <v>77</v>
      </c>
      <c r="M655" t="s"/>
      <c r="N655" t="s">
        <v>440</v>
      </c>
      <c r="O655" t="s">
        <v>79</v>
      </c>
      <c r="P655" t="s">
        <v>1197</v>
      </c>
      <c r="Q655" t="s"/>
      <c r="R655" t="s">
        <v>267</v>
      </c>
      <c r="S655" t="s">
        <v>1204</v>
      </c>
      <c r="T655" t="s">
        <v>82</v>
      </c>
      <c r="U655" t="s">
        <v>83</v>
      </c>
      <c r="V655" t="s">
        <v>84</v>
      </c>
      <c r="W655" t="s">
        <v>103</v>
      </c>
      <c r="X655" t="s"/>
      <c r="Y655" t="s">
        <v>86</v>
      </c>
      <c r="Z655">
        <f>HYPERLINK("https://hotelmonitor-cachepage.eclerx.com/savepage/tk_15454758770876288_sr_62.html","info")</f>
        <v/>
      </c>
      <c r="AA655" t="n">
        <v>-727137</v>
      </c>
      <c r="AB655" t="s">
        <v>87</v>
      </c>
      <c r="AC655" t="s">
        <v>88</v>
      </c>
      <c r="AD655" t="s">
        <v>89</v>
      </c>
      <c r="AE655" t="s"/>
      <c r="AF655" t="s"/>
      <c r="AG655" t="s"/>
      <c r="AH655" t="s">
        <v>1205</v>
      </c>
      <c r="AI655" t="s">
        <v>1204</v>
      </c>
      <c r="AJ655" t="s"/>
      <c r="AK655" t="s">
        <v>91</v>
      </c>
      <c r="AL655" t="s"/>
      <c r="AM655" t="s"/>
      <c r="AN655" t="s">
        <v>99</v>
      </c>
      <c r="AO655" t="s">
        <v>185</v>
      </c>
      <c r="AP655" t="n">
        <v>57</v>
      </c>
      <c r="AQ655" t="s">
        <v>92</v>
      </c>
      <c r="AR655" t="s"/>
      <c r="AS655" t="s">
        <v>512</v>
      </c>
      <c r="AT655" t="s">
        <v>94</v>
      </c>
      <c r="AU655" t="s">
        <v>91</v>
      </c>
      <c r="AV655" t="s"/>
      <c r="AW655" t="s">
        <v>95</v>
      </c>
      <c r="AX655" t="s"/>
      <c r="AY655" t="n">
        <v>727137</v>
      </c>
      <c r="AZ655" t="s">
        <v>1201</v>
      </c>
      <c r="BA655" t="s"/>
      <c r="BB655" t="s"/>
      <c r="BC655" t="n">
        <v>38.9849</v>
      </c>
      <c r="BD655" t="n">
        <v>38.9849</v>
      </c>
      <c r="BE655" t="s">
        <v>1206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>
        <v>284</v>
      </c>
      <c r="BO655" t="s">
        <v>82</v>
      </c>
      <c r="BP655" t="s">
        <v>99</v>
      </c>
      <c r="BQ655" t="s">
        <v>448</v>
      </c>
      <c r="BR655" t="s">
        <v>1203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1086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496</v>
      </c>
      <c r="L656" t="s">
        <v>77</v>
      </c>
      <c r="M656" t="s"/>
      <c r="N656" t="s">
        <v>368</v>
      </c>
      <c r="O656" t="s">
        <v>79</v>
      </c>
      <c r="P656" t="s">
        <v>1086</v>
      </c>
      <c r="Q656" t="s"/>
      <c r="R656" t="s">
        <v>328</v>
      </c>
      <c r="S656" t="s">
        <v>1207</v>
      </c>
      <c r="T656" t="s">
        <v>82</v>
      </c>
      <c r="U656" t="s">
        <v>83</v>
      </c>
      <c r="V656" t="s">
        <v>84</v>
      </c>
      <c r="W656" t="s">
        <v>103</v>
      </c>
      <c r="X656" t="s"/>
      <c r="Y656" t="s">
        <v>86</v>
      </c>
      <c r="Z656">
        <f>HYPERLINK("https://hotelmonitor-cachepage.eclerx.com/savepage/tk_15454758767196994_sr_62.html","info")</f>
        <v/>
      </c>
      <c r="AA656" t="n">
        <v>-617299</v>
      </c>
      <c r="AB656" t="s">
        <v>1208</v>
      </c>
      <c r="AC656" t="s">
        <v>88</v>
      </c>
      <c r="AD656" t="s">
        <v>89</v>
      </c>
      <c r="AE656" t="s"/>
      <c r="AF656" t="s"/>
      <c r="AG656" t="s"/>
      <c r="AH656" t="s">
        <v>1209</v>
      </c>
      <c r="AI656" t="s">
        <v>1210</v>
      </c>
      <c r="AJ656" t="s"/>
      <c r="AK656" t="s">
        <v>91</v>
      </c>
      <c r="AL656" t="s"/>
      <c r="AM656" t="s"/>
      <c r="AN656" t="s">
        <v>91</v>
      </c>
      <c r="AO656" t="s"/>
      <c r="AP656" t="n">
        <v>12</v>
      </c>
      <c r="AQ656" t="s">
        <v>92</v>
      </c>
      <c r="AR656" t="s"/>
      <c r="AS656" t="s">
        <v>160</v>
      </c>
      <c r="AT656" t="s">
        <v>94</v>
      </c>
      <c r="AU656" t="s">
        <v>91</v>
      </c>
      <c r="AV656" t="s"/>
      <c r="AW656" t="s">
        <v>95</v>
      </c>
      <c r="AX656" t="s"/>
      <c r="AY656" t="n">
        <v>617299</v>
      </c>
      <c r="AZ656" t="s">
        <v>1092</v>
      </c>
      <c r="BA656" t="s"/>
      <c r="BB656" t="s"/>
      <c r="BC656" t="n">
        <v>38.9859</v>
      </c>
      <c r="BD656" t="n">
        <v>38.9859</v>
      </c>
      <c r="BE656" t="s">
        <v>1211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>
        <v>335</v>
      </c>
      <c r="BO656" t="s">
        <v>82</v>
      </c>
      <c r="BP656" t="s">
        <v>99</v>
      </c>
      <c r="BQ656" t="s">
        <v>373</v>
      </c>
      <c r="BR656" t="s">
        <v>101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1086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496</v>
      </c>
      <c r="L657" t="s">
        <v>77</v>
      </c>
      <c r="M657" t="s"/>
      <c r="N657" t="s">
        <v>368</v>
      </c>
      <c r="O657" t="s">
        <v>79</v>
      </c>
      <c r="P657" t="s">
        <v>1086</v>
      </c>
      <c r="Q657" t="s"/>
      <c r="R657" t="s">
        <v>328</v>
      </c>
      <c r="S657" t="s">
        <v>1207</v>
      </c>
      <c r="T657" t="s">
        <v>82</v>
      </c>
      <c r="U657" t="s">
        <v>83</v>
      </c>
      <c r="V657" t="s">
        <v>84</v>
      </c>
      <c r="W657" t="s">
        <v>103</v>
      </c>
      <c r="X657" t="s"/>
      <c r="Y657" t="s">
        <v>86</v>
      </c>
      <c r="Z657">
        <f>HYPERLINK("https://hotelmonitor-cachepage.eclerx.com/savepage/tk_15454758767196994_sr_62.html","info")</f>
        <v/>
      </c>
      <c r="AA657" t="n">
        <v>-617299</v>
      </c>
      <c r="AB657" t="s">
        <v>1208</v>
      </c>
      <c r="AC657" t="s">
        <v>88</v>
      </c>
      <c r="AD657" t="s">
        <v>89</v>
      </c>
      <c r="AE657" t="s"/>
      <c r="AF657" t="s"/>
      <c r="AG657" t="s"/>
      <c r="AH657" t="s">
        <v>1209</v>
      </c>
      <c r="AI657" t="s">
        <v>1210</v>
      </c>
      <c r="AJ657" t="s"/>
      <c r="AK657" t="s">
        <v>91</v>
      </c>
      <c r="AL657" t="s"/>
      <c r="AM657" t="s"/>
      <c r="AN657" t="s">
        <v>91</v>
      </c>
      <c r="AO657" t="s"/>
      <c r="AP657" t="n">
        <v>12</v>
      </c>
      <c r="AQ657" t="s">
        <v>92</v>
      </c>
      <c r="AR657" t="s"/>
      <c r="AS657" t="s">
        <v>160</v>
      </c>
      <c r="AT657" t="s">
        <v>94</v>
      </c>
      <c r="AU657" t="s">
        <v>91</v>
      </c>
      <c r="AV657" t="s"/>
      <c r="AW657" t="s">
        <v>95</v>
      </c>
      <c r="AX657" t="s"/>
      <c r="AY657" t="n">
        <v>617299</v>
      </c>
      <c r="AZ657" t="s">
        <v>1092</v>
      </c>
      <c r="BA657" t="s"/>
      <c r="BB657" t="s"/>
      <c r="BC657" t="n">
        <v>38.9859</v>
      </c>
      <c r="BD657" t="n">
        <v>38.9859</v>
      </c>
      <c r="BE657" t="s">
        <v>1211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>
        <v>335</v>
      </c>
      <c r="BO657" t="s">
        <v>82</v>
      </c>
      <c r="BP657" t="s">
        <v>99</v>
      </c>
      <c r="BQ657" t="s">
        <v>373</v>
      </c>
      <c r="BR657" t="s">
        <v>101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1086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500</v>
      </c>
      <c r="L658" t="s">
        <v>77</v>
      </c>
      <c r="M658" t="s"/>
      <c r="N658" t="s">
        <v>368</v>
      </c>
      <c r="O658" t="s">
        <v>79</v>
      </c>
      <c r="P658" t="s">
        <v>1086</v>
      </c>
      <c r="Q658" t="s"/>
      <c r="R658" t="s">
        <v>328</v>
      </c>
      <c r="S658" t="s">
        <v>1088</v>
      </c>
      <c r="T658" t="s">
        <v>82</v>
      </c>
      <c r="U658" t="s">
        <v>83</v>
      </c>
      <c r="V658" t="s">
        <v>84</v>
      </c>
      <c r="W658" t="s">
        <v>103</v>
      </c>
      <c r="X658" t="s"/>
      <c r="Y658" t="s">
        <v>86</v>
      </c>
      <c r="Z658">
        <f>HYPERLINK("https://hotelmonitor-cachepage.eclerx.com/savepage/tk_15454758767196994_sr_62.html","info")</f>
        <v/>
      </c>
      <c r="AA658" t="n">
        <v>-617299</v>
      </c>
      <c r="AB658" t="s">
        <v>1212</v>
      </c>
      <c r="AC658" t="s">
        <v>1095</v>
      </c>
      <c r="AD658" t="s">
        <v>89</v>
      </c>
      <c r="AE658" t="s"/>
      <c r="AF658" t="s"/>
      <c r="AG658" t="s"/>
      <c r="AH658" t="s">
        <v>1090</v>
      </c>
      <c r="AI658" t="s">
        <v>1091</v>
      </c>
      <c r="AJ658" t="s"/>
      <c r="AK658" t="s">
        <v>91</v>
      </c>
      <c r="AL658" t="s"/>
      <c r="AM658" t="s"/>
      <c r="AN658" t="s">
        <v>91</v>
      </c>
      <c r="AO658" t="s"/>
      <c r="AP658" t="n">
        <v>12</v>
      </c>
      <c r="AQ658" t="s">
        <v>92</v>
      </c>
      <c r="AR658" t="s"/>
      <c r="AS658" t="s">
        <v>160</v>
      </c>
      <c r="AT658" t="s">
        <v>94</v>
      </c>
      <c r="AU658" t="s">
        <v>99</v>
      </c>
      <c r="AV658" t="s"/>
      <c r="AW658" t="s">
        <v>95</v>
      </c>
      <c r="AX658" t="s"/>
      <c r="AY658" t="n">
        <v>617299</v>
      </c>
      <c r="AZ658" t="s">
        <v>1092</v>
      </c>
      <c r="BA658" t="s"/>
      <c r="BB658" t="s"/>
      <c r="BC658" t="n">
        <v>38.9859</v>
      </c>
      <c r="BD658" t="n">
        <v>38.9859</v>
      </c>
      <c r="BE658" t="s">
        <v>1093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>
        <v>335</v>
      </c>
      <c r="BO658" t="s">
        <v>82</v>
      </c>
      <c r="BP658" t="s">
        <v>99</v>
      </c>
      <c r="BQ658" t="s">
        <v>373</v>
      </c>
      <c r="BR658" t="s">
        <v>101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1086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500</v>
      </c>
      <c r="L659" t="s">
        <v>77</v>
      </c>
      <c r="M659" t="s"/>
      <c r="N659" t="s">
        <v>368</v>
      </c>
      <c r="O659" t="s">
        <v>79</v>
      </c>
      <c r="P659" t="s">
        <v>1086</v>
      </c>
      <c r="Q659" t="s"/>
      <c r="R659" t="s">
        <v>328</v>
      </c>
      <c r="S659" t="s">
        <v>1088</v>
      </c>
      <c r="T659" t="s">
        <v>82</v>
      </c>
      <c r="U659" t="s">
        <v>83</v>
      </c>
      <c r="V659" t="s">
        <v>84</v>
      </c>
      <c r="W659" t="s">
        <v>103</v>
      </c>
      <c r="X659" t="s"/>
      <c r="Y659" t="s">
        <v>86</v>
      </c>
      <c r="Z659">
        <f>HYPERLINK("https://hotelmonitor-cachepage.eclerx.com/savepage/tk_15454758767196994_sr_62.html","info")</f>
        <v/>
      </c>
      <c r="AA659" t="n">
        <v>-617299</v>
      </c>
      <c r="AB659" t="s">
        <v>1212</v>
      </c>
      <c r="AC659" t="s">
        <v>1095</v>
      </c>
      <c r="AD659" t="s">
        <v>89</v>
      </c>
      <c r="AE659" t="s"/>
      <c r="AF659" t="s"/>
      <c r="AG659" t="s"/>
      <c r="AH659" t="s">
        <v>1090</v>
      </c>
      <c r="AI659" t="s">
        <v>1091</v>
      </c>
      <c r="AJ659" t="s"/>
      <c r="AK659" t="s">
        <v>91</v>
      </c>
      <c r="AL659" t="s"/>
      <c r="AM659" t="s"/>
      <c r="AN659" t="s">
        <v>91</v>
      </c>
      <c r="AO659" t="s"/>
      <c r="AP659" t="n">
        <v>12</v>
      </c>
      <c r="AQ659" t="s">
        <v>92</v>
      </c>
      <c r="AR659" t="s"/>
      <c r="AS659" t="s">
        <v>160</v>
      </c>
      <c r="AT659" t="s">
        <v>94</v>
      </c>
      <c r="AU659" t="s">
        <v>99</v>
      </c>
      <c r="AV659" t="s"/>
      <c r="AW659" t="s">
        <v>95</v>
      </c>
      <c r="AX659" t="s"/>
      <c r="AY659" t="n">
        <v>617299</v>
      </c>
      <c r="AZ659" t="s">
        <v>1092</v>
      </c>
      <c r="BA659" t="s"/>
      <c r="BB659" t="s"/>
      <c r="BC659" t="n">
        <v>38.9859</v>
      </c>
      <c r="BD659" t="n">
        <v>38.9859</v>
      </c>
      <c r="BE659" t="s">
        <v>1093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>
        <v>335</v>
      </c>
      <c r="BO659" t="s">
        <v>82</v>
      </c>
      <c r="BP659" t="s">
        <v>99</v>
      </c>
      <c r="BQ659" t="s">
        <v>373</v>
      </c>
      <c r="BR659" t="s">
        <v>101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1086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620</v>
      </c>
      <c r="L660" t="s">
        <v>77</v>
      </c>
      <c r="M660" t="s"/>
      <c r="N660" t="s">
        <v>368</v>
      </c>
      <c r="O660" t="s">
        <v>79</v>
      </c>
      <c r="P660" t="s">
        <v>1086</v>
      </c>
      <c r="Q660" t="s"/>
      <c r="R660" t="s">
        <v>328</v>
      </c>
      <c r="S660" t="s">
        <v>1213</v>
      </c>
      <c r="T660" t="s">
        <v>82</v>
      </c>
      <c r="U660" t="s">
        <v>83</v>
      </c>
      <c r="V660" t="s">
        <v>84</v>
      </c>
      <c r="W660" t="s">
        <v>103</v>
      </c>
      <c r="X660" t="s"/>
      <c r="Y660" t="s">
        <v>86</v>
      </c>
      <c r="Z660">
        <f>HYPERLINK("https://hotelmonitor-cachepage.eclerx.com/savepage/tk_15454758767196994_sr_62.html","info")</f>
        <v/>
      </c>
      <c r="AA660" t="n">
        <v>-617299</v>
      </c>
      <c r="AB660" t="s">
        <v>1214</v>
      </c>
      <c r="AC660" t="s">
        <v>88</v>
      </c>
      <c r="AD660" t="s">
        <v>89</v>
      </c>
      <c r="AE660" t="s"/>
      <c r="AF660" t="s"/>
      <c r="AG660" t="s"/>
      <c r="AH660" t="s">
        <v>1215</v>
      </c>
      <c r="AI660" t="s">
        <v>1216</v>
      </c>
      <c r="AJ660" t="s"/>
      <c r="AK660" t="s">
        <v>91</v>
      </c>
      <c r="AL660" t="s"/>
      <c r="AM660" t="s"/>
      <c r="AN660" t="s">
        <v>91</v>
      </c>
      <c r="AO660" t="s"/>
      <c r="AP660" t="n">
        <v>12</v>
      </c>
      <c r="AQ660" t="s">
        <v>92</v>
      </c>
      <c r="AR660" t="s"/>
      <c r="AS660" t="s">
        <v>160</v>
      </c>
      <c r="AT660" t="s">
        <v>94</v>
      </c>
      <c r="AU660" t="s">
        <v>91</v>
      </c>
      <c r="AV660" t="s"/>
      <c r="AW660" t="s">
        <v>95</v>
      </c>
      <c r="AX660" t="s"/>
      <c r="AY660" t="n">
        <v>617299</v>
      </c>
      <c r="AZ660" t="s">
        <v>1092</v>
      </c>
      <c r="BA660" t="s"/>
      <c r="BB660" t="s"/>
      <c r="BC660" t="n">
        <v>38.9859</v>
      </c>
      <c r="BD660" t="n">
        <v>38.9859</v>
      </c>
      <c r="BE660" t="s">
        <v>1217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>
        <v>335</v>
      </c>
      <c r="BO660" t="s">
        <v>82</v>
      </c>
      <c r="BP660" t="s">
        <v>99</v>
      </c>
      <c r="BQ660" t="s">
        <v>373</v>
      </c>
      <c r="BR660" t="s">
        <v>101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1086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620</v>
      </c>
      <c r="L661" t="s">
        <v>77</v>
      </c>
      <c r="M661" t="s"/>
      <c r="N661" t="s">
        <v>368</v>
      </c>
      <c r="O661" t="s">
        <v>79</v>
      </c>
      <c r="P661" t="s">
        <v>1086</v>
      </c>
      <c r="Q661" t="s"/>
      <c r="R661" t="s">
        <v>328</v>
      </c>
      <c r="S661" t="s">
        <v>1213</v>
      </c>
      <c r="T661" t="s">
        <v>82</v>
      </c>
      <c r="U661" t="s">
        <v>83</v>
      </c>
      <c r="V661" t="s">
        <v>84</v>
      </c>
      <c r="W661" t="s">
        <v>103</v>
      </c>
      <c r="X661" t="s"/>
      <c r="Y661" t="s">
        <v>86</v>
      </c>
      <c r="Z661">
        <f>HYPERLINK("https://hotelmonitor-cachepage.eclerx.com/savepage/tk_15454758767196994_sr_62.html","info")</f>
        <v/>
      </c>
      <c r="AA661" t="n">
        <v>-617299</v>
      </c>
      <c r="AB661" t="s">
        <v>1214</v>
      </c>
      <c r="AC661" t="s">
        <v>88</v>
      </c>
      <c r="AD661" t="s">
        <v>89</v>
      </c>
      <c r="AE661" t="s"/>
      <c r="AF661" t="s"/>
      <c r="AG661" t="s"/>
      <c r="AH661" t="s">
        <v>1215</v>
      </c>
      <c r="AI661" t="s">
        <v>1216</v>
      </c>
      <c r="AJ661" t="s"/>
      <c r="AK661" t="s">
        <v>91</v>
      </c>
      <c r="AL661" t="s"/>
      <c r="AM661" t="s"/>
      <c r="AN661" t="s">
        <v>91</v>
      </c>
      <c r="AO661" t="s"/>
      <c r="AP661" t="n">
        <v>12</v>
      </c>
      <c r="AQ661" t="s">
        <v>92</v>
      </c>
      <c r="AR661" t="s"/>
      <c r="AS661" t="s">
        <v>160</v>
      </c>
      <c r="AT661" t="s">
        <v>94</v>
      </c>
      <c r="AU661" t="s">
        <v>91</v>
      </c>
      <c r="AV661" t="s"/>
      <c r="AW661" t="s">
        <v>95</v>
      </c>
      <c r="AX661" t="s"/>
      <c r="AY661" t="n">
        <v>617299</v>
      </c>
      <c r="AZ661" t="s">
        <v>1092</v>
      </c>
      <c r="BA661" t="s"/>
      <c r="BB661" t="s"/>
      <c r="BC661" t="n">
        <v>38.9859</v>
      </c>
      <c r="BD661" t="n">
        <v>38.9859</v>
      </c>
      <c r="BE661" t="s">
        <v>1217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>
        <v>335</v>
      </c>
      <c r="BO661" t="s">
        <v>82</v>
      </c>
      <c r="BP661" t="s">
        <v>99</v>
      </c>
      <c r="BQ661" t="s">
        <v>373</v>
      </c>
      <c r="BR661" t="s">
        <v>101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1086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500</v>
      </c>
      <c r="L662" t="s">
        <v>77</v>
      </c>
      <c r="M662" t="s"/>
      <c r="N662" t="s">
        <v>327</v>
      </c>
      <c r="O662" t="s">
        <v>79</v>
      </c>
      <c r="P662" t="s">
        <v>1086</v>
      </c>
      <c r="Q662" t="s"/>
      <c r="R662" t="s">
        <v>328</v>
      </c>
      <c r="S662" t="s">
        <v>1088</v>
      </c>
      <c r="T662" t="s">
        <v>82</v>
      </c>
      <c r="U662" t="s">
        <v>83</v>
      </c>
      <c r="V662" t="s">
        <v>84</v>
      </c>
      <c r="W662" t="s">
        <v>103</v>
      </c>
      <c r="X662" t="s"/>
      <c r="Y662" t="s">
        <v>86</v>
      </c>
      <c r="Z662">
        <f>HYPERLINK("https://hotelmonitor-cachepage.eclerx.com/savepage/tk_15454758767196994_sr_62.html","info")</f>
        <v/>
      </c>
      <c r="AA662" t="n">
        <v>-617299</v>
      </c>
      <c r="AB662" t="s">
        <v>1089</v>
      </c>
      <c r="AC662" t="s">
        <v>88</v>
      </c>
      <c r="AD662" t="s">
        <v>89</v>
      </c>
      <c r="AE662" t="s"/>
      <c r="AF662" t="s"/>
      <c r="AG662" t="s"/>
      <c r="AH662" t="s">
        <v>1090</v>
      </c>
      <c r="AI662" t="s">
        <v>1091</v>
      </c>
      <c r="AJ662" t="s"/>
      <c r="AK662" t="s">
        <v>91</v>
      </c>
      <c r="AL662" t="s"/>
      <c r="AM662" t="s"/>
      <c r="AN662" t="s">
        <v>91</v>
      </c>
      <c r="AO662" t="s"/>
      <c r="AP662" t="n">
        <v>12</v>
      </c>
      <c r="AQ662" t="s">
        <v>92</v>
      </c>
      <c r="AR662" t="s"/>
      <c r="AS662" t="s">
        <v>474</v>
      </c>
      <c r="AT662" t="s">
        <v>94</v>
      </c>
      <c r="AU662" t="s">
        <v>91</v>
      </c>
      <c r="AV662" t="s"/>
      <c r="AW662" t="s">
        <v>95</v>
      </c>
      <c r="AX662" t="s"/>
      <c r="AY662" t="n">
        <v>617299</v>
      </c>
      <c r="AZ662" t="s">
        <v>1092</v>
      </c>
      <c r="BA662" t="s"/>
      <c r="BB662" t="s"/>
      <c r="BC662" t="n">
        <v>38.9859</v>
      </c>
      <c r="BD662" t="n">
        <v>38.9859</v>
      </c>
      <c r="BE662" t="s">
        <v>1093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>
        <v>335</v>
      </c>
      <c r="BO662" t="s">
        <v>82</v>
      </c>
      <c r="BP662" t="s">
        <v>99</v>
      </c>
      <c r="BQ662" t="s">
        <v>355</v>
      </c>
      <c r="BR662" t="s">
        <v>101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1086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500</v>
      </c>
      <c r="L663" t="s">
        <v>77</v>
      </c>
      <c r="M663" t="s"/>
      <c r="N663" t="s">
        <v>327</v>
      </c>
      <c r="O663" t="s">
        <v>79</v>
      </c>
      <c r="P663" t="s">
        <v>1086</v>
      </c>
      <c r="Q663" t="s"/>
      <c r="R663" t="s">
        <v>328</v>
      </c>
      <c r="S663" t="s">
        <v>1088</v>
      </c>
      <c r="T663" t="s">
        <v>82</v>
      </c>
      <c r="U663" t="s">
        <v>83</v>
      </c>
      <c r="V663" t="s">
        <v>84</v>
      </c>
      <c r="W663" t="s">
        <v>103</v>
      </c>
      <c r="X663" t="s"/>
      <c r="Y663" t="s">
        <v>86</v>
      </c>
      <c r="Z663">
        <f>HYPERLINK("https://hotelmonitor-cachepage.eclerx.com/savepage/tk_15454758767196994_sr_62.html","info")</f>
        <v/>
      </c>
      <c r="AA663" t="n">
        <v>-617299</v>
      </c>
      <c r="AB663" t="s">
        <v>1089</v>
      </c>
      <c r="AC663" t="s">
        <v>88</v>
      </c>
      <c r="AD663" t="s">
        <v>89</v>
      </c>
      <c r="AE663" t="s"/>
      <c r="AF663" t="s"/>
      <c r="AG663" t="s"/>
      <c r="AH663" t="s">
        <v>1090</v>
      </c>
      <c r="AI663" t="s">
        <v>1091</v>
      </c>
      <c r="AJ663" t="s"/>
      <c r="AK663" t="s">
        <v>91</v>
      </c>
      <c r="AL663" t="s"/>
      <c r="AM663" t="s"/>
      <c r="AN663" t="s">
        <v>91</v>
      </c>
      <c r="AO663" t="s"/>
      <c r="AP663" t="n">
        <v>12</v>
      </c>
      <c r="AQ663" t="s">
        <v>92</v>
      </c>
      <c r="AR663" t="s"/>
      <c r="AS663" t="s">
        <v>474</v>
      </c>
      <c r="AT663" t="s">
        <v>94</v>
      </c>
      <c r="AU663" t="s">
        <v>91</v>
      </c>
      <c r="AV663" t="s"/>
      <c r="AW663" t="s">
        <v>95</v>
      </c>
      <c r="AX663" t="s"/>
      <c r="AY663" t="n">
        <v>617299</v>
      </c>
      <c r="AZ663" t="s">
        <v>1092</v>
      </c>
      <c r="BA663" t="s"/>
      <c r="BB663" t="s"/>
      <c r="BC663" t="n">
        <v>38.9859</v>
      </c>
      <c r="BD663" t="n">
        <v>38.9859</v>
      </c>
      <c r="BE663" t="s">
        <v>1093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>
        <v>335</v>
      </c>
      <c r="BO663" t="s">
        <v>82</v>
      </c>
      <c r="BP663" t="s">
        <v>99</v>
      </c>
      <c r="BQ663" t="s">
        <v>355</v>
      </c>
      <c r="BR663" t="s">
        <v>101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1086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500</v>
      </c>
      <c r="L664" t="s">
        <v>77</v>
      </c>
      <c r="M664" t="s"/>
      <c r="N664" t="s">
        <v>327</v>
      </c>
      <c r="O664" t="s">
        <v>79</v>
      </c>
      <c r="P664" t="s">
        <v>1086</v>
      </c>
      <c r="Q664" t="s"/>
      <c r="R664" t="s">
        <v>328</v>
      </c>
      <c r="S664" t="s">
        <v>1088</v>
      </c>
      <c r="T664" t="s">
        <v>82</v>
      </c>
      <c r="U664" t="s">
        <v>83</v>
      </c>
      <c r="V664" t="s">
        <v>84</v>
      </c>
      <c r="W664" t="s">
        <v>103</v>
      </c>
      <c r="X664" t="s"/>
      <c r="Y664" t="s">
        <v>86</v>
      </c>
      <c r="Z664">
        <f>HYPERLINK("https://hotelmonitor-cachepage.eclerx.com/savepage/tk_15454758767196994_sr_62.html","info")</f>
        <v/>
      </c>
      <c r="AA664" t="n">
        <v>-617299</v>
      </c>
      <c r="AB664" t="s">
        <v>1218</v>
      </c>
      <c r="AC664" t="s">
        <v>88</v>
      </c>
      <c r="AD664" t="s">
        <v>89</v>
      </c>
      <c r="AE664" t="s"/>
      <c r="AF664" t="s"/>
      <c r="AG664" t="s"/>
      <c r="AH664" t="s">
        <v>1090</v>
      </c>
      <c r="AI664" t="s">
        <v>1091</v>
      </c>
      <c r="AJ664" t="s"/>
      <c r="AK664" t="s">
        <v>91</v>
      </c>
      <c r="AL664" t="s"/>
      <c r="AM664" t="s"/>
      <c r="AN664" t="s">
        <v>91</v>
      </c>
      <c r="AO664" t="s"/>
      <c r="AP664" t="n">
        <v>12</v>
      </c>
      <c r="AQ664" t="s">
        <v>92</v>
      </c>
      <c r="AR664" t="s"/>
      <c r="AS664" t="s">
        <v>474</v>
      </c>
      <c r="AT664" t="s">
        <v>94</v>
      </c>
      <c r="AU664" t="s">
        <v>91</v>
      </c>
      <c r="AV664" t="s"/>
      <c r="AW664" t="s">
        <v>95</v>
      </c>
      <c r="AX664" t="s"/>
      <c r="AY664" t="n">
        <v>617299</v>
      </c>
      <c r="AZ664" t="s">
        <v>1092</v>
      </c>
      <c r="BA664" t="s"/>
      <c r="BB664" t="s"/>
      <c r="BC664" t="n">
        <v>38.9859</v>
      </c>
      <c r="BD664" t="n">
        <v>38.9859</v>
      </c>
      <c r="BE664" t="s">
        <v>1093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>
        <v>335</v>
      </c>
      <c r="BO664" t="s">
        <v>82</v>
      </c>
      <c r="BP664" t="s">
        <v>99</v>
      </c>
      <c r="BQ664" t="s">
        <v>355</v>
      </c>
      <c r="BR664" t="s">
        <v>101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1086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500</v>
      </c>
      <c r="L665" t="s">
        <v>77</v>
      </c>
      <c r="M665" t="s"/>
      <c r="N665" t="s">
        <v>327</v>
      </c>
      <c r="O665" t="s">
        <v>79</v>
      </c>
      <c r="P665" t="s">
        <v>1086</v>
      </c>
      <c r="Q665" t="s"/>
      <c r="R665" t="s">
        <v>328</v>
      </c>
      <c r="S665" t="s">
        <v>1088</v>
      </c>
      <c r="T665" t="s">
        <v>82</v>
      </c>
      <c r="U665" t="s">
        <v>83</v>
      </c>
      <c r="V665" t="s">
        <v>84</v>
      </c>
      <c r="W665" t="s">
        <v>103</v>
      </c>
      <c r="X665" t="s"/>
      <c r="Y665" t="s">
        <v>86</v>
      </c>
      <c r="Z665">
        <f>HYPERLINK("https://hotelmonitor-cachepage.eclerx.com/savepage/tk_15454758767196994_sr_62.html","info")</f>
        <v/>
      </c>
      <c r="AA665" t="n">
        <v>-617299</v>
      </c>
      <c r="AB665" t="s">
        <v>1218</v>
      </c>
      <c r="AC665" t="s">
        <v>88</v>
      </c>
      <c r="AD665" t="s">
        <v>89</v>
      </c>
      <c r="AE665" t="s"/>
      <c r="AF665" t="s"/>
      <c r="AG665" t="s"/>
      <c r="AH665" t="s">
        <v>1090</v>
      </c>
      <c r="AI665" t="s">
        <v>1091</v>
      </c>
      <c r="AJ665" t="s"/>
      <c r="AK665" t="s">
        <v>91</v>
      </c>
      <c r="AL665" t="s"/>
      <c r="AM665" t="s"/>
      <c r="AN665" t="s">
        <v>91</v>
      </c>
      <c r="AO665" t="s"/>
      <c r="AP665" t="n">
        <v>12</v>
      </c>
      <c r="AQ665" t="s">
        <v>92</v>
      </c>
      <c r="AR665" t="s"/>
      <c r="AS665" t="s">
        <v>474</v>
      </c>
      <c r="AT665" t="s">
        <v>94</v>
      </c>
      <c r="AU665" t="s">
        <v>91</v>
      </c>
      <c r="AV665" t="s"/>
      <c r="AW665" t="s">
        <v>95</v>
      </c>
      <c r="AX665" t="s"/>
      <c r="AY665" t="n">
        <v>617299</v>
      </c>
      <c r="AZ665" t="s">
        <v>1092</v>
      </c>
      <c r="BA665" t="s"/>
      <c r="BB665" t="s"/>
      <c r="BC665" t="n">
        <v>38.9859</v>
      </c>
      <c r="BD665" t="n">
        <v>38.9859</v>
      </c>
      <c r="BE665" t="s">
        <v>1093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>
        <v>335</v>
      </c>
      <c r="BO665" t="s">
        <v>82</v>
      </c>
      <c r="BP665" t="s">
        <v>99</v>
      </c>
      <c r="BQ665" t="s">
        <v>355</v>
      </c>
      <c r="BR665" t="s">
        <v>101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1086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500</v>
      </c>
      <c r="L666" t="s">
        <v>77</v>
      </c>
      <c r="M666" t="s"/>
      <c r="N666" t="s">
        <v>327</v>
      </c>
      <c r="O666" t="s">
        <v>79</v>
      </c>
      <c r="P666" t="s">
        <v>1086</v>
      </c>
      <c r="Q666" t="s"/>
      <c r="R666" t="s">
        <v>328</v>
      </c>
      <c r="S666" t="s">
        <v>1088</v>
      </c>
      <c r="T666" t="s">
        <v>82</v>
      </c>
      <c r="U666" t="s">
        <v>83</v>
      </c>
      <c r="V666" t="s">
        <v>84</v>
      </c>
      <c r="W666" t="s">
        <v>103</v>
      </c>
      <c r="X666" t="s"/>
      <c r="Y666" t="s">
        <v>86</v>
      </c>
      <c r="Z666">
        <f>HYPERLINK("https://hotelmonitor-cachepage.eclerx.com/savepage/tk_15454758767196994_sr_62.html","info")</f>
        <v/>
      </c>
      <c r="AA666" t="n">
        <v>-617299</v>
      </c>
      <c r="AB666" t="s">
        <v>931</v>
      </c>
      <c r="AC666" t="s">
        <v>1095</v>
      </c>
      <c r="AD666" t="s">
        <v>89</v>
      </c>
      <c r="AE666" t="s"/>
      <c r="AF666" t="s"/>
      <c r="AG666" t="s"/>
      <c r="AH666" t="s">
        <v>1090</v>
      </c>
      <c r="AI666" t="s">
        <v>1091</v>
      </c>
      <c r="AJ666" t="s"/>
      <c r="AK666" t="s">
        <v>91</v>
      </c>
      <c r="AL666" t="s"/>
      <c r="AM666" t="s"/>
      <c r="AN666" t="s">
        <v>91</v>
      </c>
      <c r="AO666" t="s"/>
      <c r="AP666" t="n">
        <v>12</v>
      </c>
      <c r="AQ666" t="s">
        <v>92</v>
      </c>
      <c r="AR666" t="s"/>
      <c r="AS666" t="s">
        <v>474</v>
      </c>
      <c r="AT666" t="s">
        <v>94</v>
      </c>
      <c r="AU666" t="s">
        <v>99</v>
      </c>
      <c r="AV666" t="s"/>
      <c r="AW666" t="s">
        <v>95</v>
      </c>
      <c r="AX666" t="s"/>
      <c r="AY666" t="n">
        <v>617299</v>
      </c>
      <c r="AZ666" t="s">
        <v>1092</v>
      </c>
      <c r="BA666" t="s"/>
      <c r="BB666" t="s"/>
      <c r="BC666" t="n">
        <v>38.9859</v>
      </c>
      <c r="BD666" t="n">
        <v>38.9859</v>
      </c>
      <c r="BE666" t="s">
        <v>1093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>
        <v>335</v>
      </c>
      <c r="BO666" t="s">
        <v>82</v>
      </c>
      <c r="BP666" t="s">
        <v>99</v>
      </c>
      <c r="BQ666" t="s">
        <v>355</v>
      </c>
      <c r="BR666" t="s">
        <v>101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1086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500</v>
      </c>
      <c r="L667" t="s">
        <v>77</v>
      </c>
      <c r="M667" t="s"/>
      <c r="N667" t="s">
        <v>327</v>
      </c>
      <c r="O667" t="s">
        <v>79</v>
      </c>
      <c r="P667" t="s">
        <v>1086</v>
      </c>
      <c r="Q667" t="s"/>
      <c r="R667" t="s">
        <v>328</v>
      </c>
      <c r="S667" t="s">
        <v>1088</v>
      </c>
      <c r="T667" t="s">
        <v>82</v>
      </c>
      <c r="U667" t="s">
        <v>83</v>
      </c>
      <c r="V667" t="s">
        <v>84</v>
      </c>
      <c r="W667" t="s">
        <v>103</v>
      </c>
      <c r="X667" t="s"/>
      <c r="Y667" t="s">
        <v>86</v>
      </c>
      <c r="Z667">
        <f>HYPERLINK("https://hotelmonitor-cachepage.eclerx.com/savepage/tk_15454758767196994_sr_62.html","info")</f>
        <v/>
      </c>
      <c r="AA667" t="n">
        <v>-617299</v>
      </c>
      <c r="AB667" t="s">
        <v>931</v>
      </c>
      <c r="AC667" t="s">
        <v>1095</v>
      </c>
      <c r="AD667" t="s">
        <v>89</v>
      </c>
      <c r="AE667" t="s"/>
      <c r="AF667" t="s"/>
      <c r="AG667" t="s"/>
      <c r="AH667" t="s">
        <v>1090</v>
      </c>
      <c r="AI667" t="s">
        <v>1091</v>
      </c>
      <c r="AJ667" t="s"/>
      <c r="AK667" t="s">
        <v>91</v>
      </c>
      <c r="AL667" t="s"/>
      <c r="AM667" t="s"/>
      <c r="AN667" t="s">
        <v>91</v>
      </c>
      <c r="AO667" t="s"/>
      <c r="AP667" t="n">
        <v>12</v>
      </c>
      <c r="AQ667" t="s">
        <v>92</v>
      </c>
      <c r="AR667" t="s"/>
      <c r="AS667" t="s">
        <v>474</v>
      </c>
      <c r="AT667" t="s">
        <v>94</v>
      </c>
      <c r="AU667" t="s">
        <v>99</v>
      </c>
      <c r="AV667" t="s"/>
      <c r="AW667" t="s">
        <v>95</v>
      </c>
      <c r="AX667" t="s"/>
      <c r="AY667" t="n">
        <v>617299</v>
      </c>
      <c r="AZ667" t="s">
        <v>1092</v>
      </c>
      <c r="BA667" t="s"/>
      <c r="BB667" t="s"/>
      <c r="BC667" t="n">
        <v>38.9859</v>
      </c>
      <c r="BD667" t="n">
        <v>38.9859</v>
      </c>
      <c r="BE667" t="s">
        <v>1093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>
        <v>335</v>
      </c>
      <c r="BO667" t="s">
        <v>82</v>
      </c>
      <c r="BP667" t="s">
        <v>99</v>
      </c>
      <c r="BQ667" t="s">
        <v>355</v>
      </c>
      <c r="BR667" t="s">
        <v>101</v>
      </c>
    </row>
    <row r="668" spans="1:70">
      <c r="A668" t="s">
        <v>70</v>
      </c>
      <c r="B668" t="s">
        <v>71</v>
      </c>
      <c r="C668" t="s">
        <v>265</v>
      </c>
      <c r="D668" t="n">
        <v>3</v>
      </c>
      <c r="E668" t="s">
        <v>1219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157.5</v>
      </c>
      <c r="L668" t="s">
        <v>77</v>
      </c>
      <c r="M668" t="s"/>
      <c r="N668" t="s">
        <v>1220</v>
      </c>
      <c r="O668" t="s">
        <v>79</v>
      </c>
      <c r="P668" t="s">
        <v>1219</v>
      </c>
      <c r="Q668" t="s"/>
      <c r="R668" t="s">
        <v>328</v>
      </c>
      <c r="S668" t="s">
        <v>1221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HYPERLINK("https://hotelmonitor-cachepage.eclerx.com/savepage/tk_15454758707701647_sr_60.html","info")</f>
        <v/>
      </c>
      <c r="AA668" t="n">
        <v>-426811</v>
      </c>
      <c r="AB668" t="s">
        <v>1222</v>
      </c>
      <c r="AC668" t="s">
        <v>88</v>
      </c>
      <c r="AD668" t="s">
        <v>89</v>
      </c>
      <c r="AE668" t="s"/>
      <c r="AF668" t="s"/>
      <c r="AG668" t="s"/>
      <c r="AH668" t="s">
        <v>1223</v>
      </c>
      <c r="AI668" t="s">
        <v>1224</v>
      </c>
      <c r="AJ668" t="s"/>
      <c r="AK668" t="s">
        <v>91</v>
      </c>
      <c r="AL668" t="s"/>
      <c r="AM668" t="s">
        <v>474</v>
      </c>
      <c r="AN668" t="s">
        <v>91</v>
      </c>
      <c r="AO668" t="s"/>
      <c r="AP668" t="n">
        <v>3</v>
      </c>
      <c r="AQ668" t="s">
        <v>92</v>
      </c>
      <c r="AR668" t="s"/>
      <c r="AS668" t="s">
        <v>93</v>
      </c>
      <c r="AT668" t="s">
        <v>94</v>
      </c>
      <c r="AU668" t="s">
        <v>91</v>
      </c>
      <c r="AV668" t="s"/>
      <c r="AW668" t="s">
        <v>95</v>
      </c>
      <c r="AX668" t="s"/>
      <c r="AY668" t="n">
        <v>426811</v>
      </c>
      <c r="AZ668" t="s">
        <v>1225</v>
      </c>
      <c r="BA668" t="s"/>
      <c r="BB668" t="s"/>
      <c r="BC668" t="n">
        <v>38.91</v>
      </c>
      <c r="BD668" t="n">
        <v>38.91</v>
      </c>
      <c r="BE668" t="s">
        <v>1226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1227</v>
      </c>
      <c r="BR668" t="s">
        <v>387</v>
      </c>
    </row>
    <row r="669" spans="1:70">
      <c r="A669" t="s">
        <v>70</v>
      </c>
      <c r="B669" t="s">
        <v>71</v>
      </c>
      <c r="C669" t="s">
        <v>265</v>
      </c>
      <c r="D669" t="n">
        <v>3</v>
      </c>
      <c r="E669" t="s">
        <v>1219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157.5</v>
      </c>
      <c r="L669" t="s">
        <v>77</v>
      </c>
      <c r="M669" t="s"/>
      <c r="N669" t="s">
        <v>1220</v>
      </c>
      <c r="O669" t="s">
        <v>79</v>
      </c>
      <c r="P669" t="s">
        <v>1219</v>
      </c>
      <c r="Q669" t="s"/>
      <c r="R669" t="s">
        <v>328</v>
      </c>
      <c r="S669" t="s">
        <v>1221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>
        <f>HYPERLINK("https://hotelmonitor-cachepage.eclerx.com/savepage/tk_15454758707701647_sr_60.html","info")</f>
        <v/>
      </c>
      <c r="AA669" t="n">
        <v>-426811</v>
      </c>
      <c r="AB669" t="s">
        <v>1222</v>
      </c>
      <c r="AC669" t="s">
        <v>88</v>
      </c>
      <c r="AD669" t="s">
        <v>89</v>
      </c>
      <c r="AE669" t="s"/>
      <c r="AF669" t="s"/>
      <c r="AG669" t="s"/>
      <c r="AH669" t="s">
        <v>1223</v>
      </c>
      <c r="AI669" t="s">
        <v>1224</v>
      </c>
      <c r="AJ669" t="s"/>
      <c r="AK669" t="s">
        <v>91</v>
      </c>
      <c r="AL669" t="s"/>
      <c r="AM669" t="s">
        <v>474</v>
      </c>
      <c r="AN669" t="s">
        <v>91</v>
      </c>
      <c r="AO669" t="s"/>
      <c r="AP669" t="n">
        <v>3</v>
      </c>
      <c r="AQ669" t="s">
        <v>92</v>
      </c>
      <c r="AR669" t="s"/>
      <c r="AS669" t="s">
        <v>93</v>
      </c>
      <c r="AT669" t="s">
        <v>94</v>
      </c>
      <c r="AU669" t="s">
        <v>91</v>
      </c>
      <c r="AV669" t="s"/>
      <c r="AW669" t="s">
        <v>95</v>
      </c>
      <c r="AX669" t="s"/>
      <c r="AY669" t="n">
        <v>426811</v>
      </c>
      <c r="AZ669" t="s">
        <v>1225</v>
      </c>
      <c r="BA669" t="s"/>
      <c r="BB669" t="s"/>
      <c r="BC669" t="n">
        <v>38.91</v>
      </c>
      <c r="BD669" t="n">
        <v>38.91</v>
      </c>
      <c r="BE669" t="s">
        <v>1226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1227</v>
      </c>
      <c r="BR669" t="s">
        <v>387</v>
      </c>
    </row>
    <row r="670" spans="1:70">
      <c r="A670" t="s">
        <v>70</v>
      </c>
      <c r="B670" t="s">
        <v>71</v>
      </c>
      <c r="C670" t="s">
        <v>265</v>
      </c>
      <c r="D670" t="n">
        <v>3</v>
      </c>
      <c r="E670" t="s">
        <v>1219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157.51</v>
      </c>
      <c r="L670" t="s">
        <v>77</v>
      </c>
      <c r="M670" t="s"/>
      <c r="N670" t="s">
        <v>1220</v>
      </c>
      <c r="O670" t="s">
        <v>79</v>
      </c>
      <c r="P670" t="s">
        <v>1219</v>
      </c>
      <c r="Q670" t="s"/>
      <c r="R670" t="s">
        <v>328</v>
      </c>
      <c r="S670" t="s">
        <v>1228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HYPERLINK("https://hotelmonitor-cachepage.eclerx.com/savepage/tk_15454758707701647_sr_60.html","info")</f>
        <v/>
      </c>
      <c r="AA670" t="n">
        <v>-426811</v>
      </c>
      <c r="AB670" t="s">
        <v>1229</v>
      </c>
      <c r="AC670" t="s">
        <v>196</v>
      </c>
      <c r="AD670" t="s">
        <v>89</v>
      </c>
      <c r="AE670" t="s"/>
      <c r="AF670" t="s"/>
      <c r="AG670" t="s"/>
      <c r="AH670" t="s">
        <v>1230</v>
      </c>
      <c r="AI670" t="s">
        <v>1228</v>
      </c>
      <c r="AJ670" t="s"/>
      <c r="AK670" t="s">
        <v>91</v>
      </c>
      <c r="AL670" t="s"/>
      <c r="AM670" t="s">
        <v>474</v>
      </c>
      <c r="AN670" t="s">
        <v>91</v>
      </c>
      <c r="AO670" t="s"/>
      <c r="AP670" t="n">
        <v>3</v>
      </c>
      <c r="AQ670" t="s">
        <v>92</v>
      </c>
      <c r="AR670" t="s"/>
      <c r="AS670" t="s">
        <v>93</v>
      </c>
      <c r="AT670" t="s">
        <v>94</v>
      </c>
      <c r="AU670" t="s">
        <v>91</v>
      </c>
      <c r="AV670" t="s"/>
      <c r="AW670" t="s">
        <v>95</v>
      </c>
      <c r="AX670" t="s"/>
      <c r="AY670" t="n">
        <v>426811</v>
      </c>
      <c r="AZ670" t="s">
        <v>1225</v>
      </c>
      <c r="BA670" t="s"/>
      <c r="BB670" t="s"/>
      <c r="BC670" t="n">
        <v>38.91</v>
      </c>
      <c r="BD670" t="n">
        <v>38.91</v>
      </c>
      <c r="BE670" t="s">
        <v>1231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1227</v>
      </c>
      <c r="BR670" t="s">
        <v>387</v>
      </c>
    </row>
    <row r="671" spans="1:70">
      <c r="A671" t="s">
        <v>70</v>
      </c>
      <c r="B671" t="s">
        <v>71</v>
      </c>
      <c r="C671" t="s">
        <v>265</v>
      </c>
      <c r="D671" t="n">
        <v>3</v>
      </c>
      <c r="E671" t="s">
        <v>1219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157.51</v>
      </c>
      <c r="L671" t="s">
        <v>77</v>
      </c>
      <c r="M671" t="s"/>
      <c r="N671" t="s">
        <v>1220</v>
      </c>
      <c r="O671" t="s">
        <v>79</v>
      </c>
      <c r="P671" t="s">
        <v>1219</v>
      </c>
      <c r="Q671" t="s"/>
      <c r="R671" t="s">
        <v>328</v>
      </c>
      <c r="S671" t="s">
        <v>1228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HYPERLINK("https://hotelmonitor-cachepage.eclerx.com/savepage/tk_15454758707701647_sr_60.html","info")</f>
        <v/>
      </c>
      <c r="AA671" t="n">
        <v>-426811</v>
      </c>
      <c r="AB671" t="s">
        <v>1229</v>
      </c>
      <c r="AC671" t="s">
        <v>196</v>
      </c>
      <c r="AD671" t="s">
        <v>89</v>
      </c>
      <c r="AE671" t="s"/>
      <c r="AF671" t="s"/>
      <c r="AG671" t="s"/>
      <c r="AH671" t="s">
        <v>1230</v>
      </c>
      <c r="AI671" t="s">
        <v>1228</v>
      </c>
      <c r="AJ671" t="s"/>
      <c r="AK671" t="s">
        <v>91</v>
      </c>
      <c r="AL671" t="s"/>
      <c r="AM671" t="s">
        <v>474</v>
      </c>
      <c r="AN671" t="s">
        <v>91</v>
      </c>
      <c r="AO671" t="s"/>
      <c r="AP671" t="n">
        <v>3</v>
      </c>
      <c r="AQ671" t="s">
        <v>92</v>
      </c>
      <c r="AR671" t="s"/>
      <c r="AS671" t="s">
        <v>93</v>
      </c>
      <c r="AT671" t="s">
        <v>94</v>
      </c>
      <c r="AU671" t="s">
        <v>91</v>
      </c>
      <c r="AV671" t="s"/>
      <c r="AW671" t="s">
        <v>95</v>
      </c>
      <c r="AX671" t="s"/>
      <c r="AY671" t="n">
        <v>426811</v>
      </c>
      <c r="AZ671" t="s">
        <v>1225</v>
      </c>
      <c r="BA671" t="s"/>
      <c r="BB671" t="s"/>
      <c r="BC671" t="n">
        <v>38.91</v>
      </c>
      <c r="BD671" t="n">
        <v>38.91</v>
      </c>
      <c r="BE671" t="s">
        <v>1231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1227</v>
      </c>
      <c r="BR671" t="s">
        <v>387</v>
      </c>
    </row>
    <row r="672" spans="1:70">
      <c r="A672" t="s">
        <v>70</v>
      </c>
      <c r="B672" t="s">
        <v>71</v>
      </c>
      <c r="C672" t="s">
        <v>265</v>
      </c>
      <c r="D672" t="n">
        <v>3</v>
      </c>
      <c r="E672" t="s">
        <v>1219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157.51</v>
      </c>
      <c r="L672" t="s">
        <v>77</v>
      </c>
      <c r="M672" t="s"/>
      <c r="N672" t="s">
        <v>1220</v>
      </c>
      <c r="O672" t="s">
        <v>79</v>
      </c>
      <c r="P672" t="s">
        <v>1219</v>
      </c>
      <c r="Q672" t="s"/>
      <c r="R672" t="s">
        <v>328</v>
      </c>
      <c r="S672" t="s">
        <v>1232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>
        <f>HYPERLINK("https://hotelmonitor-cachepage.eclerx.com/savepage/tk_15454758707701647_sr_60.html","info")</f>
        <v/>
      </c>
      <c r="AA672" t="n">
        <v>-426811</v>
      </c>
      <c r="AB672" t="s">
        <v>1233</v>
      </c>
      <c r="AC672" t="s">
        <v>196</v>
      </c>
      <c r="AD672" t="s">
        <v>89</v>
      </c>
      <c r="AE672" t="s"/>
      <c r="AF672" t="s"/>
      <c r="AG672" t="s"/>
      <c r="AH672" t="s">
        <v>1234</v>
      </c>
      <c r="AI672" t="s">
        <v>1232</v>
      </c>
      <c r="AJ672" t="s"/>
      <c r="AK672" t="s">
        <v>91</v>
      </c>
      <c r="AL672" t="s"/>
      <c r="AM672" t="s">
        <v>371</v>
      </c>
      <c r="AN672" t="s">
        <v>91</v>
      </c>
      <c r="AO672" t="s"/>
      <c r="AP672" t="n">
        <v>3</v>
      </c>
      <c r="AQ672" t="s">
        <v>92</v>
      </c>
      <c r="AR672" t="s"/>
      <c r="AS672" t="s">
        <v>1235</v>
      </c>
      <c r="AT672" t="s">
        <v>94</v>
      </c>
      <c r="AU672" t="s">
        <v>91</v>
      </c>
      <c r="AV672" t="s"/>
      <c r="AW672" t="s">
        <v>95</v>
      </c>
      <c r="AX672" t="s"/>
      <c r="AY672" t="n">
        <v>426811</v>
      </c>
      <c r="AZ672" t="s">
        <v>1225</v>
      </c>
      <c r="BA672" t="s"/>
      <c r="BB672" t="s"/>
      <c r="BC672" t="n">
        <v>38.91</v>
      </c>
      <c r="BD672" t="n">
        <v>38.91</v>
      </c>
      <c r="BE672" t="s">
        <v>1231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1227</v>
      </c>
      <c r="BR672" t="s">
        <v>387</v>
      </c>
    </row>
    <row r="673" spans="1:70">
      <c r="A673" t="s">
        <v>70</v>
      </c>
      <c r="B673" t="s">
        <v>71</v>
      </c>
      <c r="C673" t="s">
        <v>265</v>
      </c>
      <c r="D673" t="n">
        <v>3</v>
      </c>
      <c r="E673" t="s">
        <v>1219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157.51</v>
      </c>
      <c r="L673" t="s">
        <v>77</v>
      </c>
      <c r="M673" t="s"/>
      <c r="N673" t="s">
        <v>1220</v>
      </c>
      <c r="O673" t="s">
        <v>79</v>
      </c>
      <c r="P673" t="s">
        <v>1219</v>
      </c>
      <c r="Q673" t="s"/>
      <c r="R673" t="s">
        <v>328</v>
      </c>
      <c r="S673" t="s">
        <v>1232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>
        <f>HYPERLINK("https://hotelmonitor-cachepage.eclerx.com/savepage/tk_15454758707701647_sr_60.html","info")</f>
        <v/>
      </c>
      <c r="AA673" t="n">
        <v>-426811</v>
      </c>
      <c r="AB673" t="s">
        <v>1233</v>
      </c>
      <c r="AC673" t="s">
        <v>196</v>
      </c>
      <c r="AD673" t="s">
        <v>89</v>
      </c>
      <c r="AE673" t="s"/>
      <c r="AF673" t="s"/>
      <c r="AG673" t="s"/>
      <c r="AH673" t="s">
        <v>1234</v>
      </c>
      <c r="AI673" t="s">
        <v>1232</v>
      </c>
      <c r="AJ673" t="s"/>
      <c r="AK673" t="s">
        <v>91</v>
      </c>
      <c r="AL673" t="s"/>
      <c r="AM673" t="s">
        <v>371</v>
      </c>
      <c r="AN673" t="s">
        <v>91</v>
      </c>
      <c r="AO673" t="s"/>
      <c r="AP673" t="n">
        <v>3</v>
      </c>
      <c r="AQ673" t="s">
        <v>92</v>
      </c>
      <c r="AR673" t="s"/>
      <c r="AS673" t="s">
        <v>1235</v>
      </c>
      <c r="AT673" t="s">
        <v>94</v>
      </c>
      <c r="AU673" t="s">
        <v>91</v>
      </c>
      <c r="AV673" t="s"/>
      <c r="AW673" t="s">
        <v>95</v>
      </c>
      <c r="AX673" t="s"/>
      <c r="AY673" t="n">
        <v>426811</v>
      </c>
      <c r="AZ673" t="s">
        <v>1225</v>
      </c>
      <c r="BA673" t="s"/>
      <c r="BB673" t="s"/>
      <c r="BC673" t="n">
        <v>38.91</v>
      </c>
      <c r="BD673" t="n">
        <v>38.91</v>
      </c>
      <c r="BE673" t="s">
        <v>1231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1227</v>
      </c>
      <c r="BR673" t="s">
        <v>387</v>
      </c>
    </row>
    <row r="674" spans="1:70">
      <c r="A674" t="s">
        <v>70</v>
      </c>
      <c r="B674" t="s">
        <v>71</v>
      </c>
      <c r="C674" t="s">
        <v>265</v>
      </c>
      <c r="D674" t="n">
        <v>3</v>
      </c>
      <c r="E674" t="s">
        <v>1219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175</v>
      </c>
      <c r="L674" t="s">
        <v>77</v>
      </c>
      <c r="M674" t="s"/>
      <c r="N674" t="s">
        <v>1220</v>
      </c>
      <c r="O674" t="s">
        <v>79</v>
      </c>
      <c r="P674" t="s">
        <v>1219</v>
      </c>
      <c r="Q674" t="s"/>
      <c r="R674" t="s">
        <v>328</v>
      </c>
      <c r="S674" t="s">
        <v>1236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>
        <f>HYPERLINK("https://hotelmonitor-cachepage.eclerx.com/savepage/tk_15454758707701647_sr_60.html","info")</f>
        <v/>
      </c>
      <c r="AA674" t="n">
        <v>-426811</v>
      </c>
      <c r="AB674" t="s">
        <v>1237</v>
      </c>
      <c r="AC674" t="s">
        <v>88</v>
      </c>
      <c r="AD674" t="s">
        <v>89</v>
      </c>
      <c r="AE674" t="s"/>
      <c r="AF674" t="s"/>
      <c r="AG674" t="s"/>
      <c r="AH674" t="s">
        <v>1238</v>
      </c>
      <c r="AI674" t="s">
        <v>1239</v>
      </c>
      <c r="AJ674" t="s"/>
      <c r="AK674" t="s">
        <v>91</v>
      </c>
      <c r="AL674" t="s"/>
      <c r="AM674" t="s">
        <v>371</v>
      </c>
      <c r="AN674" t="s">
        <v>91</v>
      </c>
      <c r="AO674" t="s"/>
      <c r="AP674" t="n">
        <v>3</v>
      </c>
      <c r="AQ674" t="s">
        <v>92</v>
      </c>
      <c r="AR674" t="s"/>
      <c r="AS674" t="s">
        <v>1235</v>
      </c>
      <c r="AT674" t="s">
        <v>94</v>
      </c>
      <c r="AU674" t="s">
        <v>91</v>
      </c>
      <c r="AV674" t="s"/>
      <c r="AW674" t="s">
        <v>95</v>
      </c>
      <c r="AX674" t="s"/>
      <c r="AY674" t="n">
        <v>426811</v>
      </c>
      <c r="AZ674" t="s">
        <v>1225</v>
      </c>
      <c r="BA674" t="s"/>
      <c r="BB674" t="s"/>
      <c r="BC674" t="n">
        <v>38.91</v>
      </c>
      <c r="BD674" t="n">
        <v>38.91</v>
      </c>
      <c r="BE674" t="s">
        <v>1240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1227</v>
      </c>
      <c r="BR674" t="s">
        <v>387</v>
      </c>
    </row>
    <row r="675" spans="1:70">
      <c r="A675" t="s">
        <v>70</v>
      </c>
      <c r="B675" t="s">
        <v>71</v>
      </c>
      <c r="C675" t="s">
        <v>265</v>
      </c>
      <c r="D675" t="n">
        <v>3</v>
      </c>
      <c r="E675" t="s">
        <v>1219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175</v>
      </c>
      <c r="L675" t="s">
        <v>77</v>
      </c>
      <c r="M675" t="s"/>
      <c r="N675" t="s">
        <v>1220</v>
      </c>
      <c r="O675" t="s">
        <v>79</v>
      </c>
      <c r="P675" t="s">
        <v>1219</v>
      </c>
      <c r="Q675" t="s"/>
      <c r="R675" t="s">
        <v>328</v>
      </c>
      <c r="S675" t="s">
        <v>1236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HYPERLINK("https://hotelmonitor-cachepage.eclerx.com/savepage/tk_15454758707701647_sr_60.html","info")</f>
        <v/>
      </c>
      <c r="AA675" t="n">
        <v>-426811</v>
      </c>
      <c r="AB675" t="s">
        <v>1237</v>
      </c>
      <c r="AC675" t="s">
        <v>88</v>
      </c>
      <c r="AD675" t="s">
        <v>89</v>
      </c>
      <c r="AE675" t="s"/>
      <c r="AF675" t="s"/>
      <c r="AG675" t="s"/>
      <c r="AH675" t="s">
        <v>1238</v>
      </c>
      <c r="AI675" t="s">
        <v>1239</v>
      </c>
      <c r="AJ675" t="s"/>
      <c r="AK675" t="s">
        <v>91</v>
      </c>
      <c r="AL675" t="s"/>
      <c r="AM675" t="s">
        <v>371</v>
      </c>
      <c r="AN675" t="s">
        <v>91</v>
      </c>
      <c r="AO675" t="s"/>
      <c r="AP675" t="n">
        <v>3</v>
      </c>
      <c r="AQ675" t="s">
        <v>92</v>
      </c>
      <c r="AR675" t="s"/>
      <c r="AS675" t="s">
        <v>1235</v>
      </c>
      <c r="AT675" t="s">
        <v>94</v>
      </c>
      <c r="AU675" t="s">
        <v>91</v>
      </c>
      <c r="AV675" t="s"/>
      <c r="AW675" t="s">
        <v>95</v>
      </c>
      <c r="AX675" t="s"/>
      <c r="AY675" t="n">
        <v>426811</v>
      </c>
      <c r="AZ675" t="s">
        <v>1225</v>
      </c>
      <c r="BA675" t="s"/>
      <c r="BB675" t="s"/>
      <c r="BC675" t="n">
        <v>38.91</v>
      </c>
      <c r="BD675" t="n">
        <v>38.91</v>
      </c>
      <c r="BE675" t="s">
        <v>1240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1227</v>
      </c>
      <c r="BR675" t="s">
        <v>387</v>
      </c>
    </row>
    <row r="676" spans="1:70">
      <c r="A676" t="s">
        <v>70</v>
      </c>
      <c r="B676" t="s">
        <v>71</v>
      </c>
      <c r="C676" t="s">
        <v>265</v>
      </c>
      <c r="D676" t="n">
        <v>3</v>
      </c>
      <c r="E676" t="s">
        <v>1219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175</v>
      </c>
      <c r="L676" t="s">
        <v>77</v>
      </c>
      <c r="M676" t="s"/>
      <c r="N676" t="s">
        <v>1220</v>
      </c>
      <c r="O676" t="s">
        <v>79</v>
      </c>
      <c r="P676" t="s">
        <v>1219</v>
      </c>
      <c r="Q676" t="s"/>
      <c r="R676" t="s">
        <v>328</v>
      </c>
      <c r="S676" t="s">
        <v>1236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>
        <f>HYPERLINK("https://hotelmonitor-cachepage.eclerx.com/savepage/tk_15454758707701647_sr_60.html","info")</f>
        <v/>
      </c>
      <c r="AA676" t="n">
        <v>-426811</v>
      </c>
      <c r="AB676" t="s">
        <v>1241</v>
      </c>
      <c r="AC676" t="s">
        <v>88</v>
      </c>
      <c r="AD676" t="s">
        <v>89</v>
      </c>
      <c r="AE676" t="s"/>
      <c r="AF676" t="s"/>
      <c r="AG676" t="s"/>
      <c r="AH676" t="s">
        <v>1238</v>
      </c>
      <c r="AI676" t="s">
        <v>1239</v>
      </c>
      <c r="AJ676" t="s"/>
      <c r="AK676" t="s">
        <v>91</v>
      </c>
      <c r="AL676" t="s"/>
      <c r="AM676" t="s">
        <v>371</v>
      </c>
      <c r="AN676" t="s">
        <v>91</v>
      </c>
      <c r="AO676" t="s"/>
      <c r="AP676" t="n">
        <v>3</v>
      </c>
      <c r="AQ676" t="s">
        <v>92</v>
      </c>
      <c r="AR676" t="s"/>
      <c r="AS676" t="s">
        <v>1235</v>
      </c>
      <c r="AT676" t="s">
        <v>94</v>
      </c>
      <c r="AU676" t="s">
        <v>91</v>
      </c>
      <c r="AV676" t="s"/>
      <c r="AW676" t="s">
        <v>95</v>
      </c>
      <c r="AX676" t="s"/>
      <c r="AY676" t="n">
        <v>426811</v>
      </c>
      <c r="AZ676" t="s">
        <v>1225</v>
      </c>
      <c r="BA676" t="s"/>
      <c r="BB676" t="s"/>
      <c r="BC676" t="n">
        <v>38.91</v>
      </c>
      <c r="BD676" t="n">
        <v>38.91</v>
      </c>
      <c r="BE676" t="s">
        <v>1240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1227</v>
      </c>
      <c r="BR676" t="s">
        <v>387</v>
      </c>
    </row>
    <row r="677" spans="1:70">
      <c r="A677" t="s">
        <v>70</v>
      </c>
      <c r="B677" t="s">
        <v>71</v>
      </c>
      <c r="C677" t="s">
        <v>265</v>
      </c>
      <c r="D677" t="n">
        <v>3</v>
      </c>
      <c r="E677" t="s">
        <v>1219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175</v>
      </c>
      <c r="L677" t="s">
        <v>77</v>
      </c>
      <c r="M677" t="s"/>
      <c r="N677" t="s">
        <v>1220</v>
      </c>
      <c r="O677" t="s">
        <v>79</v>
      </c>
      <c r="P677" t="s">
        <v>1219</v>
      </c>
      <c r="Q677" t="s"/>
      <c r="R677" t="s">
        <v>328</v>
      </c>
      <c r="S677" t="s">
        <v>1236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>
        <f>HYPERLINK("https://hotelmonitor-cachepage.eclerx.com/savepage/tk_15454758707701647_sr_60.html","info")</f>
        <v/>
      </c>
      <c r="AA677" t="n">
        <v>-426811</v>
      </c>
      <c r="AB677" t="s">
        <v>1241</v>
      </c>
      <c r="AC677" t="s">
        <v>88</v>
      </c>
      <c r="AD677" t="s">
        <v>89</v>
      </c>
      <c r="AE677" t="s"/>
      <c r="AF677" t="s"/>
      <c r="AG677" t="s"/>
      <c r="AH677" t="s">
        <v>1238</v>
      </c>
      <c r="AI677" t="s">
        <v>1239</v>
      </c>
      <c r="AJ677" t="s"/>
      <c r="AK677" t="s">
        <v>91</v>
      </c>
      <c r="AL677" t="s"/>
      <c r="AM677" t="s">
        <v>371</v>
      </c>
      <c r="AN677" t="s">
        <v>91</v>
      </c>
      <c r="AO677" t="s"/>
      <c r="AP677" t="n">
        <v>3</v>
      </c>
      <c r="AQ677" t="s">
        <v>92</v>
      </c>
      <c r="AR677" t="s"/>
      <c r="AS677" t="s">
        <v>1235</v>
      </c>
      <c r="AT677" t="s">
        <v>94</v>
      </c>
      <c r="AU677" t="s">
        <v>91</v>
      </c>
      <c r="AV677" t="s"/>
      <c r="AW677" t="s">
        <v>95</v>
      </c>
      <c r="AX677" t="s"/>
      <c r="AY677" t="n">
        <v>426811</v>
      </c>
      <c r="AZ677" t="s">
        <v>1225</v>
      </c>
      <c r="BA677" t="s"/>
      <c r="BB677" t="s"/>
      <c r="BC677" t="n">
        <v>38.91</v>
      </c>
      <c r="BD677" t="n">
        <v>38.91</v>
      </c>
      <c r="BE677" t="s">
        <v>1240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1227</v>
      </c>
      <c r="BR677" t="s">
        <v>387</v>
      </c>
    </row>
    <row r="678" spans="1:70">
      <c r="A678" t="s">
        <v>70</v>
      </c>
      <c r="B678" t="s">
        <v>71</v>
      </c>
      <c r="C678" t="s">
        <v>265</v>
      </c>
      <c r="D678" t="n">
        <v>3</v>
      </c>
      <c r="E678" t="s">
        <v>1219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175</v>
      </c>
      <c r="L678" t="s">
        <v>77</v>
      </c>
      <c r="M678" t="s"/>
      <c r="N678" t="s">
        <v>1220</v>
      </c>
      <c r="O678" t="s">
        <v>79</v>
      </c>
      <c r="P678" t="s">
        <v>1219</v>
      </c>
      <c r="Q678" t="s"/>
      <c r="R678" t="s">
        <v>328</v>
      </c>
      <c r="S678" t="s">
        <v>1236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HYPERLINK("https://hotelmonitor-cachepage.eclerx.com/savepage/tk_15454758707701647_sr_60.html","info")</f>
        <v/>
      </c>
      <c r="AA678" t="n">
        <v>-426811</v>
      </c>
      <c r="AB678" t="s">
        <v>1242</v>
      </c>
      <c r="AC678" t="s">
        <v>88</v>
      </c>
      <c r="AD678" t="s">
        <v>89</v>
      </c>
      <c r="AE678" t="s"/>
      <c r="AF678" t="s"/>
      <c r="AG678" t="s"/>
      <c r="AH678" t="s">
        <v>1238</v>
      </c>
      <c r="AI678" t="s">
        <v>1239</v>
      </c>
      <c r="AJ678" t="s"/>
      <c r="AK678" t="s">
        <v>91</v>
      </c>
      <c r="AL678" t="s"/>
      <c r="AM678" t="s">
        <v>371</v>
      </c>
      <c r="AN678" t="s">
        <v>91</v>
      </c>
      <c r="AO678" t="s"/>
      <c r="AP678" t="n">
        <v>3</v>
      </c>
      <c r="AQ678" t="s">
        <v>92</v>
      </c>
      <c r="AR678" t="s"/>
      <c r="AS678" t="s">
        <v>1235</v>
      </c>
      <c r="AT678" t="s">
        <v>94</v>
      </c>
      <c r="AU678" t="s">
        <v>91</v>
      </c>
      <c r="AV678" t="s"/>
      <c r="AW678" t="s">
        <v>95</v>
      </c>
      <c r="AX678" t="s"/>
      <c r="AY678" t="n">
        <v>426811</v>
      </c>
      <c r="AZ678" t="s">
        <v>1225</v>
      </c>
      <c r="BA678" t="s"/>
      <c r="BB678" t="s"/>
      <c r="BC678" t="n">
        <v>38.91</v>
      </c>
      <c r="BD678" t="n">
        <v>38.91</v>
      </c>
      <c r="BE678" t="s">
        <v>1240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1227</v>
      </c>
      <c r="BR678" t="s">
        <v>387</v>
      </c>
    </row>
    <row r="679" spans="1:70">
      <c r="A679" t="s">
        <v>70</v>
      </c>
      <c r="B679" t="s">
        <v>71</v>
      </c>
      <c r="C679" t="s">
        <v>265</v>
      </c>
      <c r="D679" t="n">
        <v>3</v>
      </c>
      <c r="E679" t="s">
        <v>1219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175</v>
      </c>
      <c r="L679" t="s">
        <v>77</v>
      </c>
      <c r="M679" t="s"/>
      <c r="N679" t="s">
        <v>1220</v>
      </c>
      <c r="O679" t="s">
        <v>79</v>
      </c>
      <c r="P679" t="s">
        <v>1219</v>
      </c>
      <c r="Q679" t="s"/>
      <c r="R679" t="s">
        <v>328</v>
      </c>
      <c r="S679" t="s">
        <v>1236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HYPERLINK("https://hotelmonitor-cachepage.eclerx.com/savepage/tk_15454758707701647_sr_60.html","info")</f>
        <v/>
      </c>
      <c r="AA679" t="n">
        <v>-426811</v>
      </c>
      <c r="AB679" t="s">
        <v>1242</v>
      </c>
      <c r="AC679" t="s">
        <v>88</v>
      </c>
      <c r="AD679" t="s">
        <v>89</v>
      </c>
      <c r="AE679" t="s"/>
      <c r="AF679" t="s"/>
      <c r="AG679" t="s"/>
      <c r="AH679" t="s">
        <v>1238</v>
      </c>
      <c r="AI679" t="s">
        <v>1239</v>
      </c>
      <c r="AJ679" t="s"/>
      <c r="AK679" t="s">
        <v>91</v>
      </c>
      <c r="AL679" t="s"/>
      <c r="AM679" t="s">
        <v>371</v>
      </c>
      <c r="AN679" t="s">
        <v>91</v>
      </c>
      <c r="AO679" t="s"/>
      <c r="AP679" t="n">
        <v>3</v>
      </c>
      <c r="AQ679" t="s">
        <v>92</v>
      </c>
      <c r="AR679" t="s"/>
      <c r="AS679" t="s">
        <v>1235</v>
      </c>
      <c r="AT679" t="s">
        <v>94</v>
      </c>
      <c r="AU679" t="s">
        <v>91</v>
      </c>
      <c r="AV679" t="s"/>
      <c r="AW679" t="s">
        <v>95</v>
      </c>
      <c r="AX679" t="s"/>
      <c r="AY679" t="n">
        <v>426811</v>
      </c>
      <c r="AZ679" t="s">
        <v>1225</v>
      </c>
      <c r="BA679" t="s"/>
      <c r="BB679" t="s"/>
      <c r="BC679" t="n">
        <v>38.91</v>
      </c>
      <c r="BD679" t="n">
        <v>38.91</v>
      </c>
      <c r="BE679" t="s">
        <v>1240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1227</v>
      </c>
      <c r="BR679" t="s">
        <v>387</v>
      </c>
    </row>
    <row r="680" spans="1:70">
      <c r="A680" t="s">
        <v>70</v>
      </c>
      <c r="B680" t="s">
        <v>71</v>
      </c>
      <c r="C680" t="s">
        <v>265</v>
      </c>
      <c r="D680" t="n">
        <v>3</v>
      </c>
      <c r="E680" t="s">
        <v>1219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175</v>
      </c>
      <c r="L680" t="s">
        <v>77</v>
      </c>
      <c r="M680" t="s"/>
      <c r="N680" t="s">
        <v>1220</v>
      </c>
      <c r="O680" t="s">
        <v>79</v>
      </c>
      <c r="P680" t="s">
        <v>1219</v>
      </c>
      <c r="Q680" t="s"/>
      <c r="R680" t="s">
        <v>328</v>
      </c>
      <c r="S680" t="s">
        <v>1236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HYPERLINK("https://hotelmonitor-cachepage.eclerx.com/savepage/tk_15454758707701647_sr_60.html","info")</f>
        <v/>
      </c>
      <c r="AA680" t="n">
        <v>-426811</v>
      </c>
      <c r="AB680" t="s">
        <v>1243</v>
      </c>
      <c r="AC680" t="s">
        <v>88</v>
      </c>
      <c r="AD680" t="s">
        <v>89</v>
      </c>
      <c r="AE680" t="s"/>
      <c r="AF680" t="s"/>
      <c r="AG680" t="s"/>
      <c r="AH680" t="s">
        <v>1238</v>
      </c>
      <c r="AI680" t="s">
        <v>1239</v>
      </c>
      <c r="AJ680" t="s"/>
      <c r="AK680" t="s">
        <v>91</v>
      </c>
      <c r="AL680" t="s"/>
      <c r="AM680" t="s">
        <v>474</v>
      </c>
      <c r="AN680" t="s">
        <v>91</v>
      </c>
      <c r="AO680" t="s"/>
      <c r="AP680" t="n">
        <v>3</v>
      </c>
      <c r="AQ680" t="s">
        <v>92</v>
      </c>
      <c r="AR680" t="s"/>
      <c r="AS680" t="s">
        <v>93</v>
      </c>
      <c r="AT680" t="s">
        <v>94</v>
      </c>
      <c r="AU680" t="s">
        <v>91</v>
      </c>
      <c r="AV680" t="s"/>
      <c r="AW680" t="s">
        <v>95</v>
      </c>
      <c r="AX680" t="s"/>
      <c r="AY680" t="n">
        <v>426811</v>
      </c>
      <c r="AZ680" t="s">
        <v>1225</v>
      </c>
      <c r="BA680" t="s"/>
      <c r="BB680" t="s"/>
      <c r="BC680" t="n">
        <v>38.91</v>
      </c>
      <c r="BD680" t="n">
        <v>38.91</v>
      </c>
      <c r="BE680" t="s">
        <v>1240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1227</v>
      </c>
      <c r="BR680" t="s">
        <v>387</v>
      </c>
    </row>
    <row r="681" spans="1:70">
      <c r="A681" t="s">
        <v>70</v>
      </c>
      <c r="B681" t="s">
        <v>71</v>
      </c>
      <c r="C681" t="s">
        <v>265</v>
      </c>
      <c r="D681" t="n">
        <v>3</v>
      </c>
      <c r="E681" t="s">
        <v>1219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175</v>
      </c>
      <c r="L681" t="s">
        <v>77</v>
      </c>
      <c r="M681" t="s"/>
      <c r="N681" t="s">
        <v>1220</v>
      </c>
      <c r="O681" t="s">
        <v>79</v>
      </c>
      <c r="P681" t="s">
        <v>1219</v>
      </c>
      <c r="Q681" t="s"/>
      <c r="R681" t="s">
        <v>328</v>
      </c>
      <c r="S681" t="s">
        <v>1236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HYPERLINK("https://hotelmonitor-cachepage.eclerx.com/savepage/tk_15454758707701647_sr_60.html","info")</f>
        <v/>
      </c>
      <c r="AA681" t="n">
        <v>-426811</v>
      </c>
      <c r="AB681" t="s">
        <v>1243</v>
      </c>
      <c r="AC681" t="s">
        <v>88</v>
      </c>
      <c r="AD681" t="s">
        <v>89</v>
      </c>
      <c r="AE681" t="s"/>
      <c r="AF681" t="s"/>
      <c r="AG681" t="s"/>
      <c r="AH681" t="s">
        <v>1238</v>
      </c>
      <c r="AI681" t="s">
        <v>1239</v>
      </c>
      <c r="AJ681" t="s"/>
      <c r="AK681" t="s">
        <v>91</v>
      </c>
      <c r="AL681" t="s"/>
      <c r="AM681" t="s">
        <v>474</v>
      </c>
      <c r="AN681" t="s">
        <v>91</v>
      </c>
      <c r="AO681" t="s"/>
      <c r="AP681" t="n">
        <v>3</v>
      </c>
      <c r="AQ681" t="s">
        <v>92</v>
      </c>
      <c r="AR681" t="s"/>
      <c r="AS681" t="s">
        <v>93</v>
      </c>
      <c r="AT681" t="s">
        <v>94</v>
      </c>
      <c r="AU681" t="s">
        <v>91</v>
      </c>
      <c r="AV681" t="s"/>
      <c r="AW681" t="s">
        <v>95</v>
      </c>
      <c r="AX681" t="s"/>
      <c r="AY681" t="n">
        <v>426811</v>
      </c>
      <c r="AZ681" t="s">
        <v>1225</v>
      </c>
      <c r="BA681" t="s"/>
      <c r="BB681" t="s"/>
      <c r="BC681" t="n">
        <v>38.91</v>
      </c>
      <c r="BD681" t="n">
        <v>38.91</v>
      </c>
      <c r="BE681" t="s">
        <v>1240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1227</v>
      </c>
      <c r="BR681" t="s">
        <v>387</v>
      </c>
    </row>
    <row r="682" spans="1:70">
      <c r="A682" t="s">
        <v>70</v>
      </c>
      <c r="B682" t="s">
        <v>71</v>
      </c>
      <c r="C682" t="s">
        <v>265</v>
      </c>
      <c r="D682" t="n">
        <v>3</v>
      </c>
      <c r="E682" t="s">
        <v>1219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175</v>
      </c>
      <c r="L682" t="s">
        <v>77</v>
      </c>
      <c r="M682" t="s"/>
      <c r="N682" t="s">
        <v>1220</v>
      </c>
      <c r="O682" t="s">
        <v>79</v>
      </c>
      <c r="P682" t="s">
        <v>1219</v>
      </c>
      <c r="Q682" t="s"/>
      <c r="R682" t="s">
        <v>328</v>
      </c>
      <c r="S682" t="s">
        <v>1236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HYPERLINK("https://hotelmonitor-cachepage.eclerx.com/savepage/tk_15454758707701647_sr_60.html","info")</f>
        <v/>
      </c>
      <c r="AA682" t="n">
        <v>-426811</v>
      </c>
      <c r="AB682" t="s">
        <v>1244</v>
      </c>
      <c r="AC682" t="s">
        <v>88</v>
      </c>
      <c r="AD682" t="s">
        <v>89</v>
      </c>
      <c r="AE682" t="s"/>
      <c r="AF682" t="s"/>
      <c r="AG682" t="s"/>
      <c r="AH682" t="s">
        <v>1238</v>
      </c>
      <c r="AI682" t="s">
        <v>1239</v>
      </c>
      <c r="AJ682" t="s"/>
      <c r="AK682" t="s">
        <v>91</v>
      </c>
      <c r="AL682" t="s"/>
      <c r="AM682" t="s">
        <v>474</v>
      </c>
      <c r="AN682" t="s">
        <v>91</v>
      </c>
      <c r="AO682" t="s"/>
      <c r="AP682" t="n">
        <v>3</v>
      </c>
      <c r="AQ682" t="s">
        <v>92</v>
      </c>
      <c r="AR682" t="s"/>
      <c r="AS682" t="s">
        <v>93</v>
      </c>
      <c r="AT682" t="s">
        <v>94</v>
      </c>
      <c r="AU682" t="s">
        <v>91</v>
      </c>
      <c r="AV682" t="s"/>
      <c r="AW682" t="s">
        <v>95</v>
      </c>
      <c r="AX682" t="s"/>
      <c r="AY682" t="n">
        <v>426811</v>
      </c>
      <c r="AZ682" t="s">
        <v>1225</v>
      </c>
      <c r="BA682" t="s"/>
      <c r="BB682" t="s"/>
      <c r="BC682" t="n">
        <v>38.91</v>
      </c>
      <c r="BD682" t="n">
        <v>38.91</v>
      </c>
      <c r="BE682" t="s">
        <v>1240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1227</v>
      </c>
      <c r="BR682" t="s">
        <v>387</v>
      </c>
    </row>
    <row r="683" spans="1:70">
      <c r="A683" t="s">
        <v>70</v>
      </c>
      <c r="B683" t="s">
        <v>71</v>
      </c>
      <c r="C683" t="s">
        <v>265</v>
      </c>
      <c r="D683" t="n">
        <v>3</v>
      </c>
      <c r="E683" t="s">
        <v>1219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175</v>
      </c>
      <c r="L683" t="s">
        <v>77</v>
      </c>
      <c r="M683" t="s"/>
      <c r="N683" t="s">
        <v>1220</v>
      </c>
      <c r="O683" t="s">
        <v>79</v>
      </c>
      <c r="P683" t="s">
        <v>1219</v>
      </c>
      <c r="Q683" t="s"/>
      <c r="R683" t="s">
        <v>328</v>
      </c>
      <c r="S683" t="s">
        <v>1236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HYPERLINK("https://hotelmonitor-cachepage.eclerx.com/savepage/tk_15454758707701647_sr_60.html","info")</f>
        <v/>
      </c>
      <c r="AA683" t="n">
        <v>-426811</v>
      </c>
      <c r="AB683" t="s">
        <v>1244</v>
      </c>
      <c r="AC683" t="s">
        <v>88</v>
      </c>
      <c r="AD683" t="s">
        <v>89</v>
      </c>
      <c r="AE683" t="s"/>
      <c r="AF683" t="s"/>
      <c r="AG683" t="s"/>
      <c r="AH683" t="s">
        <v>1238</v>
      </c>
      <c r="AI683" t="s">
        <v>1239</v>
      </c>
      <c r="AJ683" t="s"/>
      <c r="AK683" t="s">
        <v>91</v>
      </c>
      <c r="AL683" t="s"/>
      <c r="AM683" t="s">
        <v>474</v>
      </c>
      <c r="AN683" t="s">
        <v>91</v>
      </c>
      <c r="AO683" t="s"/>
      <c r="AP683" t="n">
        <v>3</v>
      </c>
      <c r="AQ683" t="s">
        <v>92</v>
      </c>
      <c r="AR683" t="s"/>
      <c r="AS683" t="s">
        <v>93</v>
      </c>
      <c r="AT683" t="s">
        <v>94</v>
      </c>
      <c r="AU683" t="s">
        <v>91</v>
      </c>
      <c r="AV683" t="s"/>
      <c r="AW683" t="s">
        <v>95</v>
      </c>
      <c r="AX683" t="s"/>
      <c r="AY683" t="n">
        <v>426811</v>
      </c>
      <c r="AZ683" t="s">
        <v>1225</v>
      </c>
      <c r="BA683" t="s"/>
      <c r="BB683" t="s"/>
      <c r="BC683" t="n">
        <v>38.91</v>
      </c>
      <c r="BD683" t="n">
        <v>38.91</v>
      </c>
      <c r="BE683" t="s">
        <v>1240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1227</v>
      </c>
      <c r="BR683" t="s">
        <v>387</v>
      </c>
    </row>
    <row r="684" spans="1:70">
      <c r="A684" t="s">
        <v>70</v>
      </c>
      <c r="B684" t="s">
        <v>71</v>
      </c>
      <c r="C684" t="s">
        <v>265</v>
      </c>
      <c r="D684" t="n">
        <v>3</v>
      </c>
      <c r="E684" t="s">
        <v>1219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175</v>
      </c>
      <c r="L684" t="s">
        <v>77</v>
      </c>
      <c r="M684" t="s"/>
      <c r="N684" t="s">
        <v>1220</v>
      </c>
      <c r="O684" t="s">
        <v>79</v>
      </c>
      <c r="P684" t="s">
        <v>1219</v>
      </c>
      <c r="Q684" t="s"/>
      <c r="R684" t="s">
        <v>328</v>
      </c>
      <c r="S684" t="s">
        <v>1236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HYPERLINK("https://hotelmonitor-cachepage.eclerx.com/savepage/tk_15454758707701647_sr_60.html","info")</f>
        <v/>
      </c>
      <c r="AA684" t="n">
        <v>-426811</v>
      </c>
      <c r="AB684" t="s">
        <v>1245</v>
      </c>
      <c r="AC684" t="s">
        <v>88</v>
      </c>
      <c r="AD684" t="s">
        <v>89</v>
      </c>
      <c r="AE684" t="s"/>
      <c r="AF684" t="s"/>
      <c r="AG684" t="s"/>
      <c r="AH684" t="s">
        <v>1238</v>
      </c>
      <c r="AI684" t="s">
        <v>1239</v>
      </c>
      <c r="AJ684" t="s"/>
      <c r="AK684" t="s">
        <v>91</v>
      </c>
      <c r="AL684" t="s"/>
      <c r="AM684" t="s">
        <v>474</v>
      </c>
      <c r="AN684" t="s">
        <v>91</v>
      </c>
      <c r="AO684" t="s"/>
      <c r="AP684" t="n">
        <v>3</v>
      </c>
      <c r="AQ684" t="s">
        <v>92</v>
      </c>
      <c r="AR684" t="s"/>
      <c r="AS684" t="s">
        <v>93</v>
      </c>
      <c r="AT684" t="s">
        <v>94</v>
      </c>
      <c r="AU684" t="s">
        <v>91</v>
      </c>
      <c r="AV684" t="s"/>
      <c r="AW684" t="s">
        <v>95</v>
      </c>
      <c r="AX684" t="s"/>
      <c r="AY684" t="n">
        <v>426811</v>
      </c>
      <c r="AZ684" t="s">
        <v>1225</v>
      </c>
      <c r="BA684" t="s"/>
      <c r="BB684" t="s"/>
      <c r="BC684" t="n">
        <v>38.91</v>
      </c>
      <c r="BD684" t="n">
        <v>38.91</v>
      </c>
      <c r="BE684" t="s">
        <v>1240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1227</v>
      </c>
      <c r="BR684" t="s">
        <v>387</v>
      </c>
    </row>
    <row r="685" spans="1:70">
      <c r="A685" t="s">
        <v>70</v>
      </c>
      <c r="B685" t="s">
        <v>71</v>
      </c>
      <c r="C685" t="s">
        <v>265</v>
      </c>
      <c r="D685" t="n">
        <v>3</v>
      </c>
      <c r="E685" t="s">
        <v>1219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175</v>
      </c>
      <c r="L685" t="s">
        <v>77</v>
      </c>
      <c r="M685" t="s"/>
      <c r="N685" t="s">
        <v>1220</v>
      </c>
      <c r="O685" t="s">
        <v>79</v>
      </c>
      <c r="P685" t="s">
        <v>1219</v>
      </c>
      <c r="Q685" t="s"/>
      <c r="R685" t="s">
        <v>328</v>
      </c>
      <c r="S685" t="s">
        <v>1236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HYPERLINK("https://hotelmonitor-cachepage.eclerx.com/savepage/tk_15454758707701647_sr_60.html","info")</f>
        <v/>
      </c>
      <c r="AA685" t="n">
        <v>-426811</v>
      </c>
      <c r="AB685" t="s">
        <v>1245</v>
      </c>
      <c r="AC685" t="s">
        <v>88</v>
      </c>
      <c r="AD685" t="s">
        <v>89</v>
      </c>
      <c r="AE685" t="s"/>
      <c r="AF685" t="s"/>
      <c r="AG685" t="s"/>
      <c r="AH685" t="s">
        <v>1238</v>
      </c>
      <c r="AI685" t="s">
        <v>1239</v>
      </c>
      <c r="AJ685" t="s"/>
      <c r="AK685" t="s">
        <v>91</v>
      </c>
      <c r="AL685" t="s"/>
      <c r="AM685" t="s">
        <v>474</v>
      </c>
      <c r="AN685" t="s">
        <v>91</v>
      </c>
      <c r="AO685" t="s"/>
      <c r="AP685" t="n">
        <v>3</v>
      </c>
      <c r="AQ685" t="s">
        <v>92</v>
      </c>
      <c r="AR685" t="s"/>
      <c r="AS685" t="s">
        <v>93</v>
      </c>
      <c r="AT685" t="s">
        <v>94</v>
      </c>
      <c r="AU685" t="s">
        <v>91</v>
      </c>
      <c r="AV685" t="s"/>
      <c r="AW685" t="s">
        <v>95</v>
      </c>
      <c r="AX685" t="s"/>
      <c r="AY685" t="n">
        <v>426811</v>
      </c>
      <c r="AZ685" t="s">
        <v>1225</v>
      </c>
      <c r="BA685" t="s"/>
      <c r="BB685" t="s"/>
      <c r="BC685" t="n">
        <v>38.91</v>
      </c>
      <c r="BD685" t="n">
        <v>38.91</v>
      </c>
      <c r="BE685" t="s">
        <v>1240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1227</v>
      </c>
      <c r="BR685" t="s">
        <v>387</v>
      </c>
    </row>
    <row r="686" spans="1:70">
      <c r="A686" t="s">
        <v>70</v>
      </c>
      <c r="B686" t="s">
        <v>71</v>
      </c>
      <c r="C686" t="s">
        <v>265</v>
      </c>
      <c r="D686" t="n">
        <v>3</v>
      </c>
      <c r="E686" t="s">
        <v>1219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180</v>
      </c>
      <c r="L686" t="s">
        <v>77</v>
      </c>
      <c r="M686" t="s"/>
      <c r="N686" t="s">
        <v>1220</v>
      </c>
      <c r="O686" t="s">
        <v>79</v>
      </c>
      <c r="P686" t="s">
        <v>1219</v>
      </c>
      <c r="Q686" t="s"/>
      <c r="R686" t="s">
        <v>328</v>
      </c>
      <c r="S686" t="s">
        <v>1246</v>
      </c>
      <c r="T686" t="s">
        <v>82</v>
      </c>
      <c r="U686" t="s">
        <v>83</v>
      </c>
      <c r="V686" t="s">
        <v>84</v>
      </c>
      <c r="W686" t="s">
        <v>103</v>
      </c>
      <c r="X686" t="s"/>
      <c r="Y686" t="s">
        <v>86</v>
      </c>
      <c r="Z686">
        <f>HYPERLINK("https://hotelmonitor-cachepage.eclerx.com/savepage/tk_15454758707701647_sr_60.html","info")</f>
        <v/>
      </c>
      <c r="AA686" t="n">
        <v>-426811</v>
      </c>
      <c r="AB686" t="s">
        <v>1247</v>
      </c>
      <c r="AC686" t="s">
        <v>196</v>
      </c>
      <c r="AD686" t="s">
        <v>89</v>
      </c>
      <c r="AE686" t="s"/>
      <c r="AF686" t="s"/>
      <c r="AG686" t="s"/>
      <c r="AH686" t="s">
        <v>1248</v>
      </c>
      <c r="AI686" t="s">
        <v>1249</v>
      </c>
      <c r="AJ686" t="s"/>
      <c r="AK686" t="s">
        <v>91</v>
      </c>
      <c r="AL686" t="s"/>
      <c r="AM686" t="s">
        <v>474</v>
      </c>
      <c r="AN686" t="s">
        <v>91</v>
      </c>
      <c r="AO686" t="s"/>
      <c r="AP686" t="n">
        <v>3</v>
      </c>
      <c r="AQ686" t="s">
        <v>92</v>
      </c>
      <c r="AR686" t="s"/>
      <c r="AS686" t="s">
        <v>93</v>
      </c>
      <c r="AT686" t="s">
        <v>94</v>
      </c>
      <c r="AU686" t="s">
        <v>91</v>
      </c>
      <c r="AV686" t="s"/>
      <c r="AW686" t="s">
        <v>95</v>
      </c>
      <c r="AX686" t="s"/>
      <c r="AY686" t="n">
        <v>426811</v>
      </c>
      <c r="AZ686" t="s">
        <v>1225</v>
      </c>
      <c r="BA686" t="s"/>
      <c r="BB686" t="s"/>
      <c r="BC686" t="n">
        <v>38.91</v>
      </c>
      <c r="BD686" t="n">
        <v>38.91</v>
      </c>
      <c r="BE686" t="s">
        <v>1250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1227</v>
      </c>
      <c r="BR686" t="s">
        <v>387</v>
      </c>
    </row>
    <row r="687" spans="1:70">
      <c r="A687" t="s">
        <v>70</v>
      </c>
      <c r="B687" t="s">
        <v>71</v>
      </c>
      <c r="C687" t="s">
        <v>265</v>
      </c>
      <c r="D687" t="n">
        <v>3</v>
      </c>
      <c r="E687" t="s">
        <v>1219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180</v>
      </c>
      <c r="L687" t="s">
        <v>77</v>
      </c>
      <c r="M687" t="s"/>
      <c r="N687" t="s">
        <v>1220</v>
      </c>
      <c r="O687" t="s">
        <v>79</v>
      </c>
      <c r="P687" t="s">
        <v>1219</v>
      </c>
      <c r="Q687" t="s"/>
      <c r="R687" t="s">
        <v>328</v>
      </c>
      <c r="S687" t="s">
        <v>1246</v>
      </c>
      <c r="T687" t="s">
        <v>82</v>
      </c>
      <c r="U687" t="s">
        <v>83</v>
      </c>
      <c r="V687" t="s">
        <v>84</v>
      </c>
      <c r="W687" t="s">
        <v>103</v>
      </c>
      <c r="X687" t="s"/>
      <c r="Y687" t="s">
        <v>86</v>
      </c>
      <c r="Z687">
        <f>HYPERLINK("https://hotelmonitor-cachepage.eclerx.com/savepage/tk_15454758707701647_sr_60.html","info")</f>
        <v/>
      </c>
      <c r="AA687" t="n">
        <v>-426811</v>
      </c>
      <c r="AB687" t="s">
        <v>1247</v>
      </c>
      <c r="AC687" t="s">
        <v>196</v>
      </c>
      <c r="AD687" t="s">
        <v>89</v>
      </c>
      <c r="AE687" t="s"/>
      <c r="AF687" t="s"/>
      <c r="AG687" t="s"/>
      <c r="AH687" t="s">
        <v>1248</v>
      </c>
      <c r="AI687" t="s">
        <v>1249</v>
      </c>
      <c r="AJ687" t="s"/>
      <c r="AK687" t="s">
        <v>91</v>
      </c>
      <c r="AL687" t="s"/>
      <c r="AM687" t="s">
        <v>474</v>
      </c>
      <c r="AN687" t="s">
        <v>91</v>
      </c>
      <c r="AO687" t="s"/>
      <c r="AP687" t="n">
        <v>3</v>
      </c>
      <c r="AQ687" t="s">
        <v>92</v>
      </c>
      <c r="AR687" t="s"/>
      <c r="AS687" t="s">
        <v>93</v>
      </c>
      <c r="AT687" t="s">
        <v>94</v>
      </c>
      <c r="AU687" t="s">
        <v>91</v>
      </c>
      <c r="AV687" t="s"/>
      <c r="AW687" t="s">
        <v>95</v>
      </c>
      <c r="AX687" t="s"/>
      <c r="AY687" t="n">
        <v>426811</v>
      </c>
      <c r="AZ687" t="s">
        <v>1225</v>
      </c>
      <c r="BA687" t="s"/>
      <c r="BB687" t="s"/>
      <c r="BC687" t="n">
        <v>38.91</v>
      </c>
      <c r="BD687" t="n">
        <v>38.91</v>
      </c>
      <c r="BE687" t="s">
        <v>1250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1227</v>
      </c>
      <c r="BR687" t="s">
        <v>387</v>
      </c>
    </row>
    <row r="688" spans="1:70">
      <c r="A688" t="s">
        <v>70</v>
      </c>
      <c r="B688" t="s">
        <v>71</v>
      </c>
      <c r="C688" t="s">
        <v>265</v>
      </c>
      <c r="D688" t="n">
        <v>3</v>
      </c>
      <c r="E688" t="s">
        <v>1219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180</v>
      </c>
      <c r="L688" t="s">
        <v>77</v>
      </c>
      <c r="M688" t="s"/>
      <c r="N688" t="s">
        <v>1220</v>
      </c>
      <c r="O688" t="s">
        <v>79</v>
      </c>
      <c r="P688" t="s">
        <v>1219</v>
      </c>
      <c r="Q688" t="s"/>
      <c r="R688" t="s">
        <v>328</v>
      </c>
      <c r="S688" t="s">
        <v>1246</v>
      </c>
      <c r="T688" t="s">
        <v>82</v>
      </c>
      <c r="U688" t="s">
        <v>83</v>
      </c>
      <c r="V688" t="s">
        <v>84</v>
      </c>
      <c r="W688" t="s">
        <v>103</v>
      </c>
      <c r="X688" t="s"/>
      <c r="Y688" t="s">
        <v>86</v>
      </c>
      <c r="Z688">
        <f>HYPERLINK("https://hotelmonitor-cachepage.eclerx.com/savepage/tk_15454758707701647_sr_60.html","info")</f>
        <v/>
      </c>
      <c r="AA688" t="n">
        <v>-426811</v>
      </c>
      <c r="AB688" t="s">
        <v>1251</v>
      </c>
      <c r="AC688" t="s">
        <v>196</v>
      </c>
      <c r="AD688" t="s">
        <v>89</v>
      </c>
      <c r="AE688" t="s"/>
      <c r="AF688" t="s"/>
      <c r="AG688" t="s"/>
      <c r="AH688" t="s">
        <v>1248</v>
      </c>
      <c r="AI688" t="s">
        <v>1249</v>
      </c>
      <c r="AJ688" t="s"/>
      <c r="AK688" t="s">
        <v>91</v>
      </c>
      <c r="AL688" t="s"/>
      <c r="AM688" t="s">
        <v>474</v>
      </c>
      <c r="AN688" t="s">
        <v>91</v>
      </c>
      <c r="AO688" t="s"/>
      <c r="AP688" t="n">
        <v>3</v>
      </c>
      <c r="AQ688" t="s">
        <v>92</v>
      </c>
      <c r="AR688" t="s"/>
      <c r="AS688" t="s">
        <v>93</v>
      </c>
      <c r="AT688" t="s">
        <v>94</v>
      </c>
      <c r="AU688" t="s">
        <v>91</v>
      </c>
      <c r="AV688" t="s"/>
      <c r="AW688" t="s">
        <v>95</v>
      </c>
      <c r="AX688" t="s"/>
      <c r="AY688" t="n">
        <v>426811</v>
      </c>
      <c r="AZ688" t="s">
        <v>1225</v>
      </c>
      <c r="BA688" t="s"/>
      <c r="BB688" t="s"/>
      <c r="BC688" t="n">
        <v>38.91</v>
      </c>
      <c r="BD688" t="n">
        <v>38.91</v>
      </c>
      <c r="BE688" t="s">
        <v>1250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1227</v>
      </c>
      <c r="BR688" t="s">
        <v>387</v>
      </c>
    </row>
    <row r="689" spans="1:70">
      <c r="A689" t="s">
        <v>70</v>
      </c>
      <c r="B689" t="s">
        <v>71</v>
      </c>
      <c r="C689" t="s">
        <v>265</v>
      </c>
      <c r="D689" t="n">
        <v>3</v>
      </c>
      <c r="E689" t="s">
        <v>1219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180</v>
      </c>
      <c r="L689" t="s">
        <v>77</v>
      </c>
      <c r="M689" t="s"/>
      <c r="N689" t="s">
        <v>1220</v>
      </c>
      <c r="O689" t="s">
        <v>79</v>
      </c>
      <c r="P689" t="s">
        <v>1219</v>
      </c>
      <c r="Q689" t="s"/>
      <c r="R689" t="s">
        <v>328</v>
      </c>
      <c r="S689" t="s">
        <v>1246</v>
      </c>
      <c r="T689" t="s">
        <v>82</v>
      </c>
      <c r="U689" t="s">
        <v>83</v>
      </c>
      <c r="V689" t="s">
        <v>84</v>
      </c>
      <c r="W689" t="s">
        <v>103</v>
      </c>
      <c r="X689" t="s"/>
      <c r="Y689" t="s">
        <v>86</v>
      </c>
      <c r="Z689">
        <f>HYPERLINK("https://hotelmonitor-cachepage.eclerx.com/savepage/tk_15454758707701647_sr_60.html","info")</f>
        <v/>
      </c>
      <c r="AA689" t="n">
        <v>-426811</v>
      </c>
      <c r="AB689" t="s">
        <v>1251</v>
      </c>
      <c r="AC689" t="s">
        <v>196</v>
      </c>
      <c r="AD689" t="s">
        <v>89</v>
      </c>
      <c r="AE689" t="s"/>
      <c r="AF689" t="s"/>
      <c r="AG689" t="s"/>
      <c r="AH689" t="s">
        <v>1248</v>
      </c>
      <c r="AI689" t="s">
        <v>1249</v>
      </c>
      <c r="AJ689" t="s"/>
      <c r="AK689" t="s">
        <v>91</v>
      </c>
      <c r="AL689" t="s"/>
      <c r="AM689" t="s">
        <v>474</v>
      </c>
      <c r="AN689" t="s">
        <v>91</v>
      </c>
      <c r="AO689" t="s"/>
      <c r="AP689" t="n">
        <v>3</v>
      </c>
      <c r="AQ689" t="s">
        <v>92</v>
      </c>
      <c r="AR689" t="s"/>
      <c r="AS689" t="s">
        <v>93</v>
      </c>
      <c r="AT689" t="s">
        <v>94</v>
      </c>
      <c r="AU689" t="s">
        <v>91</v>
      </c>
      <c r="AV689" t="s"/>
      <c r="AW689" t="s">
        <v>95</v>
      </c>
      <c r="AX689" t="s"/>
      <c r="AY689" t="n">
        <v>426811</v>
      </c>
      <c r="AZ689" t="s">
        <v>1225</v>
      </c>
      <c r="BA689" t="s"/>
      <c r="BB689" t="s"/>
      <c r="BC689" t="n">
        <v>38.91</v>
      </c>
      <c r="BD689" t="n">
        <v>38.91</v>
      </c>
      <c r="BE689" t="s">
        <v>1250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1227</v>
      </c>
      <c r="BR689" t="s">
        <v>387</v>
      </c>
    </row>
    <row r="690" spans="1:70">
      <c r="A690" t="s">
        <v>70</v>
      </c>
      <c r="B690" t="s">
        <v>71</v>
      </c>
      <c r="C690" t="s">
        <v>265</v>
      </c>
      <c r="D690" t="n">
        <v>3</v>
      </c>
      <c r="E690" t="s">
        <v>1219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200</v>
      </c>
      <c r="L690" t="s">
        <v>77</v>
      </c>
      <c r="M690" t="s"/>
      <c r="N690" t="s">
        <v>1220</v>
      </c>
      <c r="O690" t="s">
        <v>79</v>
      </c>
      <c r="P690" t="s">
        <v>1219</v>
      </c>
      <c r="Q690" t="s"/>
      <c r="R690" t="s">
        <v>328</v>
      </c>
      <c r="S690" t="s">
        <v>1252</v>
      </c>
      <c r="T690" t="s">
        <v>82</v>
      </c>
      <c r="U690" t="s">
        <v>83</v>
      </c>
      <c r="V690" t="s">
        <v>84</v>
      </c>
      <c r="W690" t="s">
        <v>103</v>
      </c>
      <c r="X690" t="s"/>
      <c r="Y690" t="s">
        <v>86</v>
      </c>
      <c r="Z690">
        <f>HYPERLINK("https://hotelmonitor-cachepage.eclerx.com/savepage/tk_15454758707701647_sr_60.html","info")</f>
        <v/>
      </c>
      <c r="AA690" t="n">
        <v>-426811</v>
      </c>
      <c r="AB690" t="s">
        <v>1253</v>
      </c>
      <c r="AC690" t="s">
        <v>88</v>
      </c>
      <c r="AD690" t="s">
        <v>89</v>
      </c>
      <c r="AE690" t="s"/>
      <c r="AF690" t="s"/>
      <c r="AG690" t="s"/>
      <c r="AH690" t="s">
        <v>1254</v>
      </c>
      <c r="AI690" t="s">
        <v>1255</v>
      </c>
      <c r="AJ690" t="s"/>
      <c r="AK690" t="s">
        <v>91</v>
      </c>
      <c r="AL690" t="s"/>
      <c r="AM690" t="s">
        <v>371</v>
      </c>
      <c r="AN690" t="s">
        <v>91</v>
      </c>
      <c r="AO690" t="s"/>
      <c r="AP690" t="n">
        <v>3</v>
      </c>
      <c r="AQ690" t="s">
        <v>92</v>
      </c>
      <c r="AR690" t="s"/>
      <c r="AS690" t="s">
        <v>1235</v>
      </c>
      <c r="AT690" t="s">
        <v>94</v>
      </c>
      <c r="AU690" t="s">
        <v>91</v>
      </c>
      <c r="AV690" t="s"/>
      <c r="AW690" t="s">
        <v>95</v>
      </c>
      <c r="AX690" t="s"/>
      <c r="AY690" t="n">
        <v>426811</v>
      </c>
      <c r="AZ690" t="s">
        <v>1225</v>
      </c>
      <c r="BA690" t="s"/>
      <c r="BB690" t="s"/>
      <c r="BC690" t="n">
        <v>38.91</v>
      </c>
      <c r="BD690" t="n">
        <v>38.91</v>
      </c>
      <c r="BE690" t="s">
        <v>1256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1227</v>
      </c>
      <c r="BR690" t="s">
        <v>387</v>
      </c>
    </row>
    <row r="691" spans="1:70">
      <c r="A691" t="s">
        <v>70</v>
      </c>
      <c r="B691" t="s">
        <v>71</v>
      </c>
      <c r="C691" t="s">
        <v>265</v>
      </c>
      <c r="D691" t="n">
        <v>3</v>
      </c>
      <c r="E691" t="s">
        <v>1219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200</v>
      </c>
      <c r="L691" t="s">
        <v>77</v>
      </c>
      <c r="M691" t="s"/>
      <c r="N691" t="s">
        <v>1220</v>
      </c>
      <c r="O691" t="s">
        <v>79</v>
      </c>
      <c r="P691" t="s">
        <v>1219</v>
      </c>
      <c r="Q691" t="s"/>
      <c r="R691" t="s">
        <v>328</v>
      </c>
      <c r="S691" t="s">
        <v>1252</v>
      </c>
      <c r="T691" t="s">
        <v>82</v>
      </c>
      <c r="U691" t="s">
        <v>83</v>
      </c>
      <c r="V691" t="s">
        <v>84</v>
      </c>
      <c r="W691" t="s">
        <v>103</v>
      </c>
      <c r="X691" t="s"/>
      <c r="Y691" t="s">
        <v>86</v>
      </c>
      <c r="Z691">
        <f>HYPERLINK("https://hotelmonitor-cachepage.eclerx.com/savepage/tk_15454758707701647_sr_60.html","info")</f>
        <v/>
      </c>
      <c r="AA691" t="n">
        <v>-426811</v>
      </c>
      <c r="AB691" t="s">
        <v>1253</v>
      </c>
      <c r="AC691" t="s">
        <v>88</v>
      </c>
      <c r="AD691" t="s">
        <v>89</v>
      </c>
      <c r="AE691" t="s"/>
      <c r="AF691" t="s"/>
      <c r="AG691" t="s"/>
      <c r="AH691" t="s">
        <v>1254</v>
      </c>
      <c r="AI691" t="s">
        <v>1255</v>
      </c>
      <c r="AJ691" t="s"/>
      <c r="AK691" t="s">
        <v>91</v>
      </c>
      <c r="AL691" t="s"/>
      <c r="AM691" t="s">
        <v>371</v>
      </c>
      <c r="AN691" t="s">
        <v>91</v>
      </c>
      <c r="AO691" t="s"/>
      <c r="AP691" t="n">
        <v>3</v>
      </c>
      <c r="AQ691" t="s">
        <v>92</v>
      </c>
      <c r="AR691" t="s"/>
      <c r="AS691" t="s">
        <v>1235</v>
      </c>
      <c r="AT691" t="s">
        <v>94</v>
      </c>
      <c r="AU691" t="s">
        <v>91</v>
      </c>
      <c r="AV691" t="s"/>
      <c r="AW691" t="s">
        <v>95</v>
      </c>
      <c r="AX691" t="s"/>
      <c r="AY691" t="n">
        <v>426811</v>
      </c>
      <c r="AZ691" t="s">
        <v>1225</v>
      </c>
      <c r="BA691" t="s"/>
      <c r="BB691" t="s"/>
      <c r="BC691" t="n">
        <v>38.91</v>
      </c>
      <c r="BD691" t="n">
        <v>38.91</v>
      </c>
      <c r="BE691" t="s">
        <v>1256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1227</v>
      </c>
      <c r="BR691" t="s">
        <v>387</v>
      </c>
    </row>
    <row r="692" spans="1:70">
      <c r="A692" t="s">
        <v>70</v>
      </c>
      <c r="B692" t="s">
        <v>71</v>
      </c>
      <c r="C692" t="s">
        <v>265</v>
      </c>
      <c r="D692" t="n">
        <v>3</v>
      </c>
      <c r="E692" t="s">
        <v>1219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200</v>
      </c>
      <c r="L692" t="s">
        <v>77</v>
      </c>
      <c r="M692" t="s"/>
      <c r="N692" t="s">
        <v>1220</v>
      </c>
      <c r="O692" t="s">
        <v>79</v>
      </c>
      <c r="P692" t="s">
        <v>1219</v>
      </c>
      <c r="Q692" t="s"/>
      <c r="R692" t="s">
        <v>328</v>
      </c>
      <c r="S692" t="s">
        <v>1252</v>
      </c>
      <c r="T692" t="s">
        <v>82</v>
      </c>
      <c r="U692" t="s">
        <v>83</v>
      </c>
      <c r="V692" t="s">
        <v>84</v>
      </c>
      <c r="W692" t="s">
        <v>103</v>
      </c>
      <c r="X692" t="s"/>
      <c r="Y692" t="s">
        <v>86</v>
      </c>
      <c r="Z692">
        <f>HYPERLINK("https://hotelmonitor-cachepage.eclerx.com/savepage/tk_15454758707701647_sr_60.html","info")</f>
        <v/>
      </c>
      <c r="AA692" t="n">
        <v>-426811</v>
      </c>
      <c r="AB692" t="s">
        <v>1257</v>
      </c>
      <c r="AC692" t="s">
        <v>88</v>
      </c>
      <c r="AD692" t="s">
        <v>89</v>
      </c>
      <c r="AE692" t="s"/>
      <c r="AF692" t="s"/>
      <c r="AG692" t="s"/>
      <c r="AH692" t="s">
        <v>1254</v>
      </c>
      <c r="AI692" t="s">
        <v>1255</v>
      </c>
      <c r="AJ692" t="s"/>
      <c r="AK692" t="s">
        <v>91</v>
      </c>
      <c r="AL692" t="s"/>
      <c r="AM692" t="s">
        <v>371</v>
      </c>
      <c r="AN692" t="s">
        <v>91</v>
      </c>
      <c r="AO692" t="s"/>
      <c r="AP692" t="n">
        <v>3</v>
      </c>
      <c r="AQ692" t="s">
        <v>92</v>
      </c>
      <c r="AR692" t="s"/>
      <c r="AS692" t="s">
        <v>1235</v>
      </c>
      <c r="AT692" t="s">
        <v>94</v>
      </c>
      <c r="AU692" t="s">
        <v>91</v>
      </c>
      <c r="AV692" t="s"/>
      <c r="AW692" t="s">
        <v>95</v>
      </c>
      <c r="AX692" t="s"/>
      <c r="AY692" t="n">
        <v>426811</v>
      </c>
      <c r="AZ692" t="s">
        <v>1225</v>
      </c>
      <c r="BA692" t="s"/>
      <c r="BB692" t="s"/>
      <c r="BC692" t="n">
        <v>38.91</v>
      </c>
      <c r="BD692" t="n">
        <v>38.91</v>
      </c>
      <c r="BE692" t="s">
        <v>1256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1227</v>
      </c>
      <c r="BR692" t="s">
        <v>387</v>
      </c>
    </row>
    <row r="693" spans="1:70">
      <c r="A693" t="s">
        <v>70</v>
      </c>
      <c r="B693" t="s">
        <v>71</v>
      </c>
      <c r="C693" t="s">
        <v>265</v>
      </c>
      <c r="D693" t="n">
        <v>3</v>
      </c>
      <c r="E693" t="s">
        <v>1219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200</v>
      </c>
      <c r="L693" t="s">
        <v>77</v>
      </c>
      <c r="M693" t="s"/>
      <c r="N693" t="s">
        <v>1220</v>
      </c>
      <c r="O693" t="s">
        <v>79</v>
      </c>
      <c r="P693" t="s">
        <v>1219</v>
      </c>
      <c r="Q693" t="s"/>
      <c r="R693" t="s">
        <v>328</v>
      </c>
      <c r="S693" t="s">
        <v>1252</v>
      </c>
      <c r="T693" t="s">
        <v>82</v>
      </c>
      <c r="U693" t="s">
        <v>83</v>
      </c>
      <c r="V693" t="s">
        <v>84</v>
      </c>
      <c r="W693" t="s">
        <v>103</v>
      </c>
      <c r="X693" t="s"/>
      <c r="Y693" t="s">
        <v>86</v>
      </c>
      <c r="Z693">
        <f>HYPERLINK("https://hotelmonitor-cachepage.eclerx.com/savepage/tk_15454758707701647_sr_60.html","info")</f>
        <v/>
      </c>
      <c r="AA693" t="n">
        <v>-426811</v>
      </c>
      <c r="AB693" t="s">
        <v>1257</v>
      </c>
      <c r="AC693" t="s">
        <v>88</v>
      </c>
      <c r="AD693" t="s">
        <v>89</v>
      </c>
      <c r="AE693" t="s"/>
      <c r="AF693" t="s"/>
      <c r="AG693" t="s"/>
      <c r="AH693" t="s">
        <v>1254</v>
      </c>
      <c r="AI693" t="s">
        <v>1255</v>
      </c>
      <c r="AJ693" t="s"/>
      <c r="AK693" t="s">
        <v>91</v>
      </c>
      <c r="AL693" t="s"/>
      <c r="AM693" t="s">
        <v>371</v>
      </c>
      <c r="AN693" t="s">
        <v>91</v>
      </c>
      <c r="AO693" t="s"/>
      <c r="AP693" t="n">
        <v>3</v>
      </c>
      <c r="AQ693" t="s">
        <v>92</v>
      </c>
      <c r="AR693" t="s"/>
      <c r="AS693" t="s">
        <v>1235</v>
      </c>
      <c r="AT693" t="s">
        <v>94</v>
      </c>
      <c r="AU693" t="s">
        <v>91</v>
      </c>
      <c r="AV693" t="s"/>
      <c r="AW693" t="s">
        <v>95</v>
      </c>
      <c r="AX693" t="s"/>
      <c r="AY693" t="n">
        <v>426811</v>
      </c>
      <c r="AZ693" t="s">
        <v>1225</v>
      </c>
      <c r="BA693" t="s"/>
      <c r="BB693" t="s"/>
      <c r="BC693" t="n">
        <v>38.91</v>
      </c>
      <c r="BD693" t="n">
        <v>38.91</v>
      </c>
      <c r="BE693" t="s">
        <v>1256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1227</v>
      </c>
      <c r="BR693" t="s">
        <v>387</v>
      </c>
    </row>
    <row r="694" spans="1:70">
      <c r="A694" t="s">
        <v>70</v>
      </c>
      <c r="B694" t="s">
        <v>71</v>
      </c>
      <c r="C694" t="s">
        <v>265</v>
      </c>
      <c r="D694" t="n">
        <v>3</v>
      </c>
      <c r="E694" t="s">
        <v>1219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200</v>
      </c>
      <c r="L694" t="s">
        <v>77</v>
      </c>
      <c r="M694" t="s"/>
      <c r="N694" t="s">
        <v>1220</v>
      </c>
      <c r="O694" t="s">
        <v>79</v>
      </c>
      <c r="P694" t="s">
        <v>1219</v>
      </c>
      <c r="Q694" t="s"/>
      <c r="R694" t="s">
        <v>328</v>
      </c>
      <c r="S694" t="s">
        <v>1252</v>
      </c>
      <c r="T694" t="s">
        <v>82</v>
      </c>
      <c r="U694" t="s">
        <v>83</v>
      </c>
      <c r="V694" t="s">
        <v>84</v>
      </c>
      <c r="W694" t="s">
        <v>103</v>
      </c>
      <c r="X694" t="s"/>
      <c r="Y694" t="s">
        <v>86</v>
      </c>
      <c r="Z694">
        <f>HYPERLINK("https://hotelmonitor-cachepage.eclerx.com/savepage/tk_15454758707701647_sr_60.html","info")</f>
        <v/>
      </c>
      <c r="AA694" t="n">
        <v>-426811</v>
      </c>
      <c r="AB694" t="s">
        <v>1258</v>
      </c>
      <c r="AC694" t="s">
        <v>88</v>
      </c>
      <c r="AD694" t="s">
        <v>89</v>
      </c>
      <c r="AE694" t="s"/>
      <c r="AF694" t="s"/>
      <c r="AG694" t="s"/>
      <c r="AH694" t="s">
        <v>1254</v>
      </c>
      <c r="AI694" t="s">
        <v>1255</v>
      </c>
      <c r="AJ694" t="s"/>
      <c r="AK694" t="s">
        <v>91</v>
      </c>
      <c r="AL694" t="s"/>
      <c r="AM694" t="s">
        <v>371</v>
      </c>
      <c r="AN694" t="s">
        <v>91</v>
      </c>
      <c r="AO694" t="s"/>
      <c r="AP694" t="n">
        <v>3</v>
      </c>
      <c r="AQ694" t="s">
        <v>92</v>
      </c>
      <c r="AR694" t="s"/>
      <c r="AS694" t="s">
        <v>1235</v>
      </c>
      <c r="AT694" t="s">
        <v>94</v>
      </c>
      <c r="AU694" t="s">
        <v>91</v>
      </c>
      <c r="AV694" t="s"/>
      <c r="AW694" t="s">
        <v>95</v>
      </c>
      <c r="AX694" t="s"/>
      <c r="AY694" t="n">
        <v>426811</v>
      </c>
      <c r="AZ694" t="s">
        <v>1225</v>
      </c>
      <c r="BA694" t="s"/>
      <c r="BB694" t="s"/>
      <c r="BC694" t="n">
        <v>38.91</v>
      </c>
      <c r="BD694" t="n">
        <v>38.91</v>
      </c>
      <c r="BE694" t="s">
        <v>1256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1227</v>
      </c>
      <c r="BR694" t="s">
        <v>387</v>
      </c>
    </row>
    <row r="695" spans="1:70">
      <c r="A695" t="s">
        <v>70</v>
      </c>
      <c r="B695" t="s">
        <v>71</v>
      </c>
      <c r="C695" t="s">
        <v>265</v>
      </c>
      <c r="D695" t="n">
        <v>3</v>
      </c>
      <c r="E695" t="s">
        <v>1219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200</v>
      </c>
      <c r="L695" t="s">
        <v>77</v>
      </c>
      <c r="M695" t="s"/>
      <c r="N695" t="s">
        <v>1220</v>
      </c>
      <c r="O695" t="s">
        <v>79</v>
      </c>
      <c r="P695" t="s">
        <v>1219</v>
      </c>
      <c r="Q695" t="s"/>
      <c r="R695" t="s">
        <v>328</v>
      </c>
      <c r="S695" t="s">
        <v>1252</v>
      </c>
      <c r="T695" t="s">
        <v>82</v>
      </c>
      <c r="U695" t="s">
        <v>83</v>
      </c>
      <c r="V695" t="s">
        <v>84</v>
      </c>
      <c r="W695" t="s">
        <v>103</v>
      </c>
      <c r="X695" t="s"/>
      <c r="Y695" t="s">
        <v>86</v>
      </c>
      <c r="Z695">
        <f>HYPERLINK("https://hotelmonitor-cachepage.eclerx.com/savepage/tk_15454758707701647_sr_60.html","info")</f>
        <v/>
      </c>
      <c r="AA695" t="n">
        <v>-426811</v>
      </c>
      <c r="AB695" t="s">
        <v>1258</v>
      </c>
      <c r="AC695" t="s">
        <v>88</v>
      </c>
      <c r="AD695" t="s">
        <v>89</v>
      </c>
      <c r="AE695" t="s"/>
      <c r="AF695" t="s"/>
      <c r="AG695" t="s"/>
      <c r="AH695" t="s">
        <v>1254</v>
      </c>
      <c r="AI695" t="s">
        <v>1255</v>
      </c>
      <c r="AJ695" t="s"/>
      <c r="AK695" t="s">
        <v>91</v>
      </c>
      <c r="AL695" t="s"/>
      <c r="AM695" t="s">
        <v>371</v>
      </c>
      <c r="AN695" t="s">
        <v>91</v>
      </c>
      <c r="AO695" t="s"/>
      <c r="AP695" t="n">
        <v>3</v>
      </c>
      <c r="AQ695" t="s">
        <v>92</v>
      </c>
      <c r="AR695" t="s"/>
      <c r="AS695" t="s">
        <v>1235</v>
      </c>
      <c r="AT695" t="s">
        <v>94</v>
      </c>
      <c r="AU695" t="s">
        <v>91</v>
      </c>
      <c r="AV695" t="s"/>
      <c r="AW695" t="s">
        <v>95</v>
      </c>
      <c r="AX695" t="s"/>
      <c r="AY695" t="n">
        <v>426811</v>
      </c>
      <c r="AZ695" t="s">
        <v>1225</v>
      </c>
      <c r="BA695" t="s"/>
      <c r="BB695" t="s"/>
      <c r="BC695" t="n">
        <v>38.91</v>
      </c>
      <c r="BD695" t="n">
        <v>38.91</v>
      </c>
      <c r="BE695" t="s">
        <v>1256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1227</v>
      </c>
      <c r="BR695" t="s">
        <v>387</v>
      </c>
    </row>
    <row r="696" spans="1:70">
      <c r="A696" t="s">
        <v>70</v>
      </c>
      <c r="B696" t="s">
        <v>71</v>
      </c>
      <c r="C696" t="s">
        <v>265</v>
      </c>
      <c r="D696" t="n">
        <v>3</v>
      </c>
      <c r="E696" t="s">
        <v>1219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200</v>
      </c>
      <c r="L696" t="s">
        <v>77</v>
      </c>
      <c r="M696" t="s"/>
      <c r="N696" t="s">
        <v>1220</v>
      </c>
      <c r="O696" t="s">
        <v>79</v>
      </c>
      <c r="P696" t="s">
        <v>1219</v>
      </c>
      <c r="Q696" t="s"/>
      <c r="R696" t="s">
        <v>328</v>
      </c>
      <c r="S696" t="s">
        <v>1252</v>
      </c>
      <c r="T696" t="s">
        <v>82</v>
      </c>
      <c r="U696" t="s">
        <v>83</v>
      </c>
      <c r="V696" t="s">
        <v>84</v>
      </c>
      <c r="W696" t="s">
        <v>103</v>
      </c>
      <c r="X696" t="s"/>
      <c r="Y696" t="s">
        <v>86</v>
      </c>
      <c r="Z696">
        <f>HYPERLINK("https://hotelmonitor-cachepage.eclerx.com/savepage/tk_15454758707701647_sr_60.html","info")</f>
        <v/>
      </c>
      <c r="AA696" t="n">
        <v>-426811</v>
      </c>
      <c r="AB696" t="s">
        <v>1259</v>
      </c>
      <c r="AC696" t="s">
        <v>88</v>
      </c>
      <c r="AD696" t="s">
        <v>89</v>
      </c>
      <c r="AE696" t="s"/>
      <c r="AF696" t="s"/>
      <c r="AG696" t="s"/>
      <c r="AH696" t="s">
        <v>1254</v>
      </c>
      <c r="AI696" t="s">
        <v>1255</v>
      </c>
      <c r="AJ696" t="s"/>
      <c r="AK696" t="s">
        <v>91</v>
      </c>
      <c r="AL696" t="s"/>
      <c r="AM696" t="s">
        <v>474</v>
      </c>
      <c r="AN696" t="s">
        <v>91</v>
      </c>
      <c r="AO696" t="s"/>
      <c r="AP696" t="n">
        <v>3</v>
      </c>
      <c r="AQ696" t="s">
        <v>92</v>
      </c>
      <c r="AR696" t="s"/>
      <c r="AS696" t="s">
        <v>93</v>
      </c>
      <c r="AT696" t="s">
        <v>94</v>
      </c>
      <c r="AU696" t="s">
        <v>91</v>
      </c>
      <c r="AV696" t="s"/>
      <c r="AW696" t="s">
        <v>95</v>
      </c>
      <c r="AX696" t="s"/>
      <c r="AY696" t="n">
        <v>426811</v>
      </c>
      <c r="AZ696" t="s">
        <v>1225</v>
      </c>
      <c r="BA696" t="s"/>
      <c r="BB696" t="s"/>
      <c r="BC696" t="n">
        <v>38.91</v>
      </c>
      <c r="BD696" t="n">
        <v>38.91</v>
      </c>
      <c r="BE696" t="s">
        <v>1256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1227</v>
      </c>
      <c r="BR696" t="s">
        <v>387</v>
      </c>
    </row>
    <row r="697" spans="1:70">
      <c r="A697" t="s">
        <v>70</v>
      </c>
      <c r="B697" t="s">
        <v>71</v>
      </c>
      <c r="C697" t="s">
        <v>265</v>
      </c>
      <c r="D697" t="n">
        <v>3</v>
      </c>
      <c r="E697" t="s">
        <v>1219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200</v>
      </c>
      <c r="L697" t="s">
        <v>77</v>
      </c>
      <c r="M697" t="s"/>
      <c r="N697" t="s">
        <v>1220</v>
      </c>
      <c r="O697" t="s">
        <v>79</v>
      </c>
      <c r="P697" t="s">
        <v>1219</v>
      </c>
      <c r="Q697" t="s"/>
      <c r="R697" t="s">
        <v>328</v>
      </c>
      <c r="S697" t="s">
        <v>1252</v>
      </c>
      <c r="T697" t="s">
        <v>82</v>
      </c>
      <c r="U697" t="s">
        <v>83</v>
      </c>
      <c r="V697" t="s">
        <v>84</v>
      </c>
      <c r="W697" t="s">
        <v>103</v>
      </c>
      <c r="X697" t="s"/>
      <c r="Y697" t="s">
        <v>86</v>
      </c>
      <c r="Z697">
        <f>HYPERLINK("https://hotelmonitor-cachepage.eclerx.com/savepage/tk_15454758707701647_sr_60.html","info")</f>
        <v/>
      </c>
      <c r="AA697" t="n">
        <v>-426811</v>
      </c>
      <c r="AB697" t="s">
        <v>1259</v>
      </c>
      <c r="AC697" t="s">
        <v>88</v>
      </c>
      <c r="AD697" t="s">
        <v>89</v>
      </c>
      <c r="AE697" t="s"/>
      <c r="AF697" t="s"/>
      <c r="AG697" t="s"/>
      <c r="AH697" t="s">
        <v>1254</v>
      </c>
      <c r="AI697" t="s">
        <v>1255</v>
      </c>
      <c r="AJ697" t="s"/>
      <c r="AK697" t="s">
        <v>91</v>
      </c>
      <c r="AL697" t="s"/>
      <c r="AM697" t="s">
        <v>474</v>
      </c>
      <c r="AN697" t="s">
        <v>91</v>
      </c>
      <c r="AO697" t="s"/>
      <c r="AP697" t="n">
        <v>3</v>
      </c>
      <c r="AQ697" t="s">
        <v>92</v>
      </c>
      <c r="AR697" t="s"/>
      <c r="AS697" t="s">
        <v>93</v>
      </c>
      <c r="AT697" t="s">
        <v>94</v>
      </c>
      <c r="AU697" t="s">
        <v>91</v>
      </c>
      <c r="AV697" t="s"/>
      <c r="AW697" t="s">
        <v>95</v>
      </c>
      <c r="AX697" t="s"/>
      <c r="AY697" t="n">
        <v>426811</v>
      </c>
      <c r="AZ697" t="s">
        <v>1225</v>
      </c>
      <c r="BA697" t="s"/>
      <c r="BB697" t="s"/>
      <c r="BC697" t="n">
        <v>38.91</v>
      </c>
      <c r="BD697" t="n">
        <v>38.91</v>
      </c>
      <c r="BE697" t="s">
        <v>1256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1227</v>
      </c>
      <c r="BR697" t="s">
        <v>387</v>
      </c>
    </row>
    <row r="698" spans="1:70">
      <c r="A698" t="s">
        <v>70</v>
      </c>
      <c r="B698" t="s">
        <v>71</v>
      </c>
      <c r="C698" t="s">
        <v>265</v>
      </c>
      <c r="D698" t="n">
        <v>3</v>
      </c>
      <c r="E698" t="s">
        <v>1219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200</v>
      </c>
      <c r="L698" t="s">
        <v>77</v>
      </c>
      <c r="M698" t="s"/>
      <c r="N698" t="s">
        <v>1220</v>
      </c>
      <c r="O698" t="s">
        <v>79</v>
      </c>
      <c r="P698" t="s">
        <v>1219</v>
      </c>
      <c r="Q698" t="s"/>
      <c r="R698" t="s">
        <v>328</v>
      </c>
      <c r="S698" t="s">
        <v>1252</v>
      </c>
      <c r="T698" t="s">
        <v>82</v>
      </c>
      <c r="U698" t="s">
        <v>83</v>
      </c>
      <c r="V698" t="s">
        <v>84</v>
      </c>
      <c r="W698" t="s">
        <v>103</v>
      </c>
      <c r="X698" t="s"/>
      <c r="Y698" t="s">
        <v>86</v>
      </c>
      <c r="Z698">
        <f>HYPERLINK("https://hotelmonitor-cachepage.eclerx.com/savepage/tk_15454758707701647_sr_60.html","info")</f>
        <v/>
      </c>
      <c r="AA698" t="n">
        <v>-426811</v>
      </c>
      <c r="AB698" t="s">
        <v>1260</v>
      </c>
      <c r="AC698" t="s">
        <v>88</v>
      </c>
      <c r="AD698" t="s">
        <v>89</v>
      </c>
      <c r="AE698" t="s"/>
      <c r="AF698" t="s"/>
      <c r="AG698" t="s"/>
      <c r="AH698" t="s">
        <v>1254</v>
      </c>
      <c r="AI698" t="s">
        <v>1255</v>
      </c>
      <c r="AJ698" t="s"/>
      <c r="AK698" t="s">
        <v>91</v>
      </c>
      <c r="AL698" t="s"/>
      <c r="AM698" t="s">
        <v>474</v>
      </c>
      <c r="AN698" t="s">
        <v>91</v>
      </c>
      <c r="AO698" t="s"/>
      <c r="AP698" t="n">
        <v>3</v>
      </c>
      <c r="AQ698" t="s">
        <v>92</v>
      </c>
      <c r="AR698" t="s"/>
      <c r="AS698" t="s">
        <v>93</v>
      </c>
      <c r="AT698" t="s">
        <v>94</v>
      </c>
      <c r="AU698" t="s">
        <v>91</v>
      </c>
      <c r="AV698" t="s"/>
      <c r="AW698" t="s">
        <v>95</v>
      </c>
      <c r="AX698" t="s"/>
      <c r="AY698" t="n">
        <v>426811</v>
      </c>
      <c r="AZ698" t="s">
        <v>1225</v>
      </c>
      <c r="BA698" t="s"/>
      <c r="BB698" t="s"/>
      <c r="BC698" t="n">
        <v>38.91</v>
      </c>
      <c r="BD698" t="n">
        <v>38.91</v>
      </c>
      <c r="BE698" t="s">
        <v>1256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1227</v>
      </c>
      <c r="BR698" t="s">
        <v>387</v>
      </c>
    </row>
    <row r="699" spans="1:70">
      <c r="A699" t="s">
        <v>70</v>
      </c>
      <c r="B699" t="s">
        <v>71</v>
      </c>
      <c r="C699" t="s">
        <v>265</v>
      </c>
      <c r="D699" t="n">
        <v>3</v>
      </c>
      <c r="E699" t="s">
        <v>1219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200</v>
      </c>
      <c r="L699" t="s">
        <v>77</v>
      </c>
      <c r="M699" t="s"/>
      <c r="N699" t="s">
        <v>1220</v>
      </c>
      <c r="O699" t="s">
        <v>79</v>
      </c>
      <c r="P699" t="s">
        <v>1219</v>
      </c>
      <c r="Q699" t="s"/>
      <c r="R699" t="s">
        <v>328</v>
      </c>
      <c r="S699" t="s">
        <v>1252</v>
      </c>
      <c r="T699" t="s">
        <v>82</v>
      </c>
      <c r="U699" t="s">
        <v>83</v>
      </c>
      <c r="V699" t="s">
        <v>84</v>
      </c>
      <c r="W699" t="s">
        <v>103</v>
      </c>
      <c r="X699" t="s"/>
      <c r="Y699" t="s">
        <v>86</v>
      </c>
      <c r="Z699">
        <f>HYPERLINK("https://hotelmonitor-cachepage.eclerx.com/savepage/tk_15454758707701647_sr_60.html","info")</f>
        <v/>
      </c>
      <c r="AA699" t="n">
        <v>-426811</v>
      </c>
      <c r="AB699" t="s">
        <v>1260</v>
      </c>
      <c r="AC699" t="s">
        <v>88</v>
      </c>
      <c r="AD699" t="s">
        <v>89</v>
      </c>
      <c r="AE699" t="s"/>
      <c r="AF699" t="s"/>
      <c r="AG699" t="s"/>
      <c r="AH699" t="s">
        <v>1254</v>
      </c>
      <c r="AI699" t="s">
        <v>1255</v>
      </c>
      <c r="AJ699" t="s"/>
      <c r="AK699" t="s">
        <v>91</v>
      </c>
      <c r="AL699" t="s"/>
      <c r="AM699" t="s">
        <v>474</v>
      </c>
      <c r="AN699" t="s">
        <v>91</v>
      </c>
      <c r="AO699" t="s"/>
      <c r="AP699" t="n">
        <v>3</v>
      </c>
      <c r="AQ699" t="s">
        <v>92</v>
      </c>
      <c r="AR699" t="s"/>
      <c r="AS699" t="s">
        <v>93</v>
      </c>
      <c r="AT699" t="s">
        <v>94</v>
      </c>
      <c r="AU699" t="s">
        <v>91</v>
      </c>
      <c r="AV699" t="s"/>
      <c r="AW699" t="s">
        <v>95</v>
      </c>
      <c r="AX699" t="s"/>
      <c r="AY699" t="n">
        <v>426811</v>
      </c>
      <c r="AZ699" t="s">
        <v>1225</v>
      </c>
      <c r="BA699" t="s"/>
      <c r="BB699" t="s"/>
      <c r="BC699" t="n">
        <v>38.91</v>
      </c>
      <c r="BD699" t="n">
        <v>38.91</v>
      </c>
      <c r="BE699" t="s">
        <v>1256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1227</v>
      </c>
      <c r="BR699" t="s">
        <v>387</v>
      </c>
    </row>
    <row r="700" spans="1:70">
      <c r="A700" t="s">
        <v>70</v>
      </c>
      <c r="B700" t="s">
        <v>71</v>
      </c>
      <c r="C700" t="s">
        <v>265</v>
      </c>
      <c r="D700" t="n">
        <v>3</v>
      </c>
      <c r="E700" t="s">
        <v>1219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200</v>
      </c>
      <c r="L700" t="s">
        <v>77</v>
      </c>
      <c r="M700" t="s"/>
      <c r="N700" t="s">
        <v>1220</v>
      </c>
      <c r="O700" t="s">
        <v>79</v>
      </c>
      <c r="P700" t="s">
        <v>1219</v>
      </c>
      <c r="Q700" t="s"/>
      <c r="R700" t="s">
        <v>328</v>
      </c>
      <c r="S700" t="s">
        <v>1252</v>
      </c>
      <c r="T700" t="s">
        <v>82</v>
      </c>
      <c r="U700" t="s">
        <v>83</v>
      </c>
      <c r="V700" t="s">
        <v>84</v>
      </c>
      <c r="W700" t="s">
        <v>103</v>
      </c>
      <c r="X700" t="s"/>
      <c r="Y700" t="s">
        <v>86</v>
      </c>
      <c r="Z700">
        <f>HYPERLINK("https://hotelmonitor-cachepage.eclerx.com/savepage/tk_15454758707701647_sr_60.html","info")</f>
        <v/>
      </c>
      <c r="AA700" t="n">
        <v>-426811</v>
      </c>
      <c r="AB700" t="s">
        <v>1261</v>
      </c>
      <c r="AC700" t="s">
        <v>88</v>
      </c>
      <c r="AD700" t="s">
        <v>89</v>
      </c>
      <c r="AE700" t="s"/>
      <c r="AF700" t="s"/>
      <c r="AG700" t="s"/>
      <c r="AH700" t="s">
        <v>1254</v>
      </c>
      <c r="AI700" t="s">
        <v>1255</v>
      </c>
      <c r="AJ700" t="s"/>
      <c r="AK700" t="s">
        <v>91</v>
      </c>
      <c r="AL700" t="s"/>
      <c r="AM700" t="s">
        <v>474</v>
      </c>
      <c r="AN700" t="s">
        <v>91</v>
      </c>
      <c r="AO700" t="s"/>
      <c r="AP700" t="n">
        <v>3</v>
      </c>
      <c r="AQ700" t="s">
        <v>92</v>
      </c>
      <c r="AR700" t="s"/>
      <c r="AS700" t="s">
        <v>93</v>
      </c>
      <c r="AT700" t="s">
        <v>94</v>
      </c>
      <c r="AU700" t="s">
        <v>91</v>
      </c>
      <c r="AV700" t="s"/>
      <c r="AW700" t="s">
        <v>95</v>
      </c>
      <c r="AX700" t="s"/>
      <c r="AY700" t="n">
        <v>426811</v>
      </c>
      <c r="AZ700" t="s">
        <v>1225</v>
      </c>
      <c r="BA700" t="s"/>
      <c r="BB700" t="s"/>
      <c r="BC700" t="n">
        <v>38.91</v>
      </c>
      <c r="BD700" t="n">
        <v>38.91</v>
      </c>
      <c r="BE700" t="s">
        <v>1256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1227</v>
      </c>
      <c r="BR700" t="s">
        <v>387</v>
      </c>
    </row>
    <row r="701" spans="1:70">
      <c r="A701" t="s">
        <v>70</v>
      </c>
      <c r="B701" t="s">
        <v>71</v>
      </c>
      <c r="C701" t="s">
        <v>265</v>
      </c>
      <c r="D701" t="n">
        <v>3</v>
      </c>
      <c r="E701" t="s">
        <v>1219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200</v>
      </c>
      <c r="L701" t="s">
        <v>77</v>
      </c>
      <c r="M701" t="s"/>
      <c r="N701" t="s">
        <v>1220</v>
      </c>
      <c r="O701" t="s">
        <v>79</v>
      </c>
      <c r="P701" t="s">
        <v>1219</v>
      </c>
      <c r="Q701" t="s"/>
      <c r="R701" t="s">
        <v>328</v>
      </c>
      <c r="S701" t="s">
        <v>1252</v>
      </c>
      <c r="T701" t="s">
        <v>82</v>
      </c>
      <c r="U701" t="s">
        <v>83</v>
      </c>
      <c r="V701" t="s">
        <v>84</v>
      </c>
      <c r="W701" t="s">
        <v>103</v>
      </c>
      <c r="X701" t="s"/>
      <c r="Y701" t="s">
        <v>86</v>
      </c>
      <c r="Z701">
        <f>HYPERLINK("https://hotelmonitor-cachepage.eclerx.com/savepage/tk_15454758707701647_sr_60.html","info")</f>
        <v/>
      </c>
      <c r="AA701" t="n">
        <v>-426811</v>
      </c>
      <c r="AB701" t="s">
        <v>1261</v>
      </c>
      <c r="AC701" t="s">
        <v>88</v>
      </c>
      <c r="AD701" t="s">
        <v>89</v>
      </c>
      <c r="AE701" t="s"/>
      <c r="AF701" t="s"/>
      <c r="AG701" t="s"/>
      <c r="AH701" t="s">
        <v>1254</v>
      </c>
      <c r="AI701" t="s">
        <v>1255</v>
      </c>
      <c r="AJ701" t="s"/>
      <c r="AK701" t="s">
        <v>91</v>
      </c>
      <c r="AL701" t="s"/>
      <c r="AM701" t="s">
        <v>474</v>
      </c>
      <c r="AN701" t="s">
        <v>91</v>
      </c>
      <c r="AO701" t="s"/>
      <c r="AP701" t="n">
        <v>3</v>
      </c>
      <c r="AQ701" t="s">
        <v>92</v>
      </c>
      <c r="AR701" t="s"/>
      <c r="AS701" t="s">
        <v>93</v>
      </c>
      <c r="AT701" t="s">
        <v>94</v>
      </c>
      <c r="AU701" t="s">
        <v>91</v>
      </c>
      <c r="AV701" t="s"/>
      <c r="AW701" t="s">
        <v>95</v>
      </c>
      <c r="AX701" t="s"/>
      <c r="AY701" t="n">
        <v>426811</v>
      </c>
      <c r="AZ701" t="s">
        <v>1225</v>
      </c>
      <c r="BA701" t="s"/>
      <c r="BB701" t="s"/>
      <c r="BC701" t="n">
        <v>38.91</v>
      </c>
      <c r="BD701" t="n">
        <v>38.91</v>
      </c>
      <c r="BE701" t="s">
        <v>1256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1227</v>
      </c>
      <c r="BR701" t="s">
        <v>387</v>
      </c>
    </row>
    <row r="702" spans="1:70">
      <c r="A702" t="s">
        <v>70</v>
      </c>
      <c r="B702" t="s">
        <v>71</v>
      </c>
      <c r="C702" t="s">
        <v>265</v>
      </c>
      <c r="D702" t="n">
        <v>3</v>
      </c>
      <c r="E702" t="s">
        <v>1219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157.5</v>
      </c>
      <c r="L702" t="s">
        <v>77</v>
      </c>
      <c r="M702" t="s"/>
      <c r="N702" t="s">
        <v>1262</v>
      </c>
      <c r="O702" t="s">
        <v>79</v>
      </c>
      <c r="P702" t="s">
        <v>1219</v>
      </c>
      <c r="Q702" t="s"/>
      <c r="R702" t="s">
        <v>328</v>
      </c>
      <c r="S702" t="s">
        <v>1221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>
        <f>HYPERLINK("https://hotelmonitor-cachepage.eclerx.com/savepage/tk_15454758707701647_sr_60.html","info")</f>
        <v/>
      </c>
      <c r="AA702" t="n">
        <v>-426811</v>
      </c>
      <c r="AB702" t="s">
        <v>1222</v>
      </c>
      <c r="AC702" t="s">
        <v>88</v>
      </c>
      <c r="AD702" t="s">
        <v>89</v>
      </c>
      <c r="AE702" t="s"/>
      <c r="AF702" t="s"/>
      <c r="AG702" t="s"/>
      <c r="AH702" t="s">
        <v>1223</v>
      </c>
      <c r="AI702" t="s">
        <v>1224</v>
      </c>
      <c r="AJ702" t="s"/>
      <c r="AK702" t="s">
        <v>91</v>
      </c>
      <c r="AL702" t="s"/>
      <c r="AM702" t="s">
        <v>474</v>
      </c>
      <c r="AN702" t="s">
        <v>91</v>
      </c>
      <c r="AO702" t="s"/>
      <c r="AP702" t="n">
        <v>3</v>
      </c>
      <c r="AQ702" t="s">
        <v>92</v>
      </c>
      <c r="AR702" t="s"/>
      <c r="AS702" t="s">
        <v>93</v>
      </c>
      <c r="AT702" t="s">
        <v>94</v>
      </c>
      <c r="AU702" t="s">
        <v>91</v>
      </c>
      <c r="AV702" t="s"/>
      <c r="AW702" t="s">
        <v>95</v>
      </c>
      <c r="AX702" t="s"/>
      <c r="AY702" t="n">
        <v>426811</v>
      </c>
      <c r="AZ702" t="s">
        <v>1225</v>
      </c>
      <c r="BA702" t="s"/>
      <c r="BB702" t="s"/>
      <c r="BC702" t="n">
        <v>38.91</v>
      </c>
      <c r="BD702" t="n">
        <v>38.91</v>
      </c>
      <c r="BE702" t="s">
        <v>1226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>
        <v>1263</v>
      </c>
      <c r="BR702" t="s">
        <v>387</v>
      </c>
    </row>
    <row r="703" spans="1:70">
      <c r="A703" t="s">
        <v>70</v>
      </c>
      <c r="B703" t="s">
        <v>71</v>
      </c>
      <c r="C703" t="s">
        <v>265</v>
      </c>
      <c r="D703" t="n">
        <v>3</v>
      </c>
      <c r="E703" t="s">
        <v>1219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157.5</v>
      </c>
      <c r="L703" t="s">
        <v>77</v>
      </c>
      <c r="M703" t="s"/>
      <c r="N703" t="s">
        <v>1262</v>
      </c>
      <c r="O703" t="s">
        <v>79</v>
      </c>
      <c r="P703" t="s">
        <v>1219</v>
      </c>
      <c r="Q703" t="s"/>
      <c r="R703" t="s">
        <v>328</v>
      </c>
      <c r="S703" t="s">
        <v>1221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>
        <f>HYPERLINK("https://hotelmonitor-cachepage.eclerx.com/savepage/tk_15454758707701647_sr_60.html","info")</f>
        <v/>
      </c>
      <c r="AA703" t="n">
        <v>-426811</v>
      </c>
      <c r="AB703" t="s">
        <v>1222</v>
      </c>
      <c r="AC703" t="s">
        <v>88</v>
      </c>
      <c r="AD703" t="s">
        <v>89</v>
      </c>
      <c r="AE703" t="s"/>
      <c r="AF703" t="s"/>
      <c r="AG703" t="s"/>
      <c r="AH703" t="s">
        <v>1223</v>
      </c>
      <c r="AI703" t="s">
        <v>1224</v>
      </c>
      <c r="AJ703" t="s"/>
      <c r="AK703" t="s">
        <v>91</v>
      </c>
      <c r="AL703" t="s"/>
      <c r="AM703" t="s">
        <v>474</v>
      </c>
      <c r="AN703" t="s">
        <v>91</v>
      </c>
      <c r="AO703" t="s"/>
      <c r="AP703" t="n">
        <v>3</v>
      </c>
      <c r="AQ703" t="s">
        <v>92</v>
      </c>
      <c r="AR703" t="s"/>
      <c r="AS703" t="s">
        <v>93</v>
      </c>
      <c r="AT703" t="s">
        <v>94</v>
      </c>
      <c r="AU703" t="s">
        <v>91</v>
      </c>
      <c r="AV703" t="s"/>
      <c r="AW703" t="s">
        <v>95</v>
      </c>
      <c r="AX703" t="s"/>
      <c r="AY703" t="n">
        <v>426811</v>
      </c>
      <c r="AZ703" t="s">
        <v>1225</v>
      </c>
      <c r="BA703" t="s"/>
      <c r="BB703" t="s"/>
      <c r="BC703" t="n">
        <v>38.91</v>
      </c>
      <c r="BD703" t="n">
        <v>38.91</v>
      </c>
      <c r="BE703" t="s">
        <v>1226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>
        <v>1263</v>
      </c>
      <c r="BR703" t="s">
        <v>387</v>
      </c>
    </row>
    <row r="704" spans="1:70">
      <c r="A704" t="s">
        <v>70</v>
      </c>
      <c r="B704" t="s">
        <v>71</v>
      </c>
      <c r="C704" t="s">
        <v>265</v>
      </c>
      <c r="D704" t="n">
        <v>3</v>
      </c>
      <c r="E704" t="s">
        <v>1219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157.51</v>
      </c>
      <c r="L704" t="s">
        <v>77</v>
      </c>
      <c r="M704" t="s"/>
      <c r="N704" t="s">
        <v>1262</v>
      </c>
      <c r="O704" t="s">
        <v>79</v>
      </c>
      <c r="P704" t="s">
        <v>1219</v>
      </c>
      <c r="Q704" t="s"/>
      <c r="R704" t="s">
        <v>328</v>
      </c>
      <c r="S704" t="s">
        <v>1228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>
        <f>HYPERLINK("https://hotelmonitor-cachepage.eclerx.com/savepage/tk_15454758707701647_sr_60.html","info")</f>
        <v/>
      </c>
      <c r="AA704" t="n">
        <v>-426811</v>
      </c>
      <c r="AB704" t="s">
        <v>1229</v>
      </c>
      <c r="AC704" t="s">
        <v>196</v>
      </c>
      <c r="AD704" t="s">
        <v>89</v>
      </c>
      <c r="AE704" t="s"/>
      <c r="AF704" t="s"/>
      <c r="AG704" t="s"/>
      <c r="AH704" t="s">
        <v>1230</v>
      </c>
      <c r="AI704" t="s">
        <v>1228</v>
      </c>
      <c r="AJ704" t="s"/>
      <c r="AK704" t="s">
        <v>91</v>
      </c>
      <c r="AL704" t="s"/>
      <c r="AM704" t="s">
        <v>474</v>
      </c>
      <c r="AN704" t="s">
        <v>91</v>
      </c>
      <c r="AO704" t="s"/>
      <c r="AP704" t="n">
        <v>3</v>
      </c>
      <c r="AQ704" t="s">
        <v>92</v>
      </c>
      <c r="AR704" t="s"/>
      <c r="AS704" t="s">
        <v>93</v>
      </c>
      <c r="AT704" t="s">
        <v>94</v>
      </c>
      <c r="AU704" t="s">
        <v>91</v>
      </c>
      <c r="AV704" t="s"/>
      <c r="AW704" t="s">
        <v>95</v>
      </c>
      <c r="AX704" t="s"/>
      <c r="AY704" t="n">
        <v>426811</v>
      </c>
      <c r="AZ704" t="s">
        <v>1225</v>
      </c>
      <c r="BA704" t="s"/>
      <c r="BB704" t="s"/>
      <c r="BC704" t="n">
        <v>38.91</v>
      </c>
      <c r="BD704" t="n">
        <v>38.91</v>
      </c>
      <c r="BE704" t="s">
        <v>1231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1263</v>
      </c>
      <c r="BR704" t="s">
        <v>387</v>
      </c>
    </row>
    <row r="705" spans="1:70">
      <c r="A705" t="s">
        <v>70</v>
      </c>
      <c r="B705" t="s">
        <v>71</v>
      </c>
      <c r="C705" t="s">
        <v>265</v>
      </c>
      <c r="D705" t="n">
        <v>3</v>
      </c>
      <c r="E705" t="s">
        <v>1219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157.51</v>
      </c>
      <c r="L705" t="s">
        <v>77</v>
      </c>
      <c r="M705" t="s"/>
      <c r="N705" t="s">
        <v>1262</v>
      </c>
      <c r="O705" t="s">
        <v>79</v>
      </c>
      <c r="P705" t="s">
        <v>1219</v>
      </c>
      <c r="Q705" t="s"/>
      <c r="R705" t="s">
        <v>328</v>
      </c>
      <c r="S705" t="s">
        <v>1228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>
        <f>HYPERLINK("https://hotelmonitor-cachepage.eclerx.com/savepage/tk_15454758707701647_sr_60.html","info")</f>
        <v/>
      </c>
      <c r="AA705" t="n">
        <v>-426811</v>
      </c>
      <c r="AB705" t="s">
        <v>1229</v>
      </c>
      <c r="AC705" t="s">
        <v>196</v>
      </c>
      <c r="AD705" t="s">
        <v>89</v>
      </c>
      <c r="AE705" t="s"/>
      <c r="AF705" t="s"/>
      <c r="AG705" t="s"/>
      <c r="AH705" t="s">
        <v>1230</v>
      </c>
      <c r="AI705" t="s">
        <v>1228</v>
      </c>
      <c r="AJ705" t="s"/>
      <c r="AK705" t="s">
        <v>91</v>
      </c>
      <c r="AL705" t="s"/>
      <c r="AM705" t="s">
        <v>474</v>
      </c>
      <c r="AN705" t="s">
        <v>91</v>
      </c>
      <c r="AO705" t="s"/>
      <c r="AP705" t="n">
        <v>3</v>
      </c>
      <c r="AQ705" t="s">
        <v>92</v>
      </c>
      <c r="AR705" t="s"/>
      <c r="AS705" t="s">
        <v>93</v>
      </c>
      <c r="AT705" t="s">
        <v>94</v>
      </c>
      <c r="AU705" t="s">
        <v>91</v>
      </c>
      <c r="AV705" t="s"/>
      <c r="AW705" t="s">
        <v>95</v>
      </c>
      <c r="AX705" t="s"/>
      <c r="AY705" t="n">
        <v>426811</v>
      </c>
      <c r="AZ705" t="s">
        <v>1225</v>
      </c>
      <c r="BA705" t="s"/>
      <c r="BB705" t="s"/>
      <c r="BC705" t="n">
        <v>38.91</v>
      </c>
      <c r="BD705" t="n">
        <v>38.91</v>
      </c>
      <c r="BE705" t="s">
        <v>1231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1263</v>
      </c>
      <c r="BR705" t="s">
        <v>387</v>
      </c>
    </row>
    <row r="706" spans="1:70">
      <c r="A706" t="s">
        <v>70</v>
      </c>
      <c r="B706" t="s">
        <v>71</v>
      </c>
      <c r="C706" t="s">
        <v>265</v>
      </c>
      <c r="D706" t="n">
        <v>3</v>
      </c>
      <c r="E706" t="s">
        <v>1219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157.51</v>
      </c>
      <c r="L706" t="s">
        <v>77</v>
      </c>
      <c r="M706" t="s"/>
      <c r="N706" t="s">
        <v>1262</v>
      </c>
      <c r="O706" t="s">
        <v>79</v>
      </c>
      <c r="P706" t="s">
        <v>1219</v>
      </c>
      <c r="Q706" t="s"/>
      <c r="R706" t="s">
        <v>328</v>
      </c>
      <c r="S706" t="s">
        <v>1232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>
        <f>HYPERLINK("https://hotelmonitor-cachepage.eclerx.com/savepage/tk_15454758707701647_sr_60.html","info")</f>
        <v/>
      </c>
      <c r="AA706" t="n">
        <v>-426811</v>
      </c>
      <c r="AB706" t="s">
        <v>1233</v>
      </c>
      <c r="AC706" t="s">
        <v>196</v>
      </c>
      <c r="AD706" t="s">
        <v>89</v>
      </c>
      <c r="AE706" t="s"/>
      <c r="AF706" t="s"/>
      <c r="AG706" t="s"/>
      <c r="AH706" t="s">
        <v>1234</v>
      </c>
      <c r="AI706" t="s">
        <v>1232</v>
      </c>
      <c r="AJ706" t="s"/>
      <c r="AK706" t="s">
        <v>91</v>
      </c>
      <c r="AL706" t="s"/>
      <c r="AM706" t="s">
        <v>371</v>
      </c>
      <c r="AN706" t="s">
        <v>91</v>
      </c>
      <c r="AO706" t="s"/>
      <c r="AP706" t="n">
        <v>3</v>
      </c>
      <c r="AQ706" t="s">
        <v>92</v>
      </c>
      <c r="AR706" t="s"/>
      <c r="AS706" t="s">
        <v>1235</v>
      </c>
      <c r="AT706" t="s">
        <v>94</v>
      </c>
      <c r="AU706" t="s">
        <v>91</v>
      </c>
      <c r="AV706" t="s"/>
      <c r="AW706" t="s">
        <v>95</v>
      </c>
      <c r="AX706" t="s"/>
      <c r="AY706" t="n">
        <v>426811</v>
      </c>
      <c r="AZ706" t="s">
        <v>1225</v>
      </c>
      <c r="BA706" t="s"/>
      <c r="BB706" t="s"/>
      <c r="BC706" t="n">
        <v>38.91</v>
      </c>
      <c r="BD706" t="n">
        <v>38.91</v>
      </c>
      <c r="BE706" t="s">
        <v>1231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>
        <v>1263</v>
      </c>
      <c r="BR706" t="s">
        <v>387</v>
      </c>
    </row>
    <row r="707" spans="1:70">
      <c r="A707" t="s">
        <v>70</v>
      </c>
      <c r="B707" t="s">
        <v>71</v>
      </c>
      <c r="C707" t="s">
        <v>265</v>
      </c>
      <c r="D707" t="n">
        <v>3</v>
      </c>
      <c r="E707" t="s">
        <v>1219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157.51</v>
      </c>
      <c r="L707" t="s">
        <v>77</v>
      </c>
      <c r="M707" t="s"/>
      <c r="N707" t="s">
        <v>1262</v>
      </c>
      <c r="O707" t="s">
        <v>79</v>
      </c>
      <c r="P707" t="s">
        <v>1219</v>
      </c>
      <c r="Q707" t="s"/>
      <c r="R707" t="s">
        <v>328</v>
      </c>
      <c r="S707" t="s">
        <v>1232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>
        <f>HYPERLINK("https://hotelmonitor-cachepage.eclerx.com/savepage/tk_15454758707701647_sr_60.html","info")</f>
        <v/>
      </c>
      <c r="AA707" t="n">
        <v>-426811</v>
      </c>
      <c r="AB707" t="s">
        <v>1233</v>
      </c>
      <c r="AC707" t="s">
        <v>196</v>
      </c>
      <c r="AD707" t="s">
        <v>89</v>
      </c>
      <c r="AE707" t="s"/>
      <c r="AF707" t="s"/>
      <c r="AG707" t="s"/>
      <c r="AH707" t="s">
        <v>1234</v>
      </c>
      <c r="AI707" t="s">
        <v>1232</v>
      </c>
      <c r="AJ707" t="s"/>
      <c r="AK707" t="s">
        <v>91</v>
      </c>
      <c r="AL707" t="s"/>
      <c r="AM707" t="s">
        <v>371</v>
      </c>
      <c r="AN707" t="s">
        <v>91</v>
      </c>
      <c r="AO707" t="s"/>
      <c r="AP707" t="n">
        <v>3</v>
      </c>
      <c r="AQ707" t="s">
        <v>92</v>
      </c>
      <c r="AR707" t="s"/>
      <c r="AS707" t="s">
        <v>1235</v>
      </c>
      <c r="AT707" t="s">
        <v>94</v>
      </c>
      <c r="AU707" t="s">
        <v>91</v>
      </c>
      <c r="AV707" t="s"/>
      <c r="AW707" t="s">
        <v>95</v>
      </c>
      <c r="AX707" t="s"/>
      <c r="AY707" t="n">
        <v>426811</v>
      </c>
      <c r="AZ707" t="s">
        <v>1225</v>
      </c>
      <c r="BA707" t="s"/>
      <c r="BB707" t="s"/>
      <c r="BC707" t="n">
        <v>38.91</v>
      </c>
      <c r="BD707" t="n">
        <v>38.91</v>
      </c>
      <c r="BE707" t="s">
        <v>1231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>
        <v>1263</v>
      </c>
      <c r="BR707" t="s">
        <v>387</v>
      </c>
    </row>
    <row r="708" spans="1:70">
      <c r="A708" t="s">
        <v>70</v>
      </c>
      <c r="B708" t="s">
        <v>71</v>
      </c>
      <c r="C708" t="s">
        <v>265</v>
      </c>
      <c r="D708" t="n">
        <v>3</v>
      </c>
      <c r="E708" t="s">
        <v>1219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175</v>
      </c>
      <c r="L708" t="s">
        <v>77</v>
      </c>
      <c r="M708" t="s"/>
      <c r="N708" t="s">
        <v>1262</v>
      </c>
      <c r="O708" t="s">
        <v>79</v>
      </c>
      <c r="P708" t="s">
        <v>1219</v>
      </c>
      <c r="Q708" t="s"/>
      <c r="R708" t="s">
        <v>328</v>
      </c>
      <c r="S708" t="s">
        <v>1236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HYPERLINK("https://hotelmonitor-cachepage.eclerx.com/savepage/tk_15454758707701647_sr_60.html","info")</f>
        <v/>
      </c>
      <c r="AA708" t="n">
        <v>-426811</v>
      </c>
      <c r="AB708" t="s">
        <v>1237</v>
      </c>
      <c r="AC708" t="s">
        <v>88</v>
      </c>
      <c r="AD708" t="s">
        <v>89</v>
      </c>
      <c r="AE708" t="s"/>
      <c r="AF708" t="s"/>
      <c r="AG708" t="s"/>
      <c r="AH708" t="s">
        <v>1238</v>
      </c>
      <c r="AI708" t="s">
        <v>1239</v>
      </c>
      <c r="AJ708" t="s"/>
      <c r="AK708" t="s">
        <v>91</v>
      </c>
      <c r="AL708" t="s"/>
      <c r="AM708" t="s">
        <v>371</v>
      </c>
      <c r="AN708" t="s">
        <v>91</v>
      </c>
      <c r="AO708" t="s"/>
      <c r="AP708" t="n">
        <v>3</v>
      </c>
      <c r="AQ708" t="s">
        <v>92</v>
      </c>
      <c r="AR708" t="s"/>
      <c r="AS708" t="s">
        <v>1235</v>
      </c>
      <c r="AT708" t="s">
        <v>94</v>
      </c>
      <c r="AU708" t="s">
        <v>91</v>
      </c>
      <c r="AV708" t="s"/>
      <c r="AW708" t="s">
        <v>95</v>
      </c>
      <c r="AX708" t="s"/>
      <c r="AY708" t="n">
        <v>426811</v>
      </c>
      <c r="AZ708" t="s">
        <v>1225</v>
      </c>
      <c r="BA708" t="s"/>
      <c r="BB708" t="s"/>
      <c r="BC708" t="n">
        <v>38.91</v>
      </c>
      <c r="BD708" t="n">
        <v>38.91</v>
      </c>
      <c r="BE708" t="s">
        <v>1240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>
        <v>1263</v>
      </c>
      <c r="BR708" t="s">
        <v>387</v>
      </c>
    </row>
    <row r="709" spans="1:70">
      <c r="A709" t="s">
        <v>70</v>
      </c>
      <c r="B709" t="s">
        <v>71</v>
      </c>
      <c r="C709" t="s">
        <v>265</v>
      </c>
      <c r="D709" t="n">
        <v>3</v>
      </c>
      <c r="E709" t="s">
        <v>1219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175</v>
      </c>
      <c r="L709" t="s">
        <v>77</v>
      </c>
      <c r="M709" t="s"/>
      <c r="N709" t="s">
        <v>1262</v>
      </c>
      <c r="O709" t="s">
        <v>79</v>
      </c>
      <c r="P709" t="s">
        <v>1219</v>
      </c>
      <c r="Q709" t="s"/>
      <c r="R709" t="s">
        <v>328</v>
      </c>
      <c r="S709" t="s">
        <v>1236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HYPERLINK("https://hotelmonitor-cachepage.eclerx.com/savepage/tk_15454758707701647_sr_60.html","info")</f>
        <v/>
      </c>
      <c r="AA709" t="n">
        <v>-426811</v>
      </c>
      <c r="AB709" t="s">
        <v>1237</v>
      </c>
      <c r="AC709" t="s">
        <v>88</v>
      </c>
      <c r="AD709" t="s">
        <v>89</v>
      </c>
      <c r="AE709" t="s"/>
      <c r="AF709" t="s"/>
      <c r="AG709" t="s"/>
      <c r="AH709" t="s">
        <v>1238</v>
      </c>
      <c r="AI709" t="s">
        <v>1239</v>
      </c>
      <c r="AJ709" t="s"/>
      <c r="AK709" t="s">
        <v>91</v>
      </c>
      <c r="AL709" t="s"/>
      <c r="AM709" t="s">
        <v>371</v>
      </c>
      <c r="AN709" t="s">
        <v>91</v>
      </c>
      <c r="AO709" t="s"/>
      <c r="AP709" t="n">
        <v>3</v>
      </c>
      <c r="AQ709" t="s">
        <v>92</v>
      </c>
      <c r="AR709" t="s"/>
      <c r="AS709" t="s">
        <v>1235</v>
      </c>
      <c r="AT709" t="s">
        <v>94</v>
      </c>
      <c r="AU709" t="s">
        <v>91</v>
      </c>
      <c r="AV709" t="s"/>
      <c r="AW709" t="s">
        <v>95</v>
      </c>
      <c r="AX709" t="s"/>
      <c r="AY709" t="n">
        <v>426811</v>
      </c>
      <c r="AZ709" t="s">
        <v>1225</v>
      </c>
      <c r="BA709" t="s"/>
      <c r="BB709" t="s"/>
      <c r="BC709" t="n">
        <v>38.91</v>
      </c>
      <c r="BD709" t="n">
        <v>38.91</v>
      </c>
      <c r="BE709" t="s">
        <v>1240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>
        <v>1263</v>
      </c>
      <c r="BR709" t="s">
        <v>387</v>
      </c>
    </row>
    <row r="710" spans="1:70">
      <c r="A710" t="s">
        <v>70</v>
      </c>
      <c r="B710" t="s">
        <v>71</v>
      </c>
      <c r="C710" t="s">
        <v>265</v>
      </c>
      <c r="D710" t="n">
        <v>3</v>
      </c>
      <c r="E710" t="s">
        <v>1219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175</v>
      </c>
      <c r="L710" t="s">
        <v>77</v>
      </c>
      <c r="M710" t="s"/>
      <c r="N710" t="s">
        <v>1262</v>
      </c>
      <c r="O710" t="s">
        <v>79</v>
      </c>
      <c r="P710" t="s">
        <v>1219</v>
      </c>
      <c r="Q710" t="s"/>
      <c r="R710" t="s">
        <v>328</v>
      </c>
      <c r="S710" t="s">
        <v>1236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HYPERLINK("https://hotelmonitor-cachepage.eclerx.com/savepage/tk_15454758707701647_sr_60.html","info")</f>
        <v/>
      </c>
      <c r="AA710" t="n">
        <v>-426811</v>
      </c>
      <c r="AB710" t="s">
        <v>1241</v>
      </c>
      <c r="AC710" t="s">
        <v>88</v>
      </c>
      <c r="AD710" t="s">
        <v>89</v>
      </c>
      <c r="AE710" t="s"/>
      <c r="AF710" t="s"/>
      <c r="AG710" t="s"/>
      <c r="AH710" t="s">
        <v>1238</v>
      </c>
      <c r="AI710" t="s">
        <v>1239</v>
      </c>
      <c r="AJ710" t="s"/>
      <c r="AK710" t="s">
        <v>91</v>
      </c>
      <c r="AL710" t="s"/>
      <c r="AM710" t="s">
        <v>371</v>
      </c>
      <c r="AN710" t="s">
        <v>91</v>
      </c>
      <c r="AO710" t="s"/>
      <c r="AP710" t="n">
        <v>3</v>
      </c>
      <c r="AQ710" t="s">
        <v>92</v>
      </c>
      <c r="AR710" t="s"/>
      <c r="AS710" t="s">
        <v>1235</v>
      </c>
      <c r="AT710" t="s">
        <v>94</v>
      </c>
      <c r="AU710" t="s">
        <v>91</v>
      </c>
      <c r="AV710" t="s"/>
      <c r="AW710" t="s">
        <v>95</v>
      </c>
      <c r="AX710" t="s"/>
      <c r="AY710" t="n">
        <v>426811</v>
      </c>
      <c r="AZ710" t="s">
        <v>1225</v>
      </c>
      <c r="BA710" t="s"/>
      <c r="BB710" t="s"/>
      <c r="BC710" t="n">
        <v>38.91</v>
      </c>
      <c r="BD710" t="n">
        <v>38.91</v>
      </c>
      <c r="BE710" t="s">
        <v>1240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>
        <v>1263</v>
      </c>
      <c r="BR710" t="s">
        <v>387</v>
      </c>
    </row>
    <row r="711" spans="1:70">
      <c r="A711" t="s">
        <v>70</v>
      </c>
      <c r="B711" t="s">
        <v>71</v>
      </c>
      <c r="C711" t="s">
        <v>265</v>
      </c>
      <c r="D711" t="n">
        <v>3</v>
      </c>
      <c r="E711" t="s">
        <v>1219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175</v>
      </c>
      <c r="L711" t="s">
        <v>77</v>
      </c>
      <c r="M711" t="s"/>
      <c r="N711" t="s">
        <v>1262</v>
      </c>
      <c r="O711" t="s">
        <v>79</v>
      </c>
      <c r="P711" t="s">
        <v>1219</v>
      </c>
      <c r="Q711" t="s"/>
      <c r="R711" t="s">
        <v>328</v>
      </c>
      <c r="S711" t="s">
        <v>1236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HYPERLINK("https://hotelmonitor-cachepage.eclerx.com/savepage/tk_15454758707701647_sr_60.html","info")</f>
        <v/>
      </c>
      <c r="AA711" t="n">
        <v>-426811</v>
      </c>
      <c r="AB711" t="s">
        <v>1241</v>
      </c>
      <c r="AC711" t="s">
        <v>88</v>
      </c>
      <c r="AD711" t="s">
        <v>89</v>
      </c>
      <c r="AE711" t="s"/>
      <c r="AF711" t="s"/>
      <c r="AG711" t="s"/>
      <c r="AH711" t="s">
        <v>1238</v>
      </c>
      <c r="AI711" t="s">
        <v>1239</v>
      </c>
      <c r="AJ711" t="s"/>
      <c r="AK711" t="s">
        <v>91</v>
      </c>
      <c r="AL711" t="s"/>
      <c r="AM711" t="s">
        <v>371</v>
      </c>
      <c r="AN711" t="s">
        <v>91</v>
      </c>
      <c r="AO711" t="s"/>
      <c r="AP711" t="n">
        <v>3</v>
      </c>
      <c r="AQ711" t="s">
        <v>92</v>
      </c>
      <c r="AR711" t="s"/>
      <c r="AS711" t="s">
        <v>1235</v>
      </c>
      <c r="AT711" t="s">
        <v>94</v>
      </c>
      <c r="AU711" t="s">
        <v>91</v>
      </c>
      <c r="AV711" t="s"/>
      <c r="AW711" t="s">
        <v>95</v>
      </c>
      <c r="AX711" t="s"/>
      <c r="AY711" t="n">
        <v>426811</v>
      </c>
      <c r="AZ711" t="s">
        <v>1225</v>
      </c>
      <c r="BA711" t="s"/>
      <c r="BB711" t="s"/>
      <c r="BC711" t="n">
        <v>38.91</v>
      </c>
      <c r="BD711" t="n">
        <v>38.91</v>
      </c>
      <c r="BE711" t="s">
        <v>1240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>
        <v>1263</v>
      </c>
      <c r="BR711" t="s">
        <v>387</v>
      </c>
    </row>
    <row r="712" spans="1:70">
      <c r="A712" t="s">
        <v>70</v>
      </c>
      <c r="B712" t="s">
        <v>71</v>
      </c>
      <c r="C712" t="s">
        <v>265</v>
      </c>
      <c r="D712" t="n">
        <v>3</v>
      </c>
      <c r="E712" t="s">
        <v>1219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175</v>
      </c>
      <c r="L712" t="s">
        <v>77</v>
      </c>
      <c r="M712" t="s"/>
      <c r="N712" t="s">
        <v>1262</v>
      </c>
      <c r="O712" t="s">
        <v>79</v>
      </c>
      <c r="P712" t="s">
        <v>1219</v>
      </c>
      <c r="Q712" t="s"/>
      <c r="R712" t="s">
        <v>328</v>
      </c>
      <c r="S712" t="s">
        <v>1236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HYPERLINK("https://hotelmonitor-cachepage.eclerx.com/savepage/tk_15454758707701647_sr_60.html","info")</f>
        <v/>
      </c>
      <c r="AA712" t="n">
        <v>-426811</v>
      </c>
      <c r="AB712" t="s">
        <v>1242</v>
      </c>
      <c r="AC712" t="s">
        <v>88</v>
      </c>
      <c r="AD712" t="s">
        <v>89</v>
      </c>
      <c r="AE712" t="s"/>
      <c r="AF712" t="s"/>
      <c r="AG712" t="s"/>
      <c r="AH712" t="s">
        <v>1238</v>
      </c>
      <c r="AI712" t="s">
        <v>1239</v>
      </c>
      <c r="AJ712" t="s"/>
      <c r="AK712" t="s">
        <v>91</v>
      </c>
      <c r="AL712" t="s"/>
      <c r="AM712" t="s">
        <v>371</v>
      </c>
      <c r="AN712" t="s">
        <v>91</v>
      </c>
      <c r="AO712" t="s"/>
      <c r="AP712" t="n">
        <v>3</v>
      </c>
      <c r="AQ712" t="s">
        <v>92</v>
      </c>
      <c r="AR712" t="s"/>
      <c r="AS712" t="s">
        <v>1235</v>
      </c>
      <c r="AT712" t="s">
        <v>94</v>
      </c>
      <c r="AU712" t="s">
        <v>91</v>
      </c>
      <c r="AV712" t="s"/>
      <c r="AW712" t="s">
        <v>95</v>
      </c>
      <c r="AX712" t="s"/>
      <c r="AY712" t="n">
        <v>426811</v>
      </c>
      <c r="AZ712" t="s">
        <v>1225</v>
      </c>
      <c r="BA712" t="s"/>
      <c r="BB712" t="s"/>
      <c r="BC712" t="n">
        <v>38.91</v>
      </c>
      <c r="BD712" t="n">
        <v>38.91</v>
      </c>
      <c r="BE712" t="s">
        <v>1240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>
        <v>1263</v>
      </c>
      <c r="BR712" t="s">
        <v>387</v>
      </c>
    </row>
    <row r="713" spans="1:70">
      <c r="A713" t="s">
        <v>70</v>
      </c>
      <c r="B713" t="s">
        <v>71</v>
      </c>
      <c r="C713" t="s">
        <v>265</v>
      </c>
      <c r="D713" t="n">
        <v>3</v>
      </c>
      <c r="E713" t="s">
        <v>1219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175</v>
      </c>
      <c r="L713" t="s">
        <v>77</v>
      </c>
      <c r="M713" t="s"/>
      <c r="N713" t="s">
        <v>1262</v>
      </c>
      <c r="O713" t="s">
        <v>79</v>
      </c>
      <c r="P713" t="s">
        <v>1219</v>
      </c>
      <c r="Q713" t="s"/>
      <c r="R713" t="s">
        <v>328</v>
      </c>
      <c r="S713" t="s">
        <v>1236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HYPERLINK("https://hotelmonitor-cachepage.eclerx.com/savepage/tk_15454758707701647_sr_60.html","info")</f>
        <v/>
      </c>
      <c r="AA713" t="n">
        <v>-426811</v>
      </c>
      <c r="AB713" t="s">
        <v>1242</v>
      </c>
      <c r="AC713" t="s">
        <v>88</v>
      </c>
      <c r="AD713" t="s">
        <v>89</v>
      </c>
      <c r="AE713" t="s"/>
      <c r="AF713" t="s"/>
      <c r="AG713" t="s"/>
      <c r="AH713" t="s">
        <v>1238</v>
      </c>
      <c r="AI713" t="s">
        <v>1239</v>
      </c>
      <c r="AJ713" t="s"/>
      <c r="AK713" t="s">
        <v>91</v>
      </c>
      <c r="AL713" t="s"/>
      <c r="AM713" t="s">
        <v>371</v>
      </c>
      <c r="AN713" t="s">
        <v>91</v>
      </c>
      <c r="AO713" t="s"/>
      <c r="AP713" t="n">
        <v>3</v>
      </c>
      <c r="AQ713" t="s">
        <v>92</v>
      </c>
      <c r="AR713" t="s"/>
      <c r="AS713" t="s">
        <v>1235</v>
      </c>
      <c r="AT713" t="s">
        <v>94</v>
      </c>
      <c r="AU713" t="s">
        <v>91</v>
      </c>
      <c r="AV713" t="s"/>
      <c r="AW713" t="s">
        <v>95</v>
      </c>
      <c r="AX713" t="s"/>
      <c r="AY713" t="n">
        <v>426811</v>
      </c>
      <c r="AZ713" t="s">
        <v>1225</v>
      </c>
      <c r="BA713" t="s"/>
      <c r="BB713" t="s"/>
      <c r="BC713" t="n">
        <v>38.91</v>
      </c>
      <c r="BD713" t="n">
        <v>38.91</v>
      </c>
      <c r="BE713" t="s">
        <v>1240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>
        <v>1263</v>
      </c>
      <c r="BR713" t="s">
        <v>387</v>
      </c>
    </row>
    <row r="714" spans="1:70">
      <c r="A714" t="s">
        <v>70</v>
      </c>
      <c r="B714" t="s">
        <v>71</v>
      </c>
      <c r="C714" t="s">
        <v>265</v>
      </c>
      <c r="D714" t="n">
        <v>3</v>
      </c>
      <c r="E714" t="s">
        <v>1219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175</v>
      </c>
      <c r="L714" t="s">
        <v>77</v>
      </c>
      <c r="M714" t="s"/>
      <c r="N714" t="s">
        <v>1262</v>
      </c>
      <c r="O714" t="s">
        <v>79</v>
      </c>
      <c r="P714" t="s">
        <v>1219</v>
      </c>
      <c r="Q714" t="s"/>
      <c r="R714" t="s">
        <v>328</v>
      </c>
      <c r="S714" t="s">
        <v>1236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>
        <f>HYPERLINK("https://hotelmonitor-cachepage.eclerx.com/savepage/tk_15454758707701647_sr_60.html","info")</f>
        <v/>
      </c>
      <c r="AA714" t="n">
        <v>-426811</v>
      </c>
      <c r="AB714" t="s">
        <v>1243</v>
      </c>
      <c r="AC714" t="s">
        <v>88</v>
      </c>
      <c r="AD714" t="s">
        <v>89</v>
      </c>
      <c r="AE714" t="s"/>
      <c r="AF714" t="s"/>
      <c r="AG714" t="s"/>
      <c r="AH714" t="s">
        <v>1238</v>
      </c>
      <c r="AI714" t="s">
        <v>1239</v>
      </c>
      <c r="AJ714" t="s"/>
      <c r="AK714" t="s">
        <v>91</v>
      </c>
      <c r="AL714" t="s"/>
      <c r="AM714" t="s">
        <v>474</v>
      </c>
      <c r="AN714" t="s">
        <v>91</v>
      </c>
      <c r="AO714" t="s"/>
      <c r="AP714" t="n">
        <v>3</v>
      </c>
      <c r="AQ714" t="s">
        <v>92</v>
      </c>
      <c r="AR714" t="s"/>
      <c r="AS714" t="s">
        <v>93</v>
      </c>
      <c r="AT714" t="s">
        <v>94</v>
      </c>
      <c r="AU714" t="s">
        <v>91</v>
      </c>
      <c r="AV714" t="s"/>
      <c r="AW714" t="s">
        <v>95</v>
      </c>
      <c r="AX714" t="s"/>
      <c r="AY714" t="n">
        <v>426811</v>
      </c>
      <c r="AZ714" t="s">
        <v>1225</v>
      </c>
      <c r="BA714" t="s"/>
      <c r="BB714" t="s"/>
      <c r="BC714" t="n">
        <v>38.91</v>
      </c>
      <c r="BD714" t="n">
        <v>38.91</v>
      </c>
      <c r="BE714" t="s">
        <v>1240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>
        <v>1263</v>
      </c>
      <c r="BR714" t="s">
        <v>387</v>
      </c>
    </row>
    <row r="715" spans="1:70">
      <c r="A715" t="s">
        <v>70</v>
      </c>
      <c r="B715" t="s">
        <v>71</v>
      </c>
      <c r="C715" t="s">
        <v>265</v>
      </c>
      <c r="D715" t="n">
        <v>3</v>
      </c>
      <c r="E715" t="s">
        <v>1219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175</v>
      </c>
      <c r="L715" t="s">
        <v>77</v>
      </c>
      <c r="M715" t="s"/>
      <c r="N715" t="s">
        <v>1262</v>
      </c>
      <c r="O715" t="s">
        <v>79</v>
      </c>
      <c r="P715" t="s">
        <v>1219</v>
      </c>
      <c r="Q715" t="s"/>
      <c r="R715" t="s">
        <v>328</v>
      </c>
      <c r="S715" t="s">
        <v>1236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HYPERLINK("https://hotelmonitor-cachepage.eclerx.com/savepage/tk_15454758707701647_sr_60.html","info")</f>
        <v/>
      </c>
      <c r="AA715" t="n">
        <v>-426811</v>
      </c>
      <c r="AB715" t="s">
        <v>1243</v>
      </c>
      <c r="AC715" t="s">
        <v>88</v>
      </c>
      <c r="AD715" t="s">
        <v>89</v>
      </c>
      <c r="AE715" t="s"/>
      <c r="AF715" t="s"/>
      <c r="AG715" t="s"/>
      <c r="AH715" t="s">
        <v>1238</v>
      </c>
      <c r="AI715" t="s">
        <v>1239</v>
      </c>
      <c r="AJ715" t="s"/>
      <c r="AK715" t="s">
        <v>91</v>
      </c>
      <c r="AL715" t="s"/>
      <c r="AM715" t="s">
        <v>474</v>
      </c>
      <c r="AN715" t="s">
        <v>91</v>
      </c>
      <c r="AO715" t="s"/>
      <c r="AP715" t="n">
        <v>3</v>
      </c>
      <c r="AQ715" t="s">
        <v>92</v>
      </c>
      <c r="AR715" t="s"/>
      <c r="AS715" t="s">
        <v>93</v>
      </c>
      <c r="AT715" t="s">
        <v>94</v>
      </c>
      <c r="AU715" t="s">
        <v>91</v>
      </c>
      <c r="AV715" t="s"/>
      <c r="AW715" t="s">
        <v>95</v>
      </c>
      <c r="AX715" t="s"/>
      <c r="AY715" t="n">
        <v>426811</v>
      </c>
      <c r="AZ715" t="s">
        <v>1225</v>
      </c>
      <c r="BA715" t="s"/>
      <c r="BB715" t="s"/>
      <c r="BC715" t="n">
        <v>38.91</v>
      </c>
      <c r="BD715" t="n">
        <v>38.91</v>
      </c>
      <c r="BE715" t="s">
        <v>1240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>
        <v>1263</v>
      </c>
      <c r="BR715" t="s">
        <v>387</v>
      </c>
    </row>
    <row r="716" spans="1:70">
      <c r="A716" t="s">
        <v>70</v>
      </c>
      <c r="B716" t="s">
        <v>71</v>
      </c>
      <c r="C716" t="s">
        <v>265</v>
      </c>
      <c r="D716" t="n">
        <v>3</v>
      </c>
      <c r="E716" t="s">
        <v>1219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175</v>
      </c>
      <c r="L716" t="s">
        <v>77</v>
      </c>
      <c r="M716" t="s"/>
      <c r="N716" t="s">
        <v>1262</v>
      </c>
      <c r="O716" t="s">
        <v>79</v>
      </c>
      <c r="P716" t="s">
        <v>1219</v>
      </c>
      <c r="Q716" t="s"/>
      <c r="R716" t="s">
        <v>328</v>
      </c>
      <c r="S716" t="s">
        <v>1236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HYPERLINK("https://hotelmonitor-cachepage.eclerx.com/savepage/tk_15454758707701647_sr_60.html","info")</f>
        <v/>
      </c>
      <c r="AA716" t="n">
        <v>-426811</v>
      </c>
      <c r="AB716" t="s">
        <v>1244</v>
      </c>
      <c r="AC716" t="s">
        <v>88</v>
      </c>
      <c r="AD716" t="s">
        <v>89</v>
      </c>
      <c r="AE716" t="s"/>
      <c r="AF716" t="s"/>
      <c r="AG716" t="s"/>
      <c r="AH716" t="s">
        <v>1238</v>
      </c>
      <c r="AI716" t="s">
        <v>1239</v>
      </c>
      <c r="AJ716" t="s"/>
      <c r="AK716" t="s">
        <v>91</v>
      </c>
      <c r="AL716" t="s"/>
      <c r="AM716" t="s">
        <v>474</v>
      </c>
      <c r="AN716" t="s">
        <v>91</v>
      </c>
      <c r="AO716" t="s"/>
      <c r="AP716" t="n">
        <v>3</v>
      </c>
      <c r="AQ716" t="s">
        <v>92</v>
      </c>
      <c r="AR716" t="s"/>
      <c r="AS716" t="s">
        <v>93</v>
      </c>
      <c r="AT716" t="s">
        <v>94</v>
      </c>
      <c r="AU716" t="s">
        <v>91</v>
      </c>
      <c r="AV716" t="s"/>
      <c r="AW716" t="s">
        <v>95</v>
      </c>
      <c r="AX716" t="s"/>
      <c r="AY716" t="n">
        <v>426811</v>
      </c>
      <c r="AZ716" t="s">
        <v>1225</v>
      </c>
      <c r="BA716" t="s"/>
      <c r="BB716" t="s"/>
      <c r="BC716" t="n">
        <v>38.91</v>
      </c>
      <c r="BD716" t="n">
        <v>38.91</v>
      </c>
      <c r="BE716" t="s">
        <v>1240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>
        <v>1263</v>
      </c>
      <c r="BR716" t="s">
        <v>387</v>
      </c>
    </row>
    <row r="717" spans="1:70">
      <c r="A717" t="s">
        <v>70</v>
      </c>
      <c r="B717" t="s">
        <v>71</v>
      </c>
      <c r="C717" t="s">
        <v>265</v>
      </c>
      <c r="D717" t="n">
        <v>3</v>
      </c>
      <c r="E717" t="s">
        <v>1219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175</v>
      </c>
      <c r="L717" t="s">
        <v>77</v>
      </c>
      <c r="M717" t="s"/>
      <c r="N717" t="s">
        <v>1262</v>
      </c>
      <c r="O717" t="s">
        <v>79</v>
      </c>
      <c r="P717" t="s">
        <v>1219</v>
      </c>
      <c r="Q717" t="s"/>
      <c r="R717" t="s">
        <v>328</v>
      </c>
      <c r="S717" t="s">
        <v>1236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HYPERLINK("https://hotelmonitor-cachepage.eclerx.com/savepage/tk_15454758707701647_sr_60.html","info")</f>
        <v/>
      </c>
      <c r="AA717" t="n">
        <v>-426811</v>
      </c>
      <c r="AB717" t="s">
        <v>1244</v>
      </c>
      <c r="AC717" t="s">
        <v>88</v>
      </c>
      <c r="AD717" t="s">
        <v>89</v>
      </c>
      <c r="AE717" t="s"/>
      <c r="AF717" t="s"/>
      <c r="AG717" t="s"/>
      <c r="AH717" t="s">
        <v>1238</v>
      </c>
      <c r="AI717" t="s">
        <v>1239</v>
      </c>
      <c r="AJ717" t="s"/>
      <c r="AK717" t="s">
        <v>91</v>
      </c>
      <c r="AL717" t="s"/>
      <c r="AM717" t="s">
        <v>474</v>
      </c>
      <c r="AN717" t="s">
        <v>91</v>
      </c>
      <c r="AO717" t="s"/>
      <c r="AP717" t="n">
        <v>3</v>
      </c>
      <c r="AQ717" t="s">
        <v>92</v>
      </c>
      <c r="AR717" t="s"/>
      <c r="AS717" t="s">
        <v>93</v>
      </c>
      <c r="AT717" t="s">
        <v>94</v>
      </c>
      <c r="AU717" t="s">
        <v>91</v>
      </c>
      <c r="AV717" t="s"/>
      <c r="AW717" t="s">
        <v>95</v>
      </c>
      <c r="AX717" t="s"/>
      <c r="AY717" t="n">
        <v>426811</v>
      </c>
      <c r="AZ717" t="s">
        <v>1225</v>
      </c>
      <c r="BA717" t="s"/>
      <c r="BB717" t="s"/>
      <c r="BC717" t="n">
        <v>38.91</v>
      </c>
      <c r="BD717" t="n">
        <v>38.91</v>
      </c>
      <c r="BE717" t="s">
        <v>1240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>
        <v>1263</v>
      </c>
      <c r="BR717" t="s">
        <v>387</v>
      </c>
    </row>
    <row r="718" spans="1:70">
      <c r="A718" t="s">
        <v>70</v>
      </c>
      <c r="B718" t="s">
        <v>71</v>
      </c>
      <c r="C718" t="s">
        <v>265</v>
      </c>
      <c r="D718" t="n">
        <v>3</v>
      </c>
      <c r="E718" t="s">
        <v>1219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175</v>
      </c>
      <c r="L718" t="s">
        <v>77</v>
      </c>
      <c r="M718" t="s"/>
      <c r="N718" t="s">
        <v>1262</v>
      </c>
      <c r="O718" t="s">
        <v>79</v>
      </c>
      <c r="P718" t="s">
        <v>1219</v>
      </c>
      <c r="Q718" t="s"/>
      <c r="R718" t="s">
        <v>328</v>
      </c>
      <c r="S718" t="s">
        <v>1236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>
        <f>HYPERLINK("https://hotelmonitor-cachepage.eclerx.com/savepage/tk_15454758707701647_sr_60.html","info")</f>
        <v/>
      </c>
      <c r="AA718" t="n">
        <v>-426811</v>
      </c>
      <c r="AB718" t="s">
        <v>1245</v>
      </c>
      <c r="AC718" t="s">
        <v>88</v>
      </c>
      <c r="AD718" t="s">
        <v>89</v>
      </c>
      <c r="AE718" t="s"/>
      <c r="AF718" t="s"/>
      <c r="AG718" t="s"/>
      <c r="AH718" t="s">
        <v>1238</v>
      </c>
      <c r="AI718" t="s">
        <v>1239</v>
      </c>
      <c r="AJ718" t="s"/>
      <c r="AK718" t="s">
        <v>91</v>
      </c>
      <c r="AL718" t="s"/>
      <c r="AM718" t="s">
        <v>474</v>
      </c>
      <c r="AN718" t="s">
        <v>91</v>
      </c>
      <c r="AO718" t="s"/>
      <c r="AP718" t="n">
        <v>3</v>
      </c>
      <c r="AQ718" t="s">
        <v>92</v>
      </c>
      <c r="AR718" t="s"/>
      <c r="AS718" t="s">
        <v>93</v>
      </c>
      <c r="AT718" t="s">
        <v>94</v>
      </c>
      <c r="AU718" t="s">
        <v>91</v>
      </c>
      <c r="AV718" t="s"/>
      <c r="AW718" t="s">
        <v>95</v>
      </c>
      <c r="AX718" t="s"/>
      <c r="AY718" t="n">
        <v>426811</v>
      </c>
      <c r="AZ718" t="s">
        <v>1225</v>
      </c>
      <c r="BA718" t="s"/>
      <c r="BB718" t="s"/>
      <c r="BC718" t="n">
        <v>38.91</v>
      </c>
      <c r="BD718" t="n">
        <v>38.91</v>
      </c>
      <c r="BE718" t="s">
        <v>1240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>
        <v>1263</v>
      </c>
      <c r="BR718" t="s">
        <v>387</v>
      </c>
    </row>
    <row r="719" spans="1:70">
      <c r="A719" t="s">
        <v>70</v>
      </c>
      <c r="B719" t="s">
        <v>71</v>
      </c>
      <c r="C719" t="s">
        <v>265</v>
      </c>
      <c r="D719" t="n">
        <v>3</v>
      </c>
      <c r="E719" t="s">
        <v>1219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175</v>
      </c>
      <c r="L719" t="s">
        <v>77</v>
      </c>
      <c r="M719" t="s"/>
      <c r="N719" t="s">
        <v>1262</v>
      </c>
      <c r="O719" t="s">
        <v>79</v>
      </c>
      <c r="P719" t="s">
        <v>1219</v>
      </c>
      <c r="Q719" t="s"/>
      <c r="R719" t="s">
        <v>328</v>
      </c>
      <c r="S719" t="s">
        <v>1236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>
        <f>HYPERLINK("https://hotelmonitor-cachepage.eclerx.com/savepage/tk_15454758707701647_sr_60.html","info")</f>
        <v/>
      </c>
      <c r="AA719" t="n">
        <v>-426811</v>
      </c>
      <c r="AB719" t="s">
        <v>1245</v>
      </c>
      <c r="AC719" t="s">
        <v>88</v>
      </c>
      <c r="AD719" t="s">
        <v>89</v>
      </c>
      <c r="AE719" t="s"/>
      <c r="AF719" t="s"/>
      <c r="AG719" t="s"/>
      <c r="AH719" t="s">
        <v>1238</v>
      </c>
      <c r="AI719" t="s">
        <v>1239</v>
      </c>
      <c r="AJ719" t="s"/>
      <c r="AK719" t="s">
        <v>91</v>
      </c>
      <c r="AL719" t="s"/>
      <c r="AM719" t="s">
        <v>474</v>
      </c>
      <c r="AN719" t="s">
        <v>91</v>
      </c>
      <c r="AO719" t="s"/>
      <c r="AP719" t="n">
        <v>3</v>
      </c>
      <c r="AQ719" t="s">
        <v>92</v>
      </c>
      <c r="AR719" t="s"/>
      <c r="AS719" t="s">
        <v>93</v>
      </c>
      <c r="AT719" t="s">
        <v>94</v>
      </c>
      <c r="AU719" t="s">
        <v>91</v>
      </c>
      <c r="AV719" t="s"/>
      <c r="AW719" t="s">
        <v>95</v>
      </c>
      <c r="AX719" t="s"/>
      <c r="AY719" t="n">
        <v>426811</v>
      </c>
      <c r="AZ719" t="s">
        <v>1225</v>
      </c>
      <c r="BA719" t="s"/>
      <c r="BB719" t="s"/>
      <c r="BC719" t="n">
        <v>38.91</v>
      </c>
      <c r="BD719" t="n">
        <v>38.91</v>
      </c>
      <c r="BE719" t="s">
        <v>1240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>
        <v>1263</v>
      </c>
      <c r="BR719" t="s">
        <v>387</v>
      </c>
    </row>
    <row r="720" spans="1:70">
      <c r="A720" t="s">
        <v>70</v>
      </c>
      <c r="B720" t="s">
        <v>71</v>
      </c>
      <c r="C720" t="s">
        <v>265</v>
      </c>
      <c r="D720" t="n">
        <v>3</v>
      </c>
      <c r="E720" t="s">
        <v>1219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180</v>
      </c>
      <c r="L720" t="s">
        <v>77</v>
      </c>
      <c r="M720" t="s"/>
      <c r="N720" t="s">
        <v>1262</v>
      </c>
      <c r="O720" t="s">
        <v>79</v>
      </c>
      <c r="P720" t="s">
        <v>1219</v>
      </c>
      <c r="Q720" t="s"/>
      <c r="R720" t="s">
        <v>328</v>
      </c>
      <c r="S720" t="s">
        <v>1246</v>
      </c>
      <c r="T720" t="s">
        <v>82</v>
      </c>
      <c r="U720" t="s">
        <v>83</v>
      </c>
      <c r="V720" t="s">
        <v>84</v>
      </c>
      <c r="W720" t="s">
        <v>103</v>
      </c>
      <c r="X720" t="s"/>
      <c r="Y720" t="s">
        <v>86</v>
      </c>
      <c r="Z720">
        <f>HYPERLINK("https://hotelmonitor-cachepage.eclerx.com/savepage/tk_15454758707701647_sr_60.html","info")</f>
        <v/>
      </c>
      <c r="AA720" t="n">
        <v>-426811</v>
      </c>
      <c r="AB720" t="s">
        <v>1247</v>
      </c>
      <c r="AC720" t="s">
        <v>196</v>
      </c>
      <c r="AD720" t="s">
        <v>89</v>
      </c>
      <c r="AE720" t="s"/>
      <c r="AF720" t="s"/>
      <c r="AG720" t="s"/>
      <c r="AH720" t="s">
        <v>1248</v>
      </c>
      <c r="AI720" t="s">
        <v>1249</v>
      </c>
      <c r="AJ720" t="s"/>
      <c r="AK720" t="s">
        <v>91</v>
      </c>
      <c r="AL720" t="s"/>
      <c r="AM720" t="s">
        <v>474</v>
      </c>
      <c r="AN720" t="s">
        <v>91</v>
      </c>
      <c r="AO720" t="s"/>
      <c r="AP720" t="n">
        <v>3</v>
      </c>
      <c r="AQ720" t="s">
        <v>92</v>
      </c>
      <c r="AR720" t="s"/>
      <c r="AS720" t="s">
        <v>93</v>
      </c>
      <c r="AT720" t="s">
        <v>94</v>
      </c>
      <c r="AU720" t="s">
        <v>91</v>
      </c>
      <c r="AV720" t="s"/>
      <c r="AW720" t="s">
        <v>95</v>
      </c>
      <c r="AX720" t="s"/>
      <c r="AY720" t="n">
        <v>426811</v>
      </c>
      <c r="AZ720" t="s">
        <v>1225</v>
      </c>
      <c r="BA720" t="s"/>
      <c r="BB720" t="s"/>
      <c r="BC720" t="n">
        <v>38.91</v>
      </c>
      <c r="BD720" t="n">
        <v>38.91</v>
      </c>
      <c r="BE720" t="s">
        <v>1250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1263</v>
      </c>
      <c r="BR720" t="s">
        <v>387</v>
      </c>
    </row>
    <row r="721" spans="1:70">
      <c r="A721" t="s">
        <v>70</v>
      </c>
      <c r="B721" t="s">
        <v>71</v>
      </c>
      <c r="C721" t="s">
        <v>265</v>
      </c>
      <c r="D721" t="n">
        <v>3</v>
      </c>
      <c r="E721" t="s">
        <v>1219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180</v>
      </c>
      <c r="L721" t="s">
        <v>77</v>
      </c>
      <c r="M721" t="s"/>
      <c r="N721" t="s">
        <v>1262</v>
      </c>
      <c r="O721" t="s">
        <v>79</v>
      </c>
      <c r="P721" t="s">
        <v>1219</v>
      </c>
      <c r="Q721" t="s"/>
      <c r="R721" t="s">
        <v>328</v>
      </c>
      <c r="S721" t="s">
        <v>1246</v>
      </c>
      <c r="T721" t="s">
        <v>82</v>
      </c>
      <c r="U721" t="s">
        <v>83</v>
      </c>
      <c r="V721" t="s">
        <v>84</v>
      </c>
      <c r="W721" t="s">
        <v>103</v>
      </c>
      <c r="X721" t="s"/>
      <c r="Y721" t="s">
        <v>86</v>
      </c>
      <c r="Z721">
        <f>HYPERLINK("https://hotelmonitor-cachepage.eclerx.com/savepage/tk_15454758707701647_sr_60.html","info")</f>
        <v/>
      </c>
      <c r="AA721" t="n">
        <v>-426811</v>
      </c>
      <c r="AB721" t="s">
        <v>1247</v>
      </c>
      <c r="AC721" t="s">
        <v>196</v>
      </c>
      <c r="AD721" t="s">
        <v>89</v>
      </c>
      <c r="AE721" t="s"/>
      <c r="AF721" t="s"/>
      <c r="AG721" t="s"/>
      <c r="AH721" t="s">
        <v>1248</v>
      </c>
      <c r="AI721" t="s">
        <v>1249</v>
      </c>
      <c r="AJ721" t="s"/>
      <c r="AK721" t="s">
        <v>91</v>
      </c>
      <c r="AL721" t="s"/>
      <c r="AM721" t="s">
        <v>474</v>
      </c>
      <c r="AN721" t="s">
        <v>91</v>
      </c>
      <c r="AO721" t="s"/>
      <c r="AP721" t="n">
        <v>3</v>
      </c>
      <c r="AQ721" t="s">
        <v>92</v>
      </c>
      <c r="AR721" t="s"/>
      <c r="AS721" t="s">
        <v>93</v>
      </c>
      <c r="AT721" t="s">
        <v>94</v>
      </c>
      <c r="AU721" t="s">
        <v>91</v>
      </c>
      <c r="AV721" t="s"/>
      <c r="AW721" t="s">
        <v>95</v>
      </c>
      <c r="AX721" t="s"/>
      <c r="AY721" t="n">
        <v>426811</v>
      </c>
      <c r="AZ721" t="s">
        <v>1225</v>
      </c>
      <c r="BA721" t="s"/>
      <c r="BB721" t="s"/>
      <c r="BC721" t="n">
        <v>38.91</v>
      </c>
      <c r="BD721" t="n">
        <v>38.91</v>
      </c>
      <c r="BE721" t="s">
        <v>1250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1263</v>
      </c>
      <c r="BR721" t="s">
        <v>387</v>
      </c>
    </row>
    <row r="722" spans="1:70">
      <c r="A722" t="s">
        <v>70</v>
      </c>
      <c r="B722" t="s">
        <v>71</v>
      </c>
      <c r="C722" t="s">
        <v>265</v>
      </c>
      <c r="D722" t="n">
        <v>3</v>
      </c>
      <c r="E722" t="s">
        <v>1219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180</v>
      </c>
      <c r="L722" t="s">
        <v>77</v>
      </c>
      <c r="M722" t="s"/>
      <c r="N722" t="s">
        <v>1262</v>
      </c>
      <c r="O722" t="s">
        <v>79</v>
      </c>
      <c r="P722" t="s">
        <v>1219</v>
      </c>
      <c r="Q722" t="s"/>
      <c r="R722" t="s">
        <v>328</v>
      </c>
      <c r="S722" t="s">
        <v>1246</v>
      </c>
      <c r="T722" t="s">
        <v>82</v>
      </c>
      <c r="U722" t="s">
        <v>83</v>
      </c>
      <c r="V722" t="s">
        <v>84</v>
      </c>
      <c r="W722" t="s">
        <v>103</v>
      </c>
      <c r="X722" t="s"/>
      <c r="Y722" t="s">
        <v>86</v>
      </c>
      <c r="Z722">
        <f>HYPERLINK("https://hotelmonitor-cachepage.eclerx.com/savepage/tk_15454758707701647_sr_60.html","info")</f>
        <v/>
      </c>
      <c r="AA722" t="n">
        <v>-426811</v>
      </c>
      <c r="AB722" t="s">
        <v>1251</v>
      </c>
      <c r="AC722" t="s">
        <v>196</v>
      </c>
      <c r="AD722" t="s">
        <v>89</v>
      </c>
      <c r="AE722" t="s"/>
      <c r="AF722" t="s"/>
      <c r="AG722" t="s"/>
      <c r="AH722" t="s">
        <v>1248</v>
      </c>
      <c r="AI722" t="s">
        <v>1249</v>
      </c>
      <c r="AJ722" t="s"/>
      <c r="AK722" t="s">
        <v>91</v>
      </c>
      <c r="AL722" t="s"/>
      <c r="AM722" t="s">
        <v>474</v>
      </c>
      <c r="AN722" t="s">
        <v>91</v>
      </c>
      <c r="AO722" t="s"/>
      <c r="AP722" t="n">
        <v>3</v>
      </c>
      <c r="AQ722" t="s">
        <v>92</v>
      </c>
      <c r="AR722" t="s"/>
      <c r="AS722" t="s">
        <v>93</v>
      </c>
      <c r="AT722" t="s">
        <v>94</v>
      </c>
      <c r="AU722" t="s">
        <v>91</v>
      </c>
      <c r="AV722" t="s"/>
      <c r="AW722" t="s">
        <v>95</v>
      </c>
      <c r="AX722" t="s"/>
      <c r="AY722" t="n">
        <v>426811</v>
      </c>
      <c r="AZ722" t="s">
        <v>1225</v>
      </c>
      <c r="BA722" t="s"/>
      <c r="BB722" t="s"/>
      <c r="BC722" t="n">
        <v>38.91</v>
      </c>
      <c r="BD722" t="n">
        <v>38.91</v>
      </c>
      <c r="BE722" t="s">
        <v>1250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>
        <v>1263</v>
      </c>
      <c r="BR722" t="s">
        <v>387</v>
      </c>
    </row>
    <row r="723" spans="1:70">
      <c r="A723" t="s">
        <v>70</v>
      </c>
      <c r="B723" t="s">
        <v>71</v>
      </c>
      <c r="C723" t="s">
        <v>265</v>
      </c>
      <c r="D723" t="n">
        <v>3</v>
      </c>
      <c r="E723" t="s">
        <v>1219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180</v>
      </c>
      <c r="L723" t="s">
        <v>77</v>
      </c>
      <c r="M723" t="s"/>
      <c r="N723" t="s">
        <v>1262</v>
      </c>
      <c r="O723" t="s">
        <v>79</v>
      </c>
      <c r="P723" t="s">
        <v>1219</v>
      </c>
      <c r="Q723" t="s"/>
      <c r="R723" t="s">
        <v>328</v>
      </c>
      <c r="S723" t="s">
        <v>1246</v>
      </c>
      <c r="T723" t="s">
        <v>82</v>
      </c>
      <c r="U723" t="s">
        <v>83</v>
      </c>
      <c r="V723" t="s">
        <v>84</v>
      </c>
      <c r="W723" t="s">
        <v>103</v>
      </c>
      <c r="X723" t="s"/>
      <c r="Y723" t="s">
        <v>86</v>
      </c>
      <c r="Z723">
        <f>HYPERLINK("https://hotelmonitor-cachepage.eclerx.com/savepage/tk_15454758707701647_sr_60.html","info")</f>
        <v/>
      </c>
      <c r="AA723" t="n">
        <v>-426811</v>
      </c>
      <c r="AB723" t="s">
        <v>1251</v>
      </c>
      <c r="AC723" t="s">
        <v>196</v>
      </c>
      <c r="AD723" t="s">
        <v>89</v>
      </c>
      <c r="AE723" t="s"/>
      <c r="AF723" t="s"/>
      <c r="AG723" t="s"/>
      <c r="AH723" t="s">
        <v>1248</v>
      </c>
      <c r="AI723" t="s">
        <v>1249</v>
      </c>
      <c r="AJ723" t="s"/>
      <c r="AK723" t="s">
        <v>91</v>
      </c>
      <c r="AL723" t="s"/>
      <c r="AM723" t="s">
        <v>474</v>
      </c>
      <c r="AN723" t="s">
        <v>91</v>
      </c>
      <c r="AO723" t="s"/>
      <c r="AP723" t="n">
        <v>3</v>
      </c>
      <c r="AQ723" t="s">
        <v>92</v>
      </c>
      <c r="AR723" t="s"/>
      <c r="AS723" t="s">
        <v>93</v>
      </c>
      <c r="AT723" t="s">
        <v>94</v>
      </c>
      <c r="AU723" t="s">
        <v>91</v>
      </c>
      <c r="AV723" t="s"/>
      <c r="AW723" t="s">
        <v>95</v>
      </c>
      <c r="AX723" t="s"/>
      <c r="AY723" t="n">
        <v>426811</v>
      </c>
      <c r="AZ723" t="s">
        <v>1225</v>
      </c>
      <c r="BA723" t="s"/>
      <c r="BB723" t="s"/>
      <c r="BC723" t="n">
        <v>38.91</v>
      </c>
      <c r="BD723" t="n">
        <v>38.91</v>
      </c>
      <c r="BE723" t="s">
        <v>1250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>
        <v>1263</v>
      </c>
      <c r="BR723" t="s">
        <v>387</v>
      </c>
    </row>
    <row r="724" spans="1:70">
      <c r="A724" t="s">
        <v>70</v>
      </c>
      <c r="B724" t="s">
        <v>71</v>
      </c>
      <c r="C724" t="s">
        <v>265</v>
      </c>
      <c r="D724" t="n">
        <v>3</v>
      </c>
      <c r="E724" t="s">
        <v>1219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200</v>
      </c>
      <c r="L724" t="s">
        <v>77</v>
      </c>
      <c r="M724" t="s"/>
      <c r="N724" t="s">
        <v>1262</v>
      </c>
      <c r="O724" t="s">
        <v>79</v>
      </c>
      <c r="P724" t="s">
        <v>1219</v>
      </c>
      <c r="Q724" t="s"/>
      <c r="R724" t="s">
        <v>328</v>
      </c>
      <c r="S724" t="s">
        <v>1252</v>
      </c>
      <c r="T724" t="s">
        <v>82</v>
      </c>
      <c r="U724" t="s">
        <v>83</v>
      </c>
      <c r="V724" t="s">
        <v>84</v>
      </c>
      <c r="W724" t="s">
        <v>103</v>
      </c>
      <c r="X724" t="s"/>
      <c r="Y724" t="s">
        <v>86</v>
      </c>
      <c r="Z724">
        <f>HYPERLINK("https://hotelmonitor-cachepage.eclerx.com/savepage/tk_15454758707701647_sr_60.html","info")</f>
        <v/>
      </c>
      <c r="AA724" t="n">
        <v>-426811</v>
      </c>
      <c r="AB724" t="s">
        <v>1253</v>
      </c>
      <c r="AC724" t="s">
        <v>88</v>
      </c>
      <c r="AD724" t="s">
        <v>89</v>
      </c>
      <c r="AE724" t="s"/>
      <c r="AF724" t="s"/>
      <c r="AG724" t="s"/>
      <c r="AH724" t="s">
        <v>1254</v>
      </c>
      <c r="AI724" t="s">
        <v>1255</v>
      </c>
      <c r="AJ724" t="s"/>
      <c r="AK724" t="s">
        <v>91</v>
      </c>
      <c r="AL724" t="s"/>
      <c r="AM724" t="s">
        <v>371</v>
      </c>
      <c r="AN724" t="s">
        <v>91</v>
      </c>
      <c r="AO724" t="s"/>
      <c r="AP724" t="n">
        <v>3</v>
      </c>
      <c r="AQ724" t="s">
        <v>92</v>
      </c>
      <c r="AR724" t="s"/>
      <c r="AS724" t="s">
        <v>1235</v>
      </c>
      <c r="AT724" t="s">
        <v>94</v>
      </c>
      <c r="AU724" t="s">
        <v>91</v>
      </c>
      <c r="AV724" t="s"/>
      <c r="AW724" t="s">
        <v>95</v>
      </c>
      <c r="AX724" t="s"/>
      <c r="AY724" t="n">
        <v>426811</v>
      </c>
      <c r="AZ724" t="s">
        <v>1225</v>
      </c>
      <c r="BA724" t="s"/>
      <c r="BB724" t="s"/>
      <c r="BC724" t="n">
        <v>38.91</v>
      </c>
      <c r="BD724" t="n">
        <v>38.91</v>
      </c>
      <c r="BE724" t="s">
        <v>1256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>
        <v>1263</v>
      </c>
      <c r="BR724" t="s">
        <v>387</v>
      </c>
    </row>
    <row r="725" spans="1:70">
      <c r="A725" t="s">
        <v>70</v>
      </c>
      <c r="B725" t="s">
        <v>71</v>
      </c>
      <c r="C725" t="s">
        <v>265</v>
      </c>
      <c r="D725" t="n">
        <v>3</v>
      </c>
      <c r="E725" t="s">
        <v>1219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200</v>
      </c>
      <c r="L725" t="s">
        <v>77</v>
      </c>
      <c r="M725" t="s"/>
      <c r="N725" t="s">
        <v>1262</v>
      </c>
      <c r="O725" t="s">
        <v>79</v>
      </c>
      <c r="P725" t="s">
        <v>1219</v>
      </c>
      <c r="Q725" t="s"/>
      <c r="R725" t="s">
        <v>328</v>
      </c>
      <c r="S725" t="s">
        <v>1252</v>
      </c>
      <c r="T725" t="s">
        <v>82</v>
      </c>
      <c r="U725" t="s">
        <v>83</v>
      </c>
      <c r="V725" t="s">
        <v>84</v>
      </c>
      <c r="W725" t="s">
        <v>103</v>
      </c>
      <c r="X725" t="s"/>
      <c r="Y725" t="s">
        <v>86</v>
      </c>
      <c r="Z725">
        <f>HYPERLINK("https://hotelmonitor-cachepage.eclerx.com/savepage/tk_15454758707701647_sr_60.html","info")</f>
        <v/>
      </c>
      <c r="AA725" t="n">
        <v>-426811</v>
      </c>
      <c r="AB725" t="s">
        <v>1253</v>
      </c>
      <c r="AC725" t="s">
        <v>88</v>
      </c>
      <c r="AD725" t="s">
        <v>89</v>
      </c>
      <c r="AE725" t="s"/>
      <c r="AF725" t="s"/>
      <c r="AG725" t="s"/>
      <c r="AH725" t="s">
        <v>1254</v>
      </c>
      <c r="AI725" t="s">
        <v>1255</v>
      </c>
      <c r="AJ725" t="s"/>
      <c r="AK725" t="s">
        <v>91</v>
      </c>
      <c r="AL725" t="s"/>
      <c r="AM725" t="s">
        <v>371</v>
      </c>
      <c r="AN725" t="s">
        <v>91</v>
      </c>
      <c r="AO725" t="s"/>
      <c r="AP725" t="n">
        <v>3</v>
      </c>
      <c r="AQ725" t="s">
        <v>92</v>
      </c>
      <c r="AR725" t="s"/>
      <c r="AS725" t="s">
        <v>1235</v>
      </c>
      <c r="AT725" t="s">
        <v>94</v>
      </c>
      <c r="AU725" t="s">
        <v>91</v>
      </c>
      <c r="AV725" t="s"/>
      <c r="AW725" t="s">
        <v>95</v>
      </c>
      <c r="AX725" t="s"/>
      <c r="AY725" t="n">
        <v>426811</v>
      </c>
      <c r="AZ725" t="s">
        <v>1225</v>
      </c>
      <c r="BA725" t="s"/>
      <c r="BB725" t="s"/>
      <c r="BC725" t="n">
        <v>38.91</v>
      </c>
      <c r="BD725" t="n">
        <v>38.91</v>
      </c>
      <c r="BE725" t="s">
        <v>1256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>
        <v>1263</v>
      </c>
      <c r="BR725" t="s">
        <v>387</v>
      </c>
    </row>
    <row r="726" spans="1:70">
      <c r="A726" t="s">
        <v>70</v>
      </c>
      <c r="B726" t="s">
        <v>71</v>
      </c>
      <c r="C726" t="s">
        <v>265</v>
      </c>
      <c r="D726" t="n">
        <v>3</v>
      </c>
      <c r="E726" t="s">
        <v>1219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200</v>
      </c>
      <c r="L726" t="s">
        <v>77</v>
      </c>
      <c r="M726" t="s"/>
      <c r="N726" t="s">
        <v>1262</v>
      </c>
      <c r="O726" t="s">
        <v>79</v>
      </c>
      <c r="P726" t="s">
        <v>1219</v>
      </c>
      <c r="Q726" t="s"/>
      <c r="R726" t="s">
        <v>328</v>
      </c>
      <c r="S726" t="s">
        <v>1252</v>
      </c>
      <c r="T726" t="s">
        <v>82</v>
      </c>
      <c r="U726" t="s">
        <v>83</v>
      </c>
      <c r="V726" t="s">
        <v>84</v>
      </c>
      <c r="W726" t="s">
        <v>103</v>
      </c>
      <c r="X726" t="s"/>
      <c r="Y726" t="s">
        <v>86</v>
      </c>
      <c r="Z726">
        <f>HYPERLINK("https://hotelmonitor-cachepage.eclerx.com/savepage/tk_15454758707701647_sr_60.html","info")</f>
        <v/>
      </c>
      <c r="AA726" t="n">
        <v>-426811</v>
      </c>
      <c r="AB726" t="s">
        <v>1257</v>
      </c>
      <c r="AC726" t="s">
        <v>88</v>
      </c>
      <c r="AD726" t="s">
        <v>89</v>
      </c>
      <c r="AE726" t="s"/>
      <c r="AF726" t="s"/>
      <c r="AG726" t="s"/>
      <c r="AH726" t="s">
        <v>1254</v>
      </c>
      <c r="AI726" t="s">
        <v>1255</v>
      </c>
      <c r="AJ726" t="s"/>
      <c r="AK726" t="s">
        <v>91</v>
      </c>
      <c r="AL726" t="s"/>
      <c r="AM726" t="s">
        <v>371</v>
      </c>
      <c r="AN726" t="s">
        <v>91</v>
      </c>
      <c r="AO726" t="s"/>
      <c r="AP726" t="n">
        <v>3</v>
      </c>
      <c r="AQ726" t="s">
        <v>92</v>
      </c>
      <c r="AR726" t="s"/>
      <c r="AS726" t="s">
        <v>1235</v>
      </c>
      <c r="AT726" t="s">
        <v>94</v>
      </c>
      <c r="AU726" t="s">
        <v>91</v>
      </c>
      <c r="AV726" t="s"/>
      <c r="AW726" t="s">
        <v>95</v>
      </c>
      <c r="AX726" t="s"/>
      <c r="AY726" t="n">
        <v>426811</v>
      </c>
      <c r="AZ726" t="s">
        <v>1225</v>
      </c>
      <c r="BA726" t="s"/>
      <c r="BB726" t="s"/>
      <c r="BC726" t="n">
        <v>38.91</v>
      </c>
      <c r="BD726" t="n">
        <v>38.91</v>
      </c>
      <c r="BE726" t="s">
        <v>1256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1263</v>
      </c>
      <c r="BR726" t="s">
        <v>387</v>
      </c>
    </row>
    <row r="727" spans="1:70">
      <c r="A727" t="s">
        <v>70</v>
      </c>
      <c r="B727" t="s">
        <v>71</v>
      </c>
      <c r="C727" t="s">
        <v>265</v>
      </c>
      <c r="D727" t="n">
        <v>3</v>
      </c>
      <c r="E727" t="s">
        <v>1219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200</v>
      </c>
      <c r="L727" t="s">
        <v>77</v>
      </c>
      <c r="M727" t="s"/>
      <c r="N727" t="s">
        <v>1262</v>
      </c>
      <c r="O727" t="s">
        <v>79</v>
      </c>
      <c r="P727" t="s">
        <v>1219</v>
      </c>
      <c r="Q727" t="s"/>
      <c r="R727" t="s">
        <v>328</v>
      </c>
      <c r="S727" t="s">
        <v>1252</v>
      </c>
      <c r="T727" t="s">
        <v>82</v>
      </c>
      <c r="U727" t="s">
        <v>83</v>
      </c>
      <c r="V727" t="s">
        <v>84</v>
      </c>
      <c r="W727" t="s">
        <v>103</v>
      </c>
      <c r="X727" t="s"/>
      <c r="Y727" t="s">
        <v>86</v>
      </c>
      <c r="Z727">
        <f>HYPERLINK("https://hotelmonitor-cachepage.eclerx.com/savepage/tk_15454758707701647_sr_60.html","info")</f>
        <v/>
      </c>
      <c r="AA727" t="n">
        <v>-426811</v>
      </c>
      <c r="AB727" t="s">
        <v>1257</v>
      </c>
      <c r="AC727" t="s">
        <v>88</v>
      </c>
      <c r="AD727" t="s">
        <v>89</v>
      </c>
      <c r="AE727" t="s"/>
      <c r="AF727" t="s"/>
      <c r="AG727" t="s"/>
      <c r="AH727" t="s">
        <v>1254</v>
      </c>
      <c r="AI727" t="s">
        <v>1255</v>
      </c>
      <c r="AJ727" t="s"/>
      <c r="AK727" t="s">
        <v>91</v>
      </c>
      <c r="AL727" t="s"/>
      <c r="AM727" t="s">
        <v>371</v>
      </c>
      <c r="AN727" t="s">
        <v>91</v>
      </c>
      <c r="AO727" t="s"/>
      <c r="AP727" t="n">
        <v>3</v>
      </c>
      <c r="AQ727" t="s">
        <v>92</v>
      </c>
      <c r="AR727" t="s"/>
      <c r="AS727" t="s">
        <v>1235</v>
      </c>
      <c r="AT727" t="s">
        <v>94</v>
      </c>
      <c r="AU727" t="s">
        <v>91</v>
      </c>
      <c r="AV727" t="s"/>
      <c r="AW727" t="s">
        <v>95</v>
      </c>
      <c r="AX727" t="s"/>
      <c r="AY727" t="n">
        <v>426811</v>
      </c>
      <c r="AZ727" t="s">
        <v>1225</v>
      </c>
      <c r="BA727" t="s"/>
      <c r="BB727" t="s"/>
      <c r="BC727" t="n">
        <v>38.91</v>
      </c>
      <c r="BD727" t="n">
        <v>38.91</v>
      </c>
      <c r="BE727" t="s">
        <v>1256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1263</v>
      </c>
      <c r="BR727" t="s">
        <v>387</v>
      </c>
    </row>
    <row r="728" spans="1:70">
      <c r="A728" t="s">
        <v>70</v>
      </c>
      <c r="B728" t="s">
        <v>71</v>
      </c>
      <c r="C728" t="s">
        <v>265</v>
      </c>
      <c r="D728" t="n">
        <v>3</v>
      </c>
      <c r="E728" t="s">
        <v>1219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200</v>
      </c>
      <c r="L728" t="s">
        <v>77</v>
      </c>
      <c r="M728" t="s"/>
      <c r="N728" t="s">
        <v>1262</v>
      </c>
      <c r="O728" t="s">
        <v>79</v>
      </c>
      <c r="P728" t="s">
        <v>1219</v>
      </c>
      <c r="Q728" t="s"/>
      <c r="R728" t="s">
        <v>328</v>
      </c>
      <c r="S728" t="s">
        <v>1252</v>
      </c>
      <c r="T728" t="s">
        <v>82</v>
      </c>
      <c r="U728" t="s">
        <v>83</v>
      </c>
      <c r="V728" t="s">
        <v>84</v>
      </c>
      <c r="W728" t="s">
        <v>103</v>
      </c>
      <c r="X728" t="s"/>
      <c r="Y728" t="s">
        <v>86</v>
      </c>
      <c r="Z728">
        <f>HYPERLINK("https://hotelmonitor-cachepage.eclerx.com/savepage/tk_15454758707701647_sr_60.html","info")</f>
        <v/>
      </c>
      <c r="AA728" t="n">
        <v>-426811</v>
      </c>
      <c r="AB728" t="s">
        <v>1258</v>
      </c>
      <c r="AC728" t="s">
        <v>88</v>
      </c>
      <c r="AD728" t="s">
        <v>89</v>
      </c>
      <c r="AE728" t="s"/>
      <c r="AF728" t="s"/>
      <c r="AG728" t="s"/>
      <c r="AH728" t="s">
        <v>1254</v>
      </c>
      <c r="AI728" t="s">
        <v>1255</v>
      </c>
      <c r="AJ728" t="s"/>
      <c r="AK728" t="s">
        <v>91</v>
      </c>
      <c r="AL728" t="s"/>
      <c r="AM728" t="s">
        <v>371</v>
      </c>
      <c r="AN728" t="s">
        <v>91</v>
      </c>
      <c r="AO728" t="s"/>
      <c r="AP728" t="n">
        <v>3</v>
      </c>
      <c r="AQ728" t="s">
        <v>92</v>
      </c>
      <c r="AR728" t="s"/>
      <c r="AS728" t="s">
        <v>1235</v>
      </c>
      <c r="AT728" t="s">
        <v>94</v>
      </c>
      <c r="AU728" t="s">
        <v>91</v>
      </c>
      <c r="AV728" t="s"/>
      <c r="AW728" t="s">
        <v>95</v>
      </c>
      <c r="AX728" t="s"/>
      <c r="AY728" t="n">
        <v>426811</v>
      </c>
      <c r="AZ728" t="s">
        <v>1225</v>
      </c>
      <c r="BA728" t="s"/>
      <c r="BB728" t="s"/>
      <c r="BC728" t="n">
        <v>38.91</v>
      </c>
      <c r="BD728" t="n">
        <v>38.91</v>
      </c>
      <c r="BE728" t="s">
        <v>1256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1263</v>
      </c>
      <c r="BR728" t="s">
        <v>387</v>
      </c>
    </row>
    <row r="729" spans="1:70">
      <c r="A729" t="s">
        <v>70</v>
      </c>
      <c r="B729" t="s">
        <v>71</v>
      </c>
      <c r="C729" t="s">
        <v>265</v>
      </c>
      <c r="D729" t="n">
        <v>3</v>
      </c>
      <c r="E729" t="s">
        <v>1219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200</v>
      </c>
      <c r="L729" t="s">
        <v>77</v>
      </c>
      <c r="M729" t="s"/>
      <c r="N729" t="s">
        <v>1262</v>
      </c>
      <c r="O729" t="s">
        <v>79</v>
      </c>
      <c r="P729" t="s">
        <v>1219</v>
      </c>
      <c r="Q729" t="s"/>
      <c r="R729" t="s">
        <v>328</v>
      </c>
      <c r="S729" t="s">
        <v>1252</v>
      </c>
      <c r="T729" t="s">
        <v>82</v>
      </c>
      <c r="U729" t="s">
        <v>83</v>
      </c>
      <c r="V729" t="s">
        <v>84</v>
      </c>
      <c r="W729" t="s">
        <v>103</v>
      </c>
      <c r="X729" t="s"/>
      <c r="Y729" t="s">
        <v>86</v>
      </c>
      <c r="Z729">
        <f>HYPERLINK("https://hotelmonitor-cachepage.eclerx.com/savepage/tk_15454758707701647_sr_60.html","info")</f>
        <v/>
      </c>
      <c r="AA729" t="n">
        <v>-426811</v>
      </c>
      <c r="AB729" t="s">
        <v>1258</v>
      </c>
      <c r="AC729" t="s">
        <v>88</v>
      </c>
      <c r="AD729" t="s">
        <v>89</v>
      </c>
      <c r="AE729" t="s"/>
      <c r="AF729" t="s"/>
      <c r="AG729" t="s"/>
      <c r="AH729" t="s">
        <v>1254</v>
      </c>
      <c r="AI729" t="s">
        <v>1255</v>
      </c>
      <c r="AJ729" t="s"/>
      <c r="AK729" t="s">
        <v>91</v>
      </c>
      <c r="AL729" t="s"/>
      <c r="AM729" t="s">
        <v>371</v>
      </c>
      <c r="AN729" t="s">
        <v>91</v>
      </c>
      <c r="AO729" t="s"/>
      <c r="AP729" t="n">
        <v>3</v>
      </c>
      <c r="AQ729" t="s">
        <v>92</v>
      </c>
      <c r="AR729" t="s"/>
      <c r="AS729" t="s">
        <v>1235</v>
      </c>
      <c r="AT729" t="s">
        <v>94</v>
      </c>
      <c r="AU729" t="s">
        <v>91</v>
      </c>
      <c r="AV729" t="s"/>
      <c r="AW729" t="s">
        <v>95</v>
      </c>
      <c r="AX729" t="s"/>
      <c r="AY729" t="n">
        <v>426811</v>
      </c>
      <c r="AZ729" t="s">
        <v>1225</v>
      </c>
      <c r="BA729" t="s"/>
      <c r="BB729" t="s"/>
      <c r="BC729" t="n">
        <v>38.91</v>
      </c>
      <c r="BD729" t="n">
        <v>38.91</v>
      </c>
      <c r="BE729" t="s">
        <v>1256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1263</v>
      </c>
      <c r="BR729" t="s">
        <v>387</v>
      </c>
    </row>
    <row r="730" spans="1:70">
      <c r="A730" t="s">
        <v>70</v>
      </c>
      <c r="B730" t="s">
        <v>71</v>
      </c>
      <c r="C730" t="s">
        <v>265</v>
      </c>
      <c r="D730" t="n">
        <v>3</v>
      </c>
      <c r="E730" t="s">
        <v>1219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200</v>
      </c>
      <c r="L730" t="s">
        <v>77</v>
      </c>
      <c r="M730" t="s"/>
      <c r="N730" t="s">
        <v>1262</v>
      </c>
      <c r="O730" t="s">
        <v>79</v>
      </c>
      <c r="P730" t="s">
        <v>1219</v>
      </c>
      <c r="Q730" t="s"/>
      <c r="R730" t="s">
        <v>328</v>
      </c>
      <c r="S730" t="s">
        <v>1252</v>
      </c>
      <c r="T730" t="s">
        <v>82</v>
      </c>
      <c r="U730" t="s">
        <v>83</v>
      </c>
      <c r="V730" t="s">
        <v>84</v>
      </c>
      <c r="W730" t="s">
        <v>103</v>
      </c>
      <c r="X730" t="s"/>
      <c r="Y730" t="s">
        <v>86</v>
      </c>
      <c r="Z730">
        <f>HYPERLINK("https://hotelmonitor-cachepage.eclerx.com/savepage/tk_15454758707701647_sr_60.html","info")</f>
        <v/>
      </c>
      <c r="AA730" t="n">
        <v>-426811</v>
      </c>
      <c r="AB730" t="s">
        <v>1259</v>
      </c>
      <c r="AC730" t="s">
        <v>88</v>
      </c>
      <c r="AD730" t="s">
        <v>89</v>
      </c>
      <c r="AE730" t="s"/>
      <c r="AF730" t="s"/>
      <c r="AG730" t="s"/>
      <c r="AH730" t="s">
        <v>1254</v>
      </c>
      <c r="AI730" t="s">
        <v>1255</v>
      </c>
      <c r="AJ730" t="s"/>
      <c r="AK730" t="s">
        <v>91</v>
      </c>
      <c r="AL730" t="s"/>
      <c r="AM730" t="s">
        <v>474</v>
      </c>
      <c r="AN730" t="s">
        <v>91</v>
      </c>
      <c r="AO730" t="s"/>
      <c r="AP730" t="n">
        <v>3</v>
      </c>
      <c r="AQ730" t="s">
        <v>92</v>
      </c>
      <c r="AR730" t="s"/>
      <c r="AS730" t="s">
        <v>93</v>
      </c>
      <c r="AT730" t="s">
        <v>94</v>
      </c>
      <c r="AU730" t="s">
        <v>91</v>
      </c>
      <c r="AV730" t="s"/>
      <c r="AW730" t="s">
        <v>95</v>
      </c>
      <c r="AX730" t="s"/>
      <c r="AY730" t="n">
        <v>426811</v>
      </c>
      <c r="AZ730" t="s">
        <v>1225</v>
      </c>
      <c r="BA730" t="s"/>
      <c r="BB730" t="s"/>
      <c r="BC730" t="n">
        <v>38.91</v>
      </c>
      <c r="BD730" t="n">
        <v>38.91</v>
      </c>
      <c r="BE730" t="s">
        <v>1256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1263</v>
      </c>
      <c r="BR730" t="s">
        <v>387</v>
      </c>
    </row>
    <row r="731" spans="1:70">
      <c r="A731" t="s">
        <v>70</v>
      </c>
      <c r="B731" t="s">
        <v>71</v>
      </c>
      <c r="C731" t="s">
        <v>265</v>
      </c>
      <c r="D731" t="n">
        <v>3</v>
      </c>
      <c r="E731" t="s">
        <v>1219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200</v>
      </c>
      <c r="L731" t="s">
        <v>77</v>
      </c>
      <c r="M731" t="s"/>
      <c r="N731" t="s">
        <v>1262</v>
      </c>
      <c r="O731" t="s">
        <v>79</v>
      </c>
      <c r="P731" t="s">
        <v>1219</v>
      </c>
      <c r="Q731" t="s"/>
      <c r="R731" t="s">
        <v>328</v>
      </c>
      <c r="S731" t="s">
        <v>1252</v>
      </c>
      <c r="T731" t="s">
        <v>82</v>
      </c>
      <c r="U731" t="s">
        <v>83</v>
      </c>
      <c r="V731" t="s">
        <v>84</v>
      </c>
      <c r="W731" t="s">
        <v>103</v>
      </c>
      <c r="X731" t="s"/>
      <c r="Y731" t="s">
        <v>86</v>
      </c>
      <c r="Z731">
        <f>HYPERLINK("https://hotelmonitor-cachepage.eclerx.com/savepage/tk_15454758707701647_sr_60.html","info")</f>
        <v/>
      </c>
      <c r="AA731" t="n">
        <v>-426811</v>
      </c>
      <c r="AB731" t="s">
        <v>1259</v>
      </c>
      <c r="AC731" t="s">
        <v>88</v>
      </c>
      <c r="AD731" t="s">
        <v>89</v>
      </c>
      <c r="AE731" t="s"/>
      <c r="AF731" t="s"/>
      <c r="AG731" t="s"/>
      <c r="AH731" t="s">
        <v>1254</v>
      </c>
      <c r="AI731" t="s">
        <v>1255</v>
      </c>
      <c r="AJ731" t="s"/>
      <c r="AK731" t="s">
        <v>91</v>
      </c>
      <c r="AL731" t="s"/>
      <c r="AM731" t="s">
        <v>474</v>
      </c>
      <c r="AN731" t="s">
        <v>91</v>
      </c>
      <c r="AO731" t="s"/>
      <c r="AP731" t="n">
        <v>3</v>
      </c>
      <c r="AQ731" t="s">
        <v>92</v>
      </c>
      <c r="AR731" t="s"/>
      <c r="AS731" t="s">
        <v>93</v>
      </c>
      <c r="AT731" t="s">
        <v>94</v>
      </c>
      <c r="AU731" t="s">
        <v>91</v>
      </c>
      <c r="AV731" t="s"/>
      <c r="AW731" t="s">
        <v>95</v>
      </c>
      <c r="AX731" t="s"/>
      <c r="AY731" t="n">
        <v>426811</v>
      </c>
      <c r="AZ731" t="s">
        <v>1225</v>
      </c>
      <c r="BA731" t="s"/>
      <c r="BB731" t="s"/>
      <c r="BC731" t="n">
        <v>38.91</v>
      </c>
      <c r="BD731" t="n">
        <v>38.91</v>
      </c>
      <c r="BE731" t="s">
        <v>1256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1263</v>
      </c>
      <c r="BR731" t="s">
        <v>387</v>
      </c>
    </row>
    <row r="732" spans="1:70">
      <c r="A732" t="s">
        <v>70</v>
      </c>
      <c r="B732" t="s">
        <v>71</v>
      </c>
      <c r="C732" t="s">
        <v>265</v>
      </c>
      <c r="D732" t="n">
        <v>3</v>
      </c>
      <c r="E732" t="s">
        <v>1219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200</v>
      </c>
      <c r="L732" t="s">
        <v>77</v>
      </c>
      <c r="M732" t="s"/>
      <c r="N732" t="s">
        <v>1262</v>
      </c>
      <c r="O732" t="s">
        <v>79</v>
      </c>
      <c r="P732" t="s">
        <v>1219</v>
      </c>
      <c r="Q732" t="s"/>
      <c r="R732" t="s">
        <v>328</v>
      </c>
      <c r="S732" t="s">
        <v>1252</v>
      </c>
      <c r="T732" t="s">
        <v>82</v>
      </c>
      <c r="U732" t="s">
        <v>83</v>
      </c>
      <c r="V732" t="s">
        <v>84</v>
      </c>
      <c r="W732" t="s">
        <v>103</v>
      </c>
      <c r="X732" t="s"/>
      <c r="Y732" t="s">
        <v>86</v>
      </c>
      <c r="Z732">
        <f>HYPERLINK("https://hotelmonitor-cachepage.eclerx.com/savepage/tk_15454758707701647_sr_60.html","info")</f>
        <v/>
      </c>
      <c r="AA732" t="n">
        <v>-426811</v>
      </c>
      <c r="AB732" t="s">
        <v>1260</v>
      </c>
      <c r="AC732" t="s">
        <v>88</v>
      </c>
      <c r="AD732" t="s">
        <v>89</v>
      </c>
      <c r="AE732" t="s"/>
      <c r="AF732" t="s"/>
      <c r="AG732" t="s"/>
      <c r="AH732" t="s">
        <v>1254</v>
      </c>
      <c r="AI732" t="s">
        <v>1255</v>
      </c>
      <c r="AJ732" t="s"/>
      <c r="AK732" t="s">
        <v>91</v>
      </c>
      <c r="AL732" t="s"/>
      <c r="AM732" t="s">
        <v>474</v>
      </c>
      <c r="AN732" t="s">
        <v>91</v>
      </c>
      <c r="AO732" t="s"/>
      <c r="AP732" t="n">
        <v>3</v>
      </c>
      <c r="AQ732" t="s">
        <v>92</v>
      </c>
      <c r="AR732" t="s"/>
      <c r="AS732" t="s">
        <v>93</v>
      </c>
      <c r="AT732" t="s">
        <v>94</v>
      </c>
      <c r="AU732" t="s">
        <v>91</v>
      </c>
      <c r="AV732" t="s"/>
      <c r="AW732" t="s">
        <v>95</v>
      </c>
      <c r="AX732" t="s"/>
      <c r="AY732" t="n">
        <v>426811</v>
      </c>
      <c r="AZ732" t="s">
        <v>1225</v>
      </c>
      <c r="BA732" t="s"/>
      <c r="BB732" t="s"/>
      <c r="BC732" t="n">
        <v>38.91</v>
      </c>
      <c r="BD732" t="n">
        <v>38.91</v>
      </c>
      <c r="BE732" t="s">
        <v>1256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1263</v>
      </c>
      <c r="BR732" t="s">
        <v>387</v>
      </c>
    </row>
    <row r="733" spans="1:70">
      <c r="A733" t="s">
        <v>70</v>
      </c>
      <c r="B733" t="s">
        <v>71</v>
      </c>
      <c r="C733" t="s">
        <v>265</v>
      </c>
      <c r="D733" t="n">
        <v>3</v>
      </c>
      <c r="E733" t="s">
        <v>1219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200</v>
      </c>
      <c r="L733" t="s">
        <v>77</v>
      </c>
      <c r="M733" t="s"/>
      <c r="N733" t="s">
        <v>1262</v>
      </c>
      <c r="O733" t="s">
        <v>79</v>
      </c>
      <c r="P733" t="s">
        <v>1219</v>
      </c>
      <c r="Q733" t="s"/>
      <c r="R733" t="s">
        <v>328</v>
      </c>
      <c r="S733" t="s">
        <v>1252</v>
      </c>
      <c r="T733" t="s">
        <v>82</v>
      </c>
      <c r="U733" t="s">
        <v>83</v>
      </c>
      <c r="V733" t="s">
        <v>84</v>
      </c>
      <c r="W733" t="s">
        <v>103</v>
      </c>
      <c r="X733" t="s"/>
      <c r="Y733" t="s">
        <v>86</v>
      </c>
      <c r="Z733">
        <f>HYPERLINK("https://hotelmonitor-cachepage.eclerx.com/savepage/tk_15454758707701647_sr_60.html","info")</f>
        <v/>
      </c>
      <c r="AA733" t="n">
        <v>-426811</v>
      </c>
      <c r="AB733" t="s">
        <v>1260</v>
      </c>
      <c r="AC733" t="s">
        <v>88</v>
      </c>
      <c r="AD733" t="s">
        <v>89</v>
      </c>
      <c r="AE733" t="s"/>
      <c r="AF733" t="s"/>
      <c r="AG733" t="s"/>
      <c r="AH733" t="s">
        <v>1254</v>
      </c>
      <c r="AI733" t="s">
        <v>1255</v>
      </c>
      <c r="AJ733" t="s"/>
      <c r="AK733" t="s">
        <v>91</v>
      </c>
      <c r="AL733" t="s"/>
      <c r="AM733" t="s">
        <v>474</v>
      </c>
      <c r="AN733" t="s">
        <v>91</v>
      </c>
      <c r="AO733" t="s"/>
      <c r="AP733" t="n">
        <v>3</v>
      </c>
      <c r="AQ733" t="s">
        <v>92</v>
      </c>
      <c r="AR733" t="s"/>
      <c r="AS733" t="s">
        <v>93</v>
      </c>
      <c r="AT733" t="s">
        <v>94</v>
      </c>
      <c r="AU733" t="s">
        <v>91</v>
      </c>
      <c r="AV733" t="s"/>
      <c r="AW733" t="s">
        <v>95</v>
      </c>
      <c r="AX733" t="s"/>
      <c r="AY733" t="n">
        <v>426811</v>
      </c>
      <c r="AZ733" t="s">
        <v>1225</v>
      </c>
      <c r="BA733" t="s"/>
      <c r="BB733" t="s"/>
      <c r="BC733" t="n">
        <v>38.91</v>
      </c>
      <c r="BD733" t="n">
        <v>38.91</v>
      </c>
      <c r="BE733" t="s">
        <v>1256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1263</v>
      </c>
      <c r="BR733" t="s">
        <v>387</v>
      </c>
    </row>
    <row r="734" spans="1:70">
      <c r="A734" t="s">
        <v>70</v>
      </c>
      <c r="B734" t="s">
        <v>71</v>
      </c>
      <c r="C734" t="s">
        <v>265</v>
      </c>
      <c r="D734" t="n">
        <v>3</v>
      </c>
      <c r="E734" t="s">
        <v>1219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200</v>
      </c>
      <c r="L734" t="s">
        <v>77</v>
      </c>
      <c r="M734" t="s"/>
      <c r="N734" t="s">
        <v>1262</v>
      </c>
      <c r="O734" t="s">
        <v>79</v>
      </c>
      <c r="P734" t="s">
        <v>1219</v>
      </c>
      <c r="Q734" t="s"/>
      <c r="R734" t="s">
        <v>328</v>
      </c>
      <c r="S734" t="s">
        <v>1252</v>
      </c>
      <c r="T734" t="s">
        <v>82</v>
      </c>
      <c r="U734" t="s">
        <v>83</v>
      </c>
      <c r="V734" t="s">
        <v>84</v>
      </c>
      <c r="W734" t="s">
        <v>103</v>
      </c>
      <c r="X734" t="s"/>
      <c r="Y734" t="s">
        <v>86</v>
      </c>
      <c r="Z734">
        <f>HYPERLINK("https://hotelmonitor-cachepage.eclerx.com/savepage/tk_15454758707701647_sr_60.html","info")</f>
        <v/>
      </c>
      <c r="AA734" t="n">
        <v>-426811</v>
      </c>
      <c r="AB734" t="s">
        <v>1261</v>
      </c>
      <c r="AC734" t="s">
        <v>88</v>
      </c>
      <c r="AD734" t="s">
        <v>89</v>
      </c>
      <c r="AE734" t="s"/>
      <c r="AF734" t="s"/>
      <c r="AG734" t="s"/>
      <c r="AH734" t="s">
        <v>1254</v>
      </c>
      <c r="AI734" t="s">
        <v>1255</v>
      </c>
      <c r="AJ734" t="s"/>
      <c r="AK734" t="s">
        <v>91</v>
      </c>
      <c r="AL734" t="s"/>
      <c r="AM734" t="s">
        <v>474</v>
      </c>
      <c r="AN734" t="s">
        <v>91</v>
      </c>
      <c r="AO734" t="s"/>
      <c r="AP734" t="n">
        <v>3</v>
      </c>
      <c r="AQ734" t="s">
        <v>92</v>
      </c>
      <c r="AR734" t="s"/>
      <c r="AS734" t="s">
        <v>93</v>
      </c>
      <c r="AT734" t="s">
        <v>94</v>
      </c>
      <c r="AU734" t="s">
        <v>91</v>
      </c>
      <c r="AV734" t="s"/>
      <c r="AW734" t="s">
        <v>95</v>
      </c>
      <c r="AX734" t="s"/>
      <c r="AY734" t="n">
        <v>426811</v>
      </c>
      <c r="AZ734" t="s">
        <v>1225</v>
      </c>
      <c r="BA734" t="s"/>
      <c r="BB734" t="s"/>
      <c r="BC734" t="n">
        <v>38.91</v>
      </c>
      <c r="BD734" t="n">
        <v>38.91</v>
      </c>
      <c r="BE734" t="s">
        <v>1256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1263</v>
      </c>
      <c r="BR734" t="s">
        <v>387</v>
      </c>
    </row>
    <row r="735" spans="1:70">
      <c r="A735" t="s">
        <v>70</v>
      </c>
      <c r="B735" t="s">
        <v>71</v>
      </c>
      <c r="C735" t="s">
        <v>265</v>
      </c>
      <c r="D735" t="n">
        <v>3</v>
      </c>
      <c r="E735" t="s">
        <v>1219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200</v>
      </c>
      <c r="L735" t="s">
        <v>77</v>
      </c>
      <c r="M735" t="s"/>
      <c r="N735" t="s">
        <v>1262</v>
      </c>
      <c r="O735" t="s">
        <v>79</v>
      </c>
      <c r="P735" t="s">
        <v>1219</v>
      </c>
      <c r="Q735" t="s"/>
      <c r="R735" t="s">
        <v>328</v>
      </c>
      <c r="S735" t="s">
        <v>1252</v>
      </c>
      <c r="T735" t="s">
        <v>82</v>
      </c>
      <c r="U735" t="s">
        <v>83</v>
      </c>
      <c r="V735" t="s">
        <v>84</v>
      </c>
      <c r="W735" t="s">
        <v>103</v>
      </c>
      <c r="X735" t="s"/>
      <c r="Y735" t="s">
        <v>86</v>
      </c>
      <c r="Z735">
        <f>HYPERLINK("https://hotelmonitor-cachepage.eclerx.com/savepage/tk_15454758707701647_sr_60.html","info")</f>
        <v/>
      </c>
      <c r="AA735" t="n">
        <v>-426811</v>
      </c>
      <c r="AB735" t="s">
        <v>1261</v>
      </c>
      <c r="AC735" t="s">
        <v>88</v>
      </c>
      <c r="AD735" t="s">
        <v>89</v>
      </c>
      <c r="AE735" t="s"/>
      <c r="AF735" t="s"/>
      <c r="AG735" t="s"/>
      <c r="AH735" t="s">
        <v>1254</v>
      </c>
      <c r="AI735" t="s">
        <v>1255</v>
      </c>
      <c r="AJ735" t="s"/>
      <c r="AK735" t="s">
        <v>91</v>
      </c>
      <c r="AL735" t="s"/>
      <c r="AM735" t="s">
        <v>474</v>
      </c>
      <c r="AN735" t="s">
        <v>91</v>
      </c>
      <c r="AO735" t="s"/>
      <c r="AP735" t="n">
        <v>3</v>
      </c>
      <c r="AQ735" t="s">
        <v>92</v>
      </c>
      <c r="AR735" t="s"/>
      <c r="AS735" t="s">
        <v>93</v>
      </c>
      <c r="AT735" t="s">
        <v>94</v>
      </c>
      <c r="AU735" t="s">
        <v>91</v>
      </c>
      <c r="AV735" t="s"/>
      <c r="AW735" t="s">
        <v>95</v>
      </c>
      <c r="AX735" t="s"/>
      <c r="AY735" t="n">
        <v>426811</v>
      </c>
      <c r="AZ735" t="s">
        <v>1225</v>
      </c>
      <c r="BA735" t="s"/>
      <c r="BB735" t="s"/>
      <c r="BC735" t="n">
        <v>38.91</v>
      </c>
      <c r="BD735" t="n">
        <v>38.91</v>
      </c>
      <c r="BE735" t="s">
        <v>1256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1263</v>
      </c>
      <c r="BR735" t="s">
        <v>387</v>
      </c>
    </row>
    <row r="736" spans="1:70">
      <c r="A736" t="s">
        <v>70</v>
      </c>
      <c r="B736" t="s">
        <v>71</v>
      </c>
      <c r="C736" t="s">
        <v>265</v>
      </c>
      <c r="D736" t="n">
        <v>3</v>
      </c>
      <c r="E736" t="s">
        <v>1219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200.41</v>
      </c>
      <c r="L736" t="s">
        <v>77</v>
      </c>
      <c r="M736" t="s"/>
      <c r="N736" t="s">
        <v>303</v>
      </c>
      <c r="O736" t="s">
        <v>79</v>
      </c>
      <c r="P736" t="s">
        <v>1219</v>
      </c>
      <c r="Q736" t="s"/>
      <c r="R736" t="s">
        <v>328</v>
      </c>
      <c r="S736" t="s">
        <v>1264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>
        <f>HYPERLINK("https://hotelmonitor-cachepage.eclerx.com/savepage/tk_15454758707701647_sr_60.html","info")</f>
        <v/>
      </c>
      <c r="AA736" t="n">
        <v>-426811</v>
      </c>
      <c r="AB736" t="s">
        <v>995</v>
      </c>
      <c r="AC736" t="s">
        <v>88</v>
      </c>
      <c r="AD736" t="s">
        <v>89</v>
      </c>
      <c r="AE736" t="s"/>
      <c r="AF736" t="s"/>
      <c r="AG736" t="s"/>
      <c r="AH736" t="s">
        <v>1265</v>
      </c>
      <c r="AI736" t="s">
        <v>1264</v>
      </c>
      <c r="AJ736" t="s"/>
      <c r="AK736" t="s">
        <v>91</v>
      </c>
      <c r="AL736" t="s"/>
      <c r="AM736" t="s">
        <v>271</v>
      </c>
      <c r="AN736" t="s">
        <v>91</v>
      </c>
      <c r="AO736" t="s"/>
      <c r="AP736" t="n">
        <v>3</v>
      </c>
      <c r="AQ736" t="s">
        <v>92</v>
      </c>
      <c r="AR736" t="s"/>
      <c r="AS736" t="s">
        <v>160</v>
      </c>
      <c r="AT736" t="s">
        <v>94</v>
      </c>
      <c r="AU736" t="s">
        <v>99</v>
      </c>
      <c r="AV736" t="s"/>
      <c r="AW736" t="s">
        <v>95</v>
      </c>
      <c r="AX736" t="s"/>
      <c r="AY736" t="n">
        <v>426811</v>
      </c>
      <c r="AZ736" t="s">
        <v>1225</v>
      </c>
      <c r="BA736" t="s"/>
      <c r="BB736" t="s"/>
      <c r="BC736" t="n">
        <v>38.91</v>
      </c>
      <c r="BD736" t="n">
        <v>38.91</v>
      </c>
      <c r="BE736" t="s">
        <v>1266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307</v>
      </c>
      <c r="BR736" t="s">
        <v>387</v>
      </c>
    </row>
    <row r="737" spans="1:70">
      <c r="A737" t="s">
        <v>70</v>
      </c>
      <c r="B737" t="s">
        <v>71</v>
      </c>
      <c r="C737" t="s">
        <v>265</v>
      </c>
      <c r="D737" t="n">
        <v>3</v>
      </c>
      <c r="E737" t="s">
        <v>1219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200.41</v>
      </c>
      <c r="L737" t="s">
        <v>77</v>
      </c>
      <c r="M737" t="s"/>
      <c r="N737" t="s">
        <v>303</v>
      </c>
      <c r="O737" t="s">
        <v>79</v>
      </c>
      <c r="P737" t="s">
        <v>1219</v>
      </c>
      <c r="Q737" t="s"/>
      <c r="R737" t="s">
        <v>328</v>
      </c>
      <c r="S737" t="s">
        <v>1264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>
        <f>HYPERLINK("https://hotelmonitor-cachepage.eclerx.com/savepage/tk_15454758707701647_sr_60.html","info")</f>
        <v/>
      </c>
      <c r="AA737" t="n">
        <v>-426811</v>
      </c>
      <c r="AB737" t="s">
        <v>995</v>
      </c>
      <c r="AC737" t="s">
        <v>88</v>
      </c>
      <c r="AD737" t="s">
        <v>89</v>
      </c>
      <c r="AE737" t="s"/>
      <c r="AF737" t="s"/>
      <c r="AG737" t="s"/>
      <c r="AH737" t="s">
        <v>1265</v>
      </c>
      <c r="AI737" t="s">
        <v>1264</v>
      </c>
      <c r="AJ737" t="s"/>
      <c r="AK737" t="s">
        <v>91</v>
      </c>
      <c r="AL737" t="s"/>
      <c r="AM737" t="s">
        <v>271</v>
      </c>
      <c r="AN737" t="s">
        <v>91</v>
      </c>
      <c r="AO737" t="s"/>
      <c r="AP737" t="n">
        <v>3</v>
      </c>
      <c r="AQ737" t="s">
        <v>92</v>
      </c>
      <c r="AR737" t="s"/>
      <c r="AS737" t="s">
        <v>160</v>
      </c>
      <c r="AT737" t="s">
        <v>94</v>
      </c>
      <c r="AU737" t="s">
        <v>99</v>
      </c>
      <c r="AV737" t="s"/>
      <c r="AW737" t="s">
        <v>95</v>
      </c>
      <c r="AX737" t="s"/>
      <c r="AY737" t="n">
        <v>426811</v>
      </c>
      <c r="AZ737" t="s">
        <v>1225</v>
      </c>
      <c r="BA737" t="s"/>
      <c r="BB737" t="s"/>
      <c r="BC737" t="n">
        <v>38.91</v>
      </c>
      <c r="BD737" t="n">
        <v>38.91</v>
      </c>
      <c r="BE737" t="s">
        <v>1266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307</v>
      </c>
      <c r="BR737" t="s">
        <v>387</v>
      </c>
    </row>
    <row r="738" spans="1:70">
      <c r="A738" t="s">
        <v>70</v>
      </c>
      <c r="B738" t="s">
        <v>71</v>
      </c>
      <c r="C738" t="s">
        <v>265</v>
      </c>
      <c r="D738" t="n">
        <v>3</v>
      </c>
      <c r="E738" t="s">
        <v>1219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204.11</v>
      </c>
      <c r="L738" t="s">
        <v>77</v>
      </c>
      <c r="M738" t="s"/>
      <c r="N738" t="s">
        <v>303</v>
      </c>
      <c r="O738" t="s">
        <v>79</v>
      </c>
      <c r="P738" t="s">
        <v>1219</v>
      </c>
      <c r="Q738" t="s"/>
      <c r="R738" t="s">
        <v>328</v>
      </c>
      <c r="S738" t="s">
        <v>1267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>
        <f>HYPERLINK("https://hotelmonitor-cachepage.eclerx.com/savepage/tk_15454758707701647_sr_60.html","info")</f>
        <v/>
      </c>
      <c r="AA738" t="n">
        <v>-426811</v>
      </c>
      <c r="AB738" t="s">
        <v>782</v>
      </c>
      <c r="AC738" t="s">
        <v>196</v>
      </c>
      <c r="AD738" t="s">
        <v>89</v>
      </c>
      <c r="AE738" t="s"/>
      <c r="AF738" t="s"/>
      <c r="AG738" t="s"/>
      <c r="AH738" t="s">
        <v>1268</v>
      </c>
      <c r="AI738" t="s">
        <v>1267</v>
      </c>
      <c r="AJ738" t="s"/>
      <c r="AK738" t="s">
        <v>91</v>
      </c>
      <c r="AL738" t="s"/>
      <c r="AM738" t="s">
        <v>271</v>
      </c>
      <c r="AN738" t="s">
        <v>91</v>
      </c>
      <c r="AO738" t="s"/>
      <c r="AP738" t="n">
        <v>3</v>
      </c>
      <c r="AQ738" t="s">
        <v>92</v>
      </c>
      <c r="AR738" t="s"/>
      <c r="AS738" t="s">
        <v>160</v>
      </c>
      <c r="AT738" t="s">
        <v>94</v>
      </c>
      <c r="AU738" t="s">
        <v>91</v>
      </c>
      <c r="AV738" t="s"/>
      <c r="AW738" t="s">
        <v>95</v>
      </c>
      <c r="AX738" t="s"/>
      <c r="AY738" t="n">
        <v>426811</v>
      </c>
      <c r="AZ738" t="s">
        <v>1225</v>
      </c>
      <c r="BA738" t="s"/>
      <c r="BB738" t="s"/>
      <c r="BC738" t="n">
        <v>38.91</v>
      </c>
      <c r="BD738" t="n">
        <v>38.91</v>
      </c>
      <c r="BE738" t="s">
        <v>1269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307</v>
      </c>
      <c r="BR738" t="s">
        <v>387</v>
      </c>
    </row>
    <row r="739" spans="1:70">
      <c r="A739" t="s">
        <v>70</v>
      </c>
      <c r="B739" t="s">
        <v>71</v>
      </c>
      <c r="C739" t="s">
        <v>265</v>
      </c>
      <c r="D739" t="n">
        <v>3</v>
      </c>
      <c r="E739" t="s">
        <v>1219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204.11</v>
      </c>
      <c r="L739" t="s">
        <v>77</v>
      </c>
      <c r="M739" t="s"/>
      <c r="N739" t="s">
        <v>303</v>
      </c>
      <c r="O739" t="s">
        <v>79</v>
      </c>
      <c r="P739" t="s">
        <v>1219</v>
      </c>
      <c r="Q739" t="s"/>
      <c r="R739" t="s">
        <v>328</v>
      </c>
      <c r="S739" t="s">
        <v>1267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>
        <f>HYPERLINK("https://hotelmonitor-cachepage.eclerx.com/savepage/tk_15454758707701647_sr_60.html","info")</f>
        <v/>
      </c>
      <c r="AA739" t="n">
        <v>-426811</v>
      </c>
      <c r="AB739" t="s">
        <v>782</v>
      </c>
      <c r="AC739" t="s">
        <v>196</v>
      </c>
      <c r="AD739" t="s">
        <v>89</v>
      </c>
      <c r="AE739" t="s"/>
      <c r="AF739" t="s"/>
      <c r="AG739" t="s"/>
      <c r="AH739" t="s">
        <v>1268</v>
      </c>
      <c r="AI739" t="s">
        <v>1267</v>
      </c>
      <c r="AJ739" t="s"/>
      <c r="AK739" t="s">
        <v>91</v>
      </c>
      <c r="AL739" t="s"/>
      <c r="AM739" t="s">
        <v>271</v>
      </c>
      <c r="AN739" t="s">
        <v>91</v>
      </c>
      <c r="AO739" t="s"/>
      <c r="AP739" t="n">
        <v>3</v>
      </c>
      <c r="AQ739" t="s">
        <v>92</v>
      </c>
      <c r="AR739" t="s"/>
      <c r="AS739" t="s">
        <v>160</v>
      </c>
      <c r="AT739" t="s">
        <v>94</v>
      </c>
      <c r="AU739" t="s">
        <v>91</v>
      </c>
      <c r="AV739" t="s"/>
      <c r="AW739" t="s">
        <v>95</v>
      </c>
      <c r="AX739" t="s"/>
      <c r="AY739" t="n">
        <v>426811</v>
      </c>
      <c r="AZ739" t="s">
        <v>1225</v>
      </c>
      <c r="BA739" t="s"/>
      <c r="BB739" t="s"/>
      <c r="BC739" t="n">
        <v>38.91</v>
      </c>
      <c r="BD739" t="n">
        <v>38.91</v>
      </c>
      <c r="BE739" t="s">
        <v>1269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307</v>
      </c>
      <c r="BR739" t="s">
        <v>387</v>
      </c>
    </row>
    <row r="740" spans="1:70">
      <c r="A740" t="s">
        <v>70</v>
      </c>
      <c r="B740" t="s">
        <v>71</v>
      </c>
      <c r="C740" t="s">
        <v>265</v>
      </c>
      <c r="D740" t="n">
        <v>3</v>
      </c>
      <c r="E740" t="s">
        <v>1219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202.5</v>
      </c>
      <c r="L740" t="s">
        <v>77</v>
      </c>
      <c r="M740" t="s"/>
      <c r="N740" t="s">
        <v>1270</v>
      </c>
      <c r="O740" t="s">
        <v>79</v>
      </c>
      <c r="P740" t="s">
        <v>1219</v>
      </c>
      <c r="Q740" t="s"/>
      <c r="R740" t="s">
        <v>328</v>
      </c>
      <c r="S740" t="s">
        <v>1271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HYPERLINK("https://hotelmonitor-cachepage.eclerx.com/savepage/tk_15454758707701647_sr_60.html","info")</f>
        <v/>
      </c>
      <c r="AA740" t="n">
        <v>-426811</v>
      </c>
      <c r="AB740" t="s">
        <v>1222</v>
      </c>
      <c r="AC740" t="s">
        <v>88</v>
      </c>
      <c r="AD740" t="s">
        <v>89</v>
      </c>
      <c r="AE740" t="s"/>
      <c r="AF740" t="s"/>
      <c r="AG740" t="s"/>
      <c r="AH740" t="s">
        <v>1272</v>
      </c>
      <c r="AI740" t="s">
        <v>1273</v>
      </c>
      <c r="AJ740" t="s"/>
      <c r="AK740" t="s">
        <v>91</v>
      </c>
      <c r="AL740" t="s"/>
      <c r="AM740" t="s">
        <v>474</v>
      </c>
      <c r="AN740" t="s">
        <v>91</v>
      </c>
      <c r="AO740" t="s"/>
      <c r="AP740" t="n">
        <v>3</v>
      </c>
      <c r="AQ740" t="s">
        <v>92</v>
      </c>
      <c r="AR740" t="s"/>
      <c r="AS740" t="s">
        <v>93</v>
      </c>
      <c r="AT740" t="s">
        <v>94</v>
      </c>
      <c r="AU740" t="s">
        <v>91</v>
      </c>
      <c r="AV740" t="s"/>
      <c r="AW740" t="s">
        <v>95</v>
      </c>
      <c r="AX740" t="s"/>
      <c r="AY740" t="n">
        <v>426811</v>
      </c>
      <c r="AZ740" t="s">
        <v>1225</v>
      </c>
      <c r="BA740" t="s"/>
      <c r="BB740" t="s"/>
      <c r="BC740" t="n">
        <v>38.91</v>
      </c>
      <c r="BD740" t="n">
        <v>38.91</v>
      </c>
      <c r="BE740" t="s">
        <v>1274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1275</v>
      </c>
      <c r="BR740" t="s">
        <v>387</v>
      </c>
    </row>
    <row r="741" spans="1:70">
      <c r="A741" t="s">
        <v>70</v>
      </c>
      <c r="B741" t="s">
        <v>71</v>
      </c>
      <c r="C741" t="s">
        <v>265</v>
      </c>
      <c r="D741" t="n">
        <v>3</v>
      </c>
      <c r="E741" t="s">
        <v>1219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202.5</v>
      </c>
      <c r="L741" t="s">
        <v>77</v>
      </c>
      <c r="M741" t="s"/>
      <c r="N741" t="s">
        <v>1270</v>
      </c>
      <c r="O741" t="s">
        <v>79</v>
      </c>
      <c r="P741" t="s">
        <v>1219</v>
      </c>
      <c r="Q741" t="s"/>
      <c r="R741" t="s">
        <v>328</v>
      </c>
      <c r="S741" t="s">
        <v>1271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HYPERLINK("https://hotelmonitor-cachepage.eclerx.com/savepage/tk_15454758707701647_sr_60.html","info")</f>
        <v/>
      </c>
      <c r="AA741" t="n">
        <v>-426811</v>
      </c>
      <c r="AB741" t="s">
        <v>1222</v>
      </c>
      <c r="AC741" t="s">
        <v>88</v>
      </c>
      <c r="AD741" t="s">
        <v>89</v>
      </c>
      <c r="AE741" t="s"/>
      <c r="AF741" t="s"/>
      <c r="AG741" t="s"/>
      <c r="AH741" t="s">
        <v>1272</v>
      </c>
      <c r="AI741" t="s">
        <v>1273</v>
      </c>
      <c r="AJ741" t="s"/>
      <c r="AK741" t="s">
        <v>91</v>
      </c>
      <c r="AL741" t="s"/>
      <c r="AM741" t="s">
        <v>474</v>
      </c>
      <c r="AN741" t="s">
        <v>91</v>
      </c>
      <c r="AO741" t="s"/>
      <c r="AP741" t="n">
        <v>3</v>
      </c>
      <c r="AQ741" t="s">
        <v>92</v>
      </c>
      <c r="AR741" t="s"/>
      <c r="AS741" t="s">
        <v>93</v>
      </c>
      <c r="AT741" t="s">
        <v>94</v>
      </c>
      <c r="AU741" t="s">
        <v>91</v>
      </c>
      <c r="AV741" t="s"/>
      <c r="AW741" t="s">
        <v>95</v>
      </c>
      <c r="AX741" t="s"/>
      <c r="AY741" t="n">
        <v>426811</v>
      </c>
      <c r="AZ741" t="s">
        <v>1225</v>
      </c>
      <c r="BA741" t="s"/>
      <c r="BB741" t="s"/>
      <c r="BC741" t="n">
        <v>38.91</v>
      </c>
      <c r="BD741" t="n">
        <v>38.91</v>
      </c>
      <c r="BE741" t="s">
        <v>1274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1275</v>
      </c>
      <c r="BR741" t="s">
        <v>387</v>
      </c>
    </row>
    <row r="742" spans="1:70">
      <c r="A742" t="s">
        <v>70</v>
      </c>
      <c r="B742" t="s">
        <v>71</v>
      </c>
      <c r="C742" t="s">
        <v>265</v>
      </c>
      <c r="D742" t="n">
        <v>3</v>
      </c>
      <c r="E742" t="s">
        <v>1219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202.51</v>
      </c>
      <c r="L742" t="s">
        <v>77</v>
      </c>
      <c r="M742" t="s"/>
      <c r="N742" t="s">
        <v>1270</v>
      </c>
      <c r="O742" t="s">
        <v>79</v>
      </c>
      <c r="P742" t="s">
        <v>1219</v>
      </c>
      <c r="Q742" t="s"/>
      <c r="R742" t="s">
        <v>328</v>
      </c>
      <c r="S742" t="s">
        <v>1276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HYPERLINK("https://hotelmonitor-cachepage.eclerx.com/savepage/tk_15454758707701647_sr_60.html","info")</f>
        <v/>
      </c>
      <c r="AA742" t="n">
        <v>-426811</v>
      </c>
      <c r="AB742" t="s">
        <v>1229</v>
      </c>
      <c r="AC742" t="s">
        <v>196</v>
      </c>
      <c r="AD742" t="s">
        <v>89</v>
      </c>
      <c r="AE742" t="s"/>
      <c r="AF742" t="s"/>
      <c r="AG742" t="s"/>
      <c r="AH742" t="s">
        <v>1277</v>
      </c>
      <c r="AI742" t="s">
        <v>1276</v>
      </c>
      <c r="AJ742" t="s"/>
      <c r="AK742" t="s">
        <v>91</v>
      </c>
      <c r="AL742" t="s"/>
      <c r="AM742" t="s">
        <v>474</v>
      </c>
      <c r="AN742" t="s">
        <v>91</v>
      </c>
      <c r="AO742" t="s"/>
      <c r="AP742" t="n">
        <v>3</v>
      </c>
      <c r="AQ742" t="s">
        <v>92</v>
      </c>
      <c r="AR742" t="s"/>
      <c r="AS742" t="s">
        <v>93</v>
      </c>
      <c r="AT742" t="s">
        <v>94</v>
      </c>
      <c r="AU742" t="s">
        <v>91</v>
      </c>
      <c r="AV742" t="s"/>
      <c r="AW742" t="s">
        <v>95</v>
      </c>
      <c r="AX742" t="s"/>
      <c r="AY742" t="n">
        <v>426811</v>
      </c>
      <c r="AZ742" t="s">
        <v>1225</v>
      </c>
      <c r="BA742" t="s"/>
      <c r="BB742" t="s"/>
      <c r="BC742" t="n">
        <v>38.91</v>
      </c>
      <c r="BD742" t="n">
        <v>38.91</v>
      </c>
      <c r="BE742" t="s">
        <v>1278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1275</v>
      </c>
      <c r="BR742" t="s">
        <v>387</v>
      </c>
    </row>
    <row r="743" spans="1:70">
      <c r="A743" t="s">
        <v>70</v>
      </c>
      <c r="B743" t="s">
        <v>71</v>
      </c>
      <c r="C743" t="s">
        <v>265</v>
      </c>
      <c r="D743" t="n">
        <v>3</v>
      </c>
      <c r="E743" t="s">
        <v>1219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202.51</v>
      </c>
      <c r="L743" t="s">
        <v>77</v>
      </c>
      <c r="M743" t="s"/>
      <c r="N743" t="s">
        <v>1270</v>
      </c>
      <c r="O743" t="s">
        <v>79</v>
      </c>
      <c r="P743" t="s">
        <v>1219</v>
      </c>
      <c r="Q743" t="s"/>
      <c r="R743" t="s">
        <v>328</v>
      </c>
      <c r="S743" t="s">
        <v>1276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HYPERLINK("https://hotelmonitor-cachepage.eclerx.com/savepage/tk_15454758707701647_sr_60.html","info")</f>
        <v/>
      </c>
      <c r="AA743" t="n">
        <v>-426811</v>
      </c>
      <c r="AB743" t="s">
        <v>1229</v>
      </c>
      <c r="AC743" t="s">
        <v>196</v>
      </c>
      <c r="AD743" t="s">
        <v>89</v>
      </c>
      <c r="AE743" t="s"/>
      <c r="AF743" t="s"/>
      <c r="AG743" t="s"/>
      <c r="AH743" t="s">
        <v>1277</v>
      </c>
      <c r="AI743" t="s">
        <v>1276</v>
      </c>
      <c r="AJ743" t="s"/>
      <c r="AK743" t="s">
        <v>91</v>
      </c>
      <c r="AL743" t="s"/>
      <c r="AM743" t="s">
        <v>474</v>
      </c>
      <c r="AN743" t="s">
        <v>91</v>
      </c>
      <c r="AO743" t="s"/>
      <c r="AP743" t="n">
        <v>3</v>
      </c>
      <c r="AQ743" t="s">
        <v>92</v>
      </c>
      <c r="AR743" t="s"/>
      <c r="AS743" t="s">
        <v>93</v>
      </c>
      <c r="AT743" t="s">
        <v>94</v>
      </c>
      <c r="AU743" t="s">
        <v>91</v>
      </c>
      <c r="AV743" t="s"/>
      <c r="AW743" t="s">
        <v>95</v>
      </c>
      <c r="AX743" t="s"/>
      <c r="AY743" t="n">
        <v>426811</v>
      </c>
      <c r="AZ743" t="s">
        <v>1225</v>
      </c>
      <c r="BA743" t="s"/>
      <c r="BB743" t="s"/>
      <c r="BC743" t="n">
        <v>38.91</v>
      </c>
      <c r="BD743" t="n">
        <v>38.91</v>
      </c>
      <c r="BE743" t="s">
        <v>1278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1275</v>
      </c>
      <c r="BR743" t="s">
        <v>387</v>
      </c>
    </row>
    <row r="744" spans="1:70">
      <c r="A744" t="s">
        <v>70</v>
      </c>
      <c r="B744" t="s">
        <v>71</v>
      </c>
      <c r="C744" t="s">
        <v>265</v>
      </c>
      <c r="D744" t="n">
        <v>3</v>
      </c>
      <c r="E744" t="s">
        <v>1219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202.51</v>
      </c>
      <c r="L744" t="s">
        <v>77</v>
      </c>
      <c r="M744" t="s"/>
      <c r="N744" t="s">
        <v>1270</v>
      </c>
      <c r="O744" t="s">
        <v>79</v>
      </c>
      <c r="P744" t="s">
        <v>1219</v>
      </c>
      <c r="Q744" t="s"/>
      <c r="R744" t="s">
        <v>328</v>
      </c>
      <c r="S744" t="s">
        <v>1279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HYPERLINK("https://hotelmonitor-cachepage.eclerx.com/savepage/tk_15454758707701647_sr_60.html","info")</f>
        <v/>
      </c>
      <c r="AA744" t="n">
        <v>-426811</v>
      </c>
      <c r="AB744" t="s">
        <v>1233</v>
      </c>
      <c r="AC744" t="s">
        <v>196</v>
      </c>
      <c r="AD744" t="s">
        <v>89</v>
      </c>
      <c r="AE744" t="s"/>
      <c r="AF744" t="s"/>
      <c r="AG744" t="s"/>
      <c r="AH744" t="s">
        <v>1280</v>
      </c>
      <c r="AI744" t="s">
        <v>1279</v>
      </c>
      <c r="AJ744" t="s"/>
      <c r="AK744" t="s">
        <v>91</v>
      </c>
      <c r="AL744" t="s"/>
      <c r="AM744" t="s">
        <v>371</v>
      </c>
      <c r="AN744" t="s">
        <v>91</v>
      </c>
      <c r="AO744" t="s"/>
      <c r="AP744" t="n">
        <v>3</v>
      </c>
      <c r="AQ744" t="s">
        <v>92</v>
      </c>
      <c r="AR744" t="s"/>
      <c r="AS744" t="s">
        <v>1235</v>
      </c>
      <c r="AT744" t="s">
        <v>94</v>
      </c>
      <c r="AU744" t="s">
        <v>91</v>
      </c>
      <c r="AV744" t="s"/>
      <c r="AW744" t="s">
        <v>95</v>
      </c>
      <c r="AX744" t="s"/>
      <c r="AY744" t="n">
        <v>426811</v>
      </c>
      <c r="AZ744" t="s">
        <v>1225</v>
      </c>
      <c r="BA744" t="s"/>
      <c r="BB744" t="s"/>
      <c r="BC744" t="n">
        <v>38.91</v>
      </c>
      <c r="BD744" t="n">
        <v>38.91</v>
      </c>
      <c r="BE744" t="s">
        <v>1278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1275</v>
      </c>
      <c r="BR744" t="s">
        <v>387</v>
      </c>
    </row>
    <row r="745" spans="1:70">
      <c r="A745" t="s">
        <v>70</v>
      </c>
      <c r="B745" t="s">
        <v>71</v>
      </c>
      <c r="C745" t="s">
        <v>265</v>
      </c>
      <c r="D745" t="n">
        <v>3</v>
      </c>
      <c r="E745" t="s">
        <v>1219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202.51</v>
      </c>
      <c r="L745" t="s">
        <v>77</v>
      </c>
      <c r="M745" t="s"/>
      <c r="N745" t="s">
        <v>1270</v>
      </c>
      <c r="O745" t="s">
        <v>79</v>
      </c>
      <c r="P745" t="s">
        <v>1219</v>
      </c>
      <c r="Q745" t="s"/>
      <c r="R745" t="s">
        <v>328</v>
      </c>
      <c r="S745" t="s">
        <v>1279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HYPERLINK("https://hotelmonitor-cachepage.eclerx.com/savepage/tk_15454758707701647_sr_60.html","info")</f>
        <v/>
      </c>
      <c r="AA745" t="n">
        <v>-426811</v>
      </c>
      <c r="AB745" t="s">
        <v>1233</v>
      </c>
      <c r="AC745" t="s">
        <v>196</v>
      </c>
      <c r="AD745" t="s">
        <v>89</v>
      </c>
      <c r="AE745" t="s"/>
      <c r="AF745" t="s"/>
      <c r="AG745" t="s"/>
      <c r="AH745" t="s">
        <v>1280</v>
      </c>
      <c r="AI745" t="s">
        <v>1279</v>
      </c>
      <c r="AJ745" t="s"/>
      <c r="AK745" t="s">
        <v>91</v>
      </c>
      <c r="AL745" t="s"/>
      <c r="AM745" t="s">
        <v>371</v>
      </c>
      <c r="AN745" t="s">
        <v>91</v>
      </c>
      <c r="AO745" t="s"/>
      <c r="AP745" t="n">
        <v>3</v>
      </c>
      <c r="AQ745" t="s">
        <v>92</v>
      </c>
      <c r="AR745" t="s"/>
      <c r="AS745" t="s">
        <v>1235</v>
      </c>
      <c r="AT745" t="s">
        <v>94</v>
      </c>
      <c r="AU745" t="s">
        <v>91</v>
      </c>
      <c r="AV745" t="s"/>
      <c r="AW745" t="s">
        <v>95</v>
      </c>
      <c r="AX745" t="s"/>
      <c r="AY745" t="n">
        <v>426811</v>
      </c>
      <c r="AZ745" t="s">
        <v>1225</v>
      </c>
      <c r="BA745" t="s"/>
      <c r="BB745" t="s"/>
      <c r="BC745" t="n">
        <v>38.91</v>
      </c>
      <c r="BD745" t="n">
        <v>38.91</v>
      </c>
      <c r="BE745" t="s">
        <v>1278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1275</v>
      </c>
      <c r="BR745" t="s">
        <v>387</v>
      </c>
    </row>
    <row r="746" spans="1:70">
      <c r="A746" t="s">
        <v>70</v>
      </c>
      <c r="B746" t="s">
        <v>71</v>
      </c>
      <c r="C746" t="s">
        <v>265</v>
      </c>
      <c r="D746" t="n">
        <v>3</v>
      </c>
      <c r="E746" t="s">
        <v>1219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225</v>
      </c>
      <c r="L746" t="s">
        <v>77</v>
      </c>
      <c r="M746" t="s"/>
      <c r="N746" t="s">
        <v>1270</v>
      </c>
      <c r="O746" t="s">
        <v>79</v>
      </c>
      <c r="P746" t="s">
        <v>1219</v>
      </c>
      <c r="Q746" t="s"/>
      <c r="R746" t="s">
        <v>328</v>
      </c>
      <c r="S746" t="s">
        <v>1281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>
        <f>HYPERLINK("https://hotelmonitor-cachepage.eclerx.com/savepage/tk_15454758707701647_sr_60.html","info")</f>
        <v/>
      </c>
      <c r="AA746" t="n">
        <v>-426811</v>
      </c>
      <c r="AB746" t="s">
        <v>1237</v>
      </c>
      <c r="AC746" t="s">
        <v>88</v>
      </c>
      <c r="AD746" t="s">
        <v>89</v>
      </c>
      <c r="AE746" t="s"/>
      <c r="AF746" t="s"/>
      <c r="AG746" t="s"/>
      <c r="AH746" t="s">
        <v>1282</v>
      </c>
      <c r="AI746" t="s">
        <v>1283</v>
      </c>
      <c r="AJ746" t="s"/>
      <c r="AK746" t="s">
        <v>91</v>
      </c>
      <c r="AL746" t="s"/>
      <c r="AM746" t="s">
        <v>371</v>
      </c>
      <c r="AN746" t="s">
        <v>91</v>
      </c>
      <c r="AO746" t="s"/>
      <c r="AP746" t="n">
        <v>3</v>
      </c>
      <c r="AQ746" t="s">
        <v>92</v>
      </c>
      <c r="AR746" t="s"/>
      <c r="AS746" t="s">
        <v>1235</v>
      </c>
      <c r="AT746" t="s">
        <v>94</v>
      </c>
      <c r="AU746" t="s">
        <v>91</v>
      </c>
      <c r="AV746" t="s"/>
      <c r="AW746" t="s">
        <v>95</v>
      </c>
      <c r="AX746" t="s"/>
      <c r="AY746" t="n">
        <v>426811</v>
      </c>
      <c r="AZ746" t="s">
        <v>1225</v>
      </c>
      <c r="BA746" t="s"/>
      <c r="BB746" t="s"/>
      <c r="BC746" t="n">
        <v>38.91</v>
      </c>
      <c r="BD746" t="n">
        <v>38.91</v>
      </c>
      <c r="BE746" t="s">
        <v>1284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>
        <v>1275</v>
      </c>
      <c r="BR746" t="s">
        <v>387</v>
      </c>
    </row>
    <row r="747" spans="1:70">
      <c r="A747" t="s">
        <v>70</v>
      </c>
      <c r="B747" t="s">
        <v>71</v>
      </c>
      <c r="C747" t="s">
        <v>265</v>
      </c>
      <c r="D747" t="n">
        <v>3</v>
      </c>
      <c r="E747" t="s">
        <v>1219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225</v>
      </c>
      <c r="L747" t="s">
        <v>77</v>
      </c>
      <c r="M747" t="s"/>
      <c r="N747" t="s">
        <v>1270</v>
      </c>
      <c r="O747" t="s">
        <v>79</v>
      </c>
      <c r="P747" t="s">
        <v>1219</v>
      </c>
      <c r="Q747" t="s"/>
      <c r="R747" t="s">
        <v>328</v>
      </c>
      <c r="S747" t="s">
        <v>1281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>
        <f>HYPERLINK("https://hotelmonitor-cachepage.eclerx.com/savepage/tk_15454758707701647_sr_60.html","info")</f>
        <v/>
      </c>
      <c r="AA747" t="n">
        <v>-426811</v>
      </c>
      <c r="AB747" t="s">
        <v>1237</v>
      </c>
      <c r="AC747" t="s">
        <v>88</v>
      </c>
      <c r="AD747" t="s">
        <v>89</v>
      </c>
      <c r="AE747" t="s"/>
      <c r="AF747" t="s"/>
      <c r="AG747" t="s"/>
      <c r="AH747" t="s">
        <v>1282</v>
      </c>
      <c r="AI747" t="s">
        <v>1283</v>
      </c>
      <c r="AJ747" t="s"/>
      <c r="AK747" t="s">
        <v>91</v>
      </c>
      <c r="AL747" t="s"/>
      <c r="AM747" t="s">
        <v>371</v>
      </c>
      <c r="AN747" t="s">
        <v>91</v>
      </c>
      <c r="AO747" t="s"/>
      <c r="AP747" t="n">
        <v>3</v>
      </c>
      <c r="AQ747" t="s">
        <v>92</v>
      </c>
      <c r="AR747" t="s"/>
      <c r="AS747" t="s">
        <v>1235</v>
      </c>
      <c r="AT747" t="s">
        <v>94</v>
      </c>
      <c r="AU747" t="s">
        <v>91</v>
      </c>
      <c r="AV747" t="s"/>
      <c r="AW747" t="s">
        <v>95</v>
      </c>
      <c r="AX747" t="s"/>
      <c r="AY747" t="n">
        <v>426811</v>
      </c>
      <c r="AZ747" t="s">
        <v>1225</v>
      </c>
      <c r="BA747" t="s"/>
      <c r="BB747" t="s"/>
      <c r="BC747" t="n">
        <v>38.91</v>
      </c>
      <c r="BD747" t="n">
        <v>38.91</v>
      </c>
      <c r="BE747" t="s">
        <v>1284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>
        <v>1275</v>
      </c>
      <c r="BR747" t="s">
        <v>387</v>
      </c>
    </row>
    <row r="748" spans="1:70">
      <c r="A748" t="s">
        <v>70</v>
      </c>
      <c r="B748" t="s">
        <v>71</v>
      </c>
      <c r="C748" t="s">
        <v>265</v>
      </c>
      <c r="D748" t="n">
        <v>3</v>
      </c>
      <c r="E748" t="s">
        <v>1219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225</v>
      </c>
      <c r="L748" t="s">
        <v>77</v>
      </c>
      <c r="M748" t="s"/>
      <c r="N748" t="s">
        <v>1270</v>
      </c>
      <c r="O748" t="s">
        <v>79</v>
      </c>
      <c r="P748" t="s">
        <v>1219</v>
      </c>
      <c r="Q748" t="s"/>
      <c r="R748" t="s">
        <v>328</v>
      </c>
      <c r="S748" t="s">
        <v>1281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HYPERLINK("https://hotelmonitor-cachepage.eclerx.com/savepage/tk_15454758707701647_sr_60.html","info")</f>
        <v/>
      </c>
      <c r="AA748" t="n">
        <v>-426811</v>
      </c>
      <c r="AB748" t="s">
        <v>1241</v>
      </c>
      <c r="AC748" t="s">
        <v>88</v>
      </c>
      <c r="AD748" t="s">
        <v>89</v>
      </c>
      <c r="AE748" t="s"/>
      <c r="AF748" t="s"/>
      <c r="AG748" t="s"/>
      <c r="AH748" t="s">
        <v>1282</v>
      </c>
      <c r="AI748" t="s">
        <v>1283</v>
      </c>
      <c r="AJ748" t="s"/>
      <c r="AK748" t="s">
        <v>91</v>
      </c>
      <c r="AL748" t="s"/>
      <c r="AM748" t="s">
        <v>371</v>
      </c>
      <c r="AN748" t="s">
        <v>91</v>
      </c>
      <c r="AO748" t="s"/>
      <c r="AP748" t="n">
        <v>3</v>
      </c>
      <c r="AQ748" t="s">
        <v>92</v>
      </c>
      <c r="AR748" t="s"/>
      <c r="AS748" t="s">
        <v>1235</v>
      </c>
      <c r="AT748" t="s">
        <v>94</v>
      </c>
      <c r="AU748" t="s">
        <v>91</v>
      </c>
      <c r="AV748" t="s"/>
      <c r="AW748" t="s">
        <v>95</v>
      </c>
      <c r="AX748" t="s"/>
      <c r="AY748" t="n">
        <v>426811</v>
      </c>
      <c r="AZ748" t="s">
        <v>1225</v>
      </c>
      <c r="BA748" t="s"/>
      <c r="BB748" t="s"/>
      <c r="BC748" t="n">
        <v>38.91</v>
      </c>
      <c r="BD748" t="n">
        <v>38.91</v>
      </c>
      <c r="BE748" t="s">
        <v>1284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1275</v>
      </c>
      <c r="BR748" t="s">
        <v>387</v>
      </c>
    </row>
    <row r="749" spans="1:70">
      <c r="A749" t="s">
        <v>70</v>
      </c>
      <c r="B749" t="s">
        <v>71</v>
      </c>
      <c r="C749" t="s">
        <v>265</v>
      </c>
      <c r="D749" t="n">
        <v>3</v>
      </c>
      <c r="E749" t="s">
        <v>1219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225</v>
      </c>
      <c r="L749" t="s">
        <v>77</v>
      </c>
      <c r="M749" t="s"/>
      <c r="N749" t="s">
        <v>1270</v>
      </c>
      <c r="O749" t="s">
        <v>79</v>
      </c>
      <c r="P749" t="s">
        <v>1219</v>
      </c>
      <c r="Q749" t="s"/>
      <c r="R749" t="s">
        <v>328</v>
      </c>
      <c r="S749" t="s">
        <v>1281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HYPERLINK("https://hotelmonitor-cachepage.eclerx.com/savepage/tk_15454758707701647_sr_60.html","info")</f>
        <v/>
      </c>
      <c r="AA749" t="n">
        <v>-426811</v>
      </c>
      <c r="AB749" t="s">
        <v>1241</v>
      </c>
      <c r="AC749" t="s">
        <v>88</v>
      </c>
      <c r="AD749" t="s">
        <v>89</v>
      </c>
      <c r="AE749" t="s"/>
      <c r="AF749" t="s"/>
      <c r="AG749" t="s"/>
      <c r="AH749" t="s">
        <v>1282</v>
      </c>
      <c r="AI749" t="s">
        <v>1283</v>
      </c>
      <c r="AJ749" t="s"/>
      <c r="AK749" t="s">
        <v>91</v>
      </c>
      <c r="AL749" t="s"/>
      <c r="AM749" t="s">
        <v>371</v>
      </c>
      <c r="AN749" t="s">
        <v>91</v>
      </c>
      <c r="AO749" t="s"/>
      <c r="AP749" t="n">
        <v>3</v>
      </c>
      <c r="AQ749" t="s">
        <v>92</v>
      </c>
      <c r="AR749" t="s"/>
      <c r="AS749" t="s">
        <v>1235</v>
      </c>
      <c r="AT749" t="s">
        <v>94</v>
      </c>
      <c r="AU749" t="s">
        <v>91</v>
      </c>
      <c r="AV749" t="s"/>
      <c r="AW749" t="s">
        <v>95</v>
      </c>
      <c r="AX749" t="s"/>
      <c r="AY749" t="n">
        <v>426811</v>
      </c>
      <c r="AZ749" t="s">
        <v>1225</v>
      </c>
      <c r="BA749" t="s"/>
      <c r="BB749" t="s"/>
      <c r="BC749" t="n">
        <v>38.91</v>
      </c>
      <c r="BD749" t="n">
        <v>38.91</v>
      </c>
      <c r="BE749" t="s">
        <v>1284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1275</v>
      </c>
      <c r="BR749" t="s">
        <v>387</v>
      </c>
    </row>
    <row r="750" spans="1:70">
      <c r="A750" t="s">
        <v>70</v>
      </c>
      <c r="B750" t="s">
        <v>71</v>
      </c>
      <c r="C750" t="s">
        <v>265</v>
      </c>
      <c r="D750" t="n">
        <v>3</v>
      </c>
      <c r="E750" t="s">
        <v>1219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225</v>
      </c>
      <c r="L750" t="s">
        <v>77</v>
      </c>
      <c r="M750" t="s"/>
      <c r="N750" t="s">
        <v>1270</v>
      </c>
      <c r="O750" t="s">
        <v>79</v>
      </c>
      <c r="P750" t="s">
        <v>1219</v>
      </c>
      <c r="Q750" t="s"/>
      <c r="R750" t="s">
        <v>328</v>
      </c>
      <c r="S750" t="s">
        <v>1281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HYPERLINK("https://hotelmonitor-cachepage.eclerx.com/savepage/tk_15454758707701647_sr_60.html","info")</f>
        <v/>
      </c>
      <c r="AA750" t="n">
        <v>-426811</v>
      </c>
      <c r="AB750" t="s">
        <v>1242</v>
      </c>
      <c r="AC750" t="s">
        <v>88</v>
      </c>
      <c r="AD750" t="s">
        <v>89</v>
      </c>
      <c r="AE750" t="s"/>
      <c r="AF750" t="s"/>
      <c r="AG750" t="s"/>
      <c r="AH750" t="s">
        <v>1282</v>
      </c>
      <c r="AI750" t="s">
        <v>1283</v>
      </c>
      <c r="AJ750" t="s"/>
      <c r="AK750" t="s">
        <v>91</v>
      </c>
      <c r="AL750" t="s"/>
      <c r="AM750" t="s">
        <v>371</v>
      </c>
      <c r="AN750" t="s">
        <v>91</v>
      </c>
      <c r="AO750" t="s"/>
      <c r="AP750" t="n">
        <v>3</v>
      </c>
      <c r="AQ750" t="s">
        <v>92</v>
      </c>
      <c r="AR750" t="s"/>
      <c r="AS750" t="s">
        <v>1235</v>
      </c>
      <c r="AT750" t="s">
        <v>94</v>
      </c>
      <c r="AU750" t="s">
        <v>91</v>
      </c>
      <c r="AV750" t="s"/>
      <c r="AW750" t="s">
        <v>95</v>
      </c>
      <c r="AX750" t="s"/>
      <c r="AY750" t="n">
        <v>426811</v>
      </c>
      <c r="AZ750" t="s">
        <v>1225</v>
      </c>
      <c r="BA750" t="s"/>
      <c r="BB750" t="s"/>
      <c r="BC750" t="n">
        <v>38.91</v>
      </c>
      <c r="BD750" t="n">
        <v>38.91</v>
      </c>
      <c r="BE750" t="s">
        <v>1284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1275</v>
      </c>
      <c r="BR750" t="s">
        <v>387</v>
      </c>
    </row>
    <row r="751" spans="1:70">
      <c r="A751" t="s">
        <v>70</v>
      </c>
      <c r="B751" t="s">
        <v>71</v>
      </c>
      <c r="C751" t="s">
        <v>265</v>
      </c>
      <c r="D751" t="n">
        <v>3</v>
      </c>
      <c r="E751" t="s">
        <v>1219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225</v>
      </c>
      <c r="L751" t="s">
        <v>77</v>
      </c>
      <c r="M751" t="s"/>
      <c r="N751" t="s">
        <v>1270</v>
      </c>
      <c r="O751" t="s">
        <v>79</v>
      </c>
      <c r="P751" t="s">
        <v>1219</v>
      </c>
      <c r="Q751" t="s"/>
      <c r="R751" t="s">
        <v>328</v>
      </c>
      <c r="S751" t="s">
        <v>1281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HYPERLINK("https://hotelmonitor-cachepage.eclerx.com/savepage/tk_15454758707701647_sr_60.html","info")</f>
        <v/>
      </c>
      <c r="AA751" t="n">
        <v>-426811</v>
      </c>
      <c r="AB751" t="s">
        <v>1242</v>
      </c>
      <c r="AC751" t="s">
        <v>88</v>
      </c>
      <c r="AD751" t="s">
        <v>89</v>
      </c>
      <c r="AE751" t="s"/>
      <c r="AF751" t="s"/>
      <c r="AG751" t="s"/>
      <c r="AH751" t="s">
        <v>1282</v>
      </c>
      <c r="AI751" t="s">
        <v>1283</v>
      </c>
      <c r="AJ751" t="s"/>
      <c r="AK751" t="s">
        <v>91</v>
      </c>
      <c r="AL751" t="s"/>
      <c r="AM751" t="s">
        <v>371</v>
      </c>
      <c r="AN751" t="s">
        <v>91</v>
      </c>
      <c r="AO751" t="s"/>
      <c r="AP751" t="n">
        <v>3</v>
      </c>
      <c r="AQ751" t="s">
        <v>92</v>
      </c>
      <c r="AR751" t="s"/>
      <c r="AS751" t="s">
        <v>1235</v>
      </c>
      <c r="AT751" t="s">
        <v>94</v>
      </c>
      <c r="AU751" t="s">
        <v>91</v>
      </c>
      <c r="AV751" t="s"/>
      <c r="AW751" t="s">
        <v>95</v>
      </c>
      <c r="AX751" t="s"/>
      <c r="AY751" t="n">
        <v>426811</v>
      </c>
      <c r="AZ751" t="s">
        <v>1225</v>
      </c>
      <c r="BA751" t="s"/>
      <c r="BB751" t="s"/>
      <c r="BC751" t="n">
        <v>38.91</v>
      </c>
      <c r="BD751" t="n">
        <v>38.91</v>
      </c>
      <c r="BE751" t="s">
        <v>1284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1275</v>
      </c>
      <c r="BR751" t="s">
        <v>387</v>
      </c>
    </row>
    <row r="752" spans="1:70">
      <c r="A752" t="s">
        <v>70</v>
      </c>
      <c r="B752" t="s">
        <v>71</v>
      </c>
      <c r="C752" t="s">
        <v>265</v>
      </c>
      <c r="D752" t="n">
        <v>3</v>
      </c>
      <c r="E752" t="s">
        <v>1219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225</v>
      </c>
      <c r="L752" t="s">
        <v>77</v>
      </c>
      <c r="M752" t="s"/>
      <c r="N752" t="s">
        <v>1270</v>
      </c>
      <c r="O752" t="s">
        <v>79</v>
      </c>
      <c r="P752" t="s">
        <v>1219</v>
      </c>
      <c r="Q752" t="s"/>
      <c r="R752" t="s">
        <v>328</v>
      </c>
      <c r="S752" t="s">
        <v>1281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HYPERLINK("https://hotelmonitor-cachepage.eclerx.com/savepage/tk_15454758707701647_sr_60.html","info")</f>
        <v/>
      </c>
      <c r="AA752" t="n">
        <v>-426811</v>
      </c>
      <c r="AB752" t="s">
        <v>1243</v>
      </c>
      <c r="AC752" t="s">
        <v>88</v>
      </c>
      <c r="AD752" t="s">
        <v>89</v>
      </c>
      <c r="AE752" t="s"/>
      <c r="AF752" t="s"/>
      <c r="AG752" t="s"/>
      <c r="AH752" t="s">
        <v>1282</v>
      </c>
      <c r="AI752" t="s">
        <v>1283</v>
      </c>
      <c r="AJ752" t="s"/>
      <c r="AK752" t="s">
        <v>91</v>
      </c>
      <c r="AL752" t="s"/>
      <c r="AM752" t="s">
        <v>474</v>
      </c>
      <c r="AN752" t="s">
        <v>91</v>
      </c>
      <c r="AO752" t="s"/>
      <c r="AP752" t="n">
        <v>3</v>
      </c>
      <c r="AQ752" t="s">
        <v>92</v>
      </c>
      <c r="AR752" t="s"/>
      <c r="AS752" t="s">
        <v>93</v>
      </c>
      <c r="AT752" t="s">
        <v>94</v>
      </c>
      <c r="AU752" t="s">
        <v>91</v>
      </c>
      <c r="AV752" t="s"/>
      <c r="AW752" t="s">
        <v>95</v>
      </c>
      <c r="AX752" t="s"/>
      <c r="AY752" t="n">
        <v>426811</v>
      </c>
      <c r="AZ752" t="s">
        <v>1225</v>
      </c>
      <c r="BA752" t="s"/>
      <c r="BB752" t="s"/>
      <c r="BC752" t="n">
        <v>38.91</v>
      </c>
      <c r="BD752" t="n">
        <v>38.91</v>
      </c>
      <c r="BE752" t="s">
        <v>1284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1275</v>
      </c>
      <c r="BR752" t="s">
        <v>387</v>
      </c>
    </row>
    <row r="753" spans="1:70">
      <c r="A753" t="s">
        <v>70</v>
      </c>
      <c r="B753" t="s">
        <v>71</v>
      </c>
      <c r="C753" t="s">
        <v>265</v>
      </c>
      <c r="D753" t="n">
        <v>3</v>
      </c>
      <c r="E753" t="s">
        <v>1219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225</v>
      </c>
      <c r="L753" t="s">
        <v>77</v>
      </c>
      <c r="M753" t="s"/>
      <c r="N753" t="s">
        <v>1270</v>
      </c>
      <c r="O753" t="s">
        <v>79</v>
      </c>
      <c r="P753" t="s">
        <v>1219</v>
      </c>
      <c r="Q753" t="s"/>
      <c r="R753" t="s">
        <v>328</v>
      </c>
      <c r="S753" t="s">
        <v>1281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HYPERLINK("https://hotelmonitor-cachepage.eclerx.com/savepage/tk_15454758707701647_sr_60.html","info")</f>
        <v/>
      </c>
      <c r="AA753" t="n">
        <v>-426811</v>
      </c>
      <c r="AB753" t="s">
        <v>1243</v>
      </c>
      <c r="AC753" t="s">
        <v>88</v>
      </c>
      <c r="AD753" t="s">
        <v>89</v>
      </c>
      <c r="AE753" t="s"/>
      <c r="AF753" t="s"/>
      <c r="AG753" t="s"/>
      <c r="AH753" t="s">
        <v>1282</v>
      </c>
      <c r="AI753" t="s">
        <v>1283</v>
      </c>
      <c r="AJ753" t="s"/>
      <c r="AK753" t="s">
        <v>91</v>
      </c>
      <c r="AL753" t="s"/>
      <c r="AM753" t="s">
        <v>474</v>
      </c>
      <c r="AN753" t="s">
        <v>91</v>
      </c>
      <c r="AO753" t="s"/>
      <c r="AP753" t="n">
        <v>3</v>
      </c>
      <c r="AQ753" t="s">
        <v>92</v>
      </c>
      <c r="AR753" t="s"/>
      <c r="AS753" t="s">
        <v>93</v>
      </c>
      <c r="AT753" t="s">
        <v>94</v>
      </c>
      <c r="AU753" t="s">
        <v>91</v>
      </c>
      <c r="AV753" t="s"/>
      <c r="AW753" t="s">
        <v>95</v>
      </c>
      <c r="AX753" t="s"/>
      <c r="AY753" t="n">
        <v>426811</v>
      </c>
      <c r="AZ753" t="s">
        <v>1225</v>
      </c>
      <c r="BA753" t="s"/>
      <c r="BB753" t="s"/>
      <c r="BC753" t="n">
        <v>38.91</v>
      </c>
      <c r="BD753" t="n">
        <v>38.91</v>
      </c>
      <c r="BE753" t="s">
        <v>1284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1275</v>
      </c>
      <c r="BR753" t="s">
        <v>387</v>
      </c>
    </row>
    <row r="754" spans="1:70">
      <c r="A754" t="s">
        <v>70</v>
      </c>
      <c r="B754" t="s">
        <v>71</v>
      </c>
      <c r="C754" t="s">
        <v>265</v>
      </c>
      <c r="D754" t="n">
        <v>3</v>
      </c>
      <c r="E754" t="s">
        <v>1219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225</v>
      </c>
      <c r="L754" t="s">
        <v>77</v>
      </c>
      <c r="M754" t="s"/>
      <c r="N754" t="s">
        <v>1270</v>
      </c>
      <c r="O754" t="s">
        <v>79</v>
      </c>
      <c r="P754" t="s">
        <v>1219</v>
      </c>
      <c r="Q754" t="s"/>
      <c r="R754" t="s">
        <v>328</v>
      </c>
      <c r="S754" t="s">
        <v>1281</v>
      </c>
      <c r="T754" t="s">
        <v>82</v>
      </c>
      <c r="U754" t="s">
        <v>83</v>
      </c>
      <c r="V754" t="s">
        <v>84</v>
      </c>
      <c r="W754" t="s">
        <v>103</v>
      </c>
      <c r="X754" t="s"/>
      <c r="Y754" t="s">
        <v>86</v>
      </c>
      <c r="Z754">
        <f>HYPERLINK("https://hotelmonitor-cachepage.eclerx.com/savepage/tk_15454758707701647_sr_60.html","info")</f>
        <v/>
      </c>
      <c r="AA754" t="n">
        <v>-426811</v>
      </c>
      <c r="AB754" t="s">
        <v>1247</v>
      </c>
      <c r="AC754" t="s">
        <v>196</v>
      </c>
      <c r="AD754" t="s">
        <v>89</v>
      </c>
      <c r="AE754" t="s"/>
      <c r="AF754" t="s"/>
      <c r="AG754" t="s"/>
      <c r="AH754" t="s">
        <v>1282</v>
      </c>
      <c r="AI754" t="s">
        <v>1283</v>
      </c>
      <c r="AJ754" t="s"/>
      <c r="AK754" t="s">
        <v>91</v>
      </c>
      <c r="AL754" t="s"/>
      <c r="AM754" t="s">
        <v>474</v>
      </c>
      <c r="AN754" t="s">
        <v>91</v>
      </c>
      <c r="AO754" t="s"/>
      <c r="AP754" t="n">
        <v>3</v>
      </c>
      <c r="AQ754" t="s">
        <v>92</v>
      </c>
      <c r="AR754" t="s"/>
      <c r="AS754" t="s">
        <v>93</v>
      </c>
      <c r="AT754" t="s">
        <v>94</v>
      </c>
      <c r="AU754" t="s">
        <v>91</v>
      </c>
      <c r="AV754" t="s"/>
      <c r="AW754" t="s">
        <v>95</v>
      </c>
      <c r="AX754" t="s"/>
      <c r="AY754" t="n">
        <v>426811</v>
      </c>
      <c r="AZ754" t="s">
        <v>1225</v>
      </c>
      <c r="BA754" t="s"/>
      <c r="BB754" t="s"/>
      <c r="BC754" t="n">
        <v>38.91</v>
      </c>
      <c r="BD754" t="n">
        <v>38.91</v>
      </c>
      <c r="BE754" t="s">
        <v>1284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1275</v>
      </c>
      <c r="BR754" t="s">
        <v>387</v>
      </c>
    </row>
    <row r="755" spans="1:70">
      <c r="A755" t="s">
        <v>70</v>
      </c>
      <c r="B755" t="s">
        <v>71</v>
      </c>
      <c r="C755" t="s">
        <v>265</v>
      </c>
      <c r="D755" t="n">
        <v>3</v>
      </c>
      <c r="E755" t="s">
        <v>1219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225</v>
      </c>
      <c r="L755" t="s">
        <v>77</v>
      </c>
      <c r="M755" t="s"/>
      <c r="N755" t="s">
        <v>1270</v>
      </c>
      <c r="O755" t="s">
        <v>79</v>
      </c>
      <c r="P755" t="s">
        <v>1219</v>
      </c>
      <c r="Q755" t="s"/>
      <c r="R755" t="s">
        <v>328</v>
      </c>
      <c r="S755" t="s">
        <v>1281</v>
      </c>
      <c r="T755" t="s">
        <v>82</v>
      </c>
      <c r="U755" t="s">
        <v>83</v>
      </c>
      <c r="V755" t="s">
        <v>84</v>
      </c>
      <c r="W755" t="s">
        <v>103</v>
      </c>
      <c r="X755" t="s"/>
      <c r="Y755" t="s">
        <v>86</v>
      </c>
      <c r="Z755">
        <f>HYPERLINK("https://hotelmonitor-cachepage.eclerx.com/savepage/tk_15454758707701647_sr_60.html","info")</f>
        <v/>
      </c>
      <c r="AA755" t="n">
        <v>-426811</v>
      </c>
      <c r="AB755" t="s">
        <v>1247</v>
      </c>
      <c r="AC755" t="s">
        <v>196</v>
      </c>
      <c r="AD755" t="s">
        <v>89</v>
      </c>
      <c r="AE755" t="s"/>
      <c r="AF755" t="s"/>
      <c r="AG755" t="s"/>
      <c r="AH755" t="s">
        <v>1282</v>
      </c>
      <c r="AI755" t="s">
        <v>1283</v>
      </c>
      <c r="AJ755" t="s"/>
      <c r="AK755" t="s">
        <v>91</v>
      </c>
      <c r="AL755" t="s"/>
      <c r="AM755" t="s">
        <v>474</v>
      </c>
      <c r="AN755" t="s">
        <v>91</v>
      </c>
      <c r="AO755" t="s"/>
      <c r="AP755" t="n">
        <v>3</v>
      </c>
      <c r="AQ755" t="s">
        <v>92</v>
      </c>
      <c r="AR755" t="s"/>
      <c r="AS755" t="s">
        <v>93</v>
      </c>
      <c r="AT755" t="s">
        <v>94</v>
      </c>
      <c r="AU755" t="s">
        <v>91</v>
      </c>
      <c r="AV755" t="s"/>
      <c r="AW755" t="s">
        <v>95</v>
      </c>
      <c r="AX755" t="s"/>
      <c r="AY755" t="n">
        <v>426811</v>
      </c>
      <c r="AZ755" t="s">
        <v>1225</v>
      </c>
      <c r="BA755" t="s"/>
      <c r="BB755" t="s"/>
      <c r="BC755" t="n">
        <v>38.91</v>
      </c>
      <c r="BD755" t="n">
        <v>38.91</v>
      </c>
      <c r="BE755" t="s">
        <v>1284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1275</v>
      </c>
      <c r="BR755" t="s">
        <v>387</v>
      </c>
    </row>
    <row r="756" spans="1:70">
      <c r="A756" t="s">
        <v>70</v>
      </c>
      <c r="B756" t="s">
        <v>71</v>
      </c>
      <c r="C756" t="s">
        <v>265</v>
      </c>
      <c r="D756" t="n">
        <v>3</v>
      </c>
      <c r="E756" t="s">
        <v>1219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225</v>
      </c>
      <c r="L756" t="s">
        <v>77</v>
      </c>
      <c r="M756" t="s"/>
      <c r="N756" t="s">
        <v>1270</v>
      </c>
      <c r="O756" t="s">
        <v>79</v>
      </c>
      <c r="P756" t="s">
        <v>1219</v>
      </c>
      <c r="Q756" t="s"/>
      <c r="R756" t="s">
        <v>328</v>
      </c>
      <c r="S756" t="s">
        <v>1281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>
        <f>HYPERLINK("https://hotelmonitor-cachepage.eclerx.com/savepage/tk_15454758707701647_sr_60.html","info")</f>
        <v/>
      </c>
      <c r="AA756" t="n">
        <v>-426811</v>
      </c>
      <c r="AB756" t="s">
        <v>1244</v>
      </c>
      <c r="AC756" t="s">
        <v>88</v>
      </c>
      <c r="AD756" t="s">
        <v>89</v>
      </c>
      <c r="AE756" t="s"/>
      <c r="AF756" t="s"/>
      <c r="AG756" t="s"/>
      <c r="AH756" t="s">
        <v>1282</v>
      </c>
      <c r="AI756" t="s">
        <v>1283</v>
      </c>
      <c r="AJ756" t="s"/>
      <c r="AK756" t="s">
        <v>91</v>
      </c>
      <c r="AL756" t="s"/>
      <c r="AM756" t="s">
        <v>474</v>
      </c>
      <c r="AN756" t="s">
        <v>91</v>
      </c>
      <c r="AO756" t="s"/>
      <c r="AP756" t="n">
        <v>3</v>
      </c>
      <c r="AQ756" t="s">
        <v>92</v>
      </c>
      <c r="AR756" t="s"/>
      <c r="AS756" t="s">
        <v>93</v>
      </c>
      <c r="AT756" t="s">
        <v>94</v>
      </c>
      <c r="AU756" t="s">
        <v>91</v>
      </c>
      <c r="AV756" t="s"/>
      <c r="AW756" t="s">
        <v>95</v>
      </c>
      <c r="AX756" t="s"/>
      <c r="AY756" t="n">
        <v>426811</v>
      </c>
      <c r="AZ756" t="s">
        <v>1225</v>
      </c>
      <c r="BA756" t="s"/>
      <c r="BB756" t="s"/>
      <c r="BC756" t="n">
        <v>38.91</v>
      </c>
      <c r="BD756" t="n">
        <v>38.91</v>
      </c>
      <c r="BE756" t="s">
        <v>1284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>
        <v>1275</v>
      </c>
      <c r="BR756" t="s">
        <v>387</v>
      </c>
    </row>
    <row r="757" spans="1:70">
      <c r="A757" t="s">
        <v>70</v>
      </c>
      <c r="B757" t="s">
        <v>71</v>
      </c>
      <c r="C757" t="s">
        <v>265</v>
      </c>
      <c r="D757" t="n">
        <v>3</v>
      </c>
      <c r="E757" t="s">
        <v>1219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225</v>
      </c>
      <c r="L757" t="s">
        <v>77</v>
      </c>
      <c r="M757" t="s"/>
      <c r="N757" t="s">
        <v>1270</v>
      </c>
      <c r="O757" t="s">
        <v>79</v>
      </c>
      <c r="P757" t="s">
        <v>1219</v>
      </c>
      <c r="Q757" t="s"/>
      <c r="R757" t="s">
        <v>328</v>
      </c>
      <c r="S757" t="s">
        <v>1281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>
        <f>HYPERLINK("https://hotelmonitor-cachepage.eclerx.com/savepage/tk_15454758707701647_sr_60.html","info")</f>
        <v/>
      </c>
      <c r="AA757" t="n">
        <v>-426811</v>
      </c>
      <c r="AB757" t="s">
        <v>1244</v>
      </c>
      <c r="AC757" t="s">
        <v>88</v>
      </c>
      <c r="AD757" t="s">
        <v>89</v>
      </c>
      <c r="AE757" t="s"/>
      <c r="AF757" t="s"/>
      <c r="AG757" t="s"/>
      <c r="AH757" t="s">
        <v>1282</v>
      </c>
      <c r="AI757" t="s">
        <v>1283</v>
      </c>
      <c r="AJ757" t="s"/>
      <c r="AK757" t="s">
        <v>91</v>
      </c>
      <c r="AL757" t="s"/>
      <c r="AM757" t="s">
        <v>474</v>
      </c>
      <c r="AN757" t="s">
        <v>91</v>
      </c>
      <c r="AO757" t="s"/>
      <c r="AP757" t="n">
        <v>3</v>
      </c>
      <c r="AQ757" t="s">
        <v>92</v>
      </c>
      <c r="AR757" t="s"/>
      <c r="AS757" t="s">
        <v>93</v>
      </c>
      <c r="AT757" t="s">
        <v>94</v>
      </c>
      <c r="AU757" t="s">
        <v>91</v>
      </c>
      <c r="AV757" t="s"/>
      <c r="AW757" t="s">
        <v>95</v>
      </c>
      <c r="AX757" t="s"/>
      <c r="AY757" t="n">
        <v>426811</v>
      </c>
      <c r="AZ757" t="s">
        <v>1225</v>
      </c>
      <c r="BA757" t="s"/>
      <c r="BB757" t="s"/>
      <c r="BC757" t="n">
        <v>38.91</v>
      </c>
      <c r="BD757" t="n">
        <v>38.91</v>
      </c>
      <c r="BE757" t="s">
        <v>1284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>
        <v>1275</v>
      </c>
      <c r="BR757" t="s">
        <v>387</v>
      </c>
    </row>
    <row r="758" spans="1:70">
      <c r="A758" t="s">
        <v>70</v>
      </c>
      <c r="B758" t="s">
        <v>71</v>
      </c>
      <c r="C758" t="s">
        <v>265</v>
      </c>
      <c r="D758" t="n">
        <v>3</v>
      </c>
      <c r="E758" t="s">
        <v>1219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225</v>
      </c>
      <c r="L758" t="s">
        <v>77</v>
      </c>
      <c r="M758" t="s"/>
      <c r="N758" t="s">
        <v>1270</v>
      </c>
      <c r="O758" t="s">
        <v>79</v>
      </c>
      <c r="P758" t="s">
        <v>1219</v>
      </c>
      <c r="Q758" t="s"/>
      <c r="R758" t="s">
        <v>328</v>
      </c>
      <c r="S758" t="s">
        <v>1281</v>
      </c>
      <c r="T758" t="s">
        <v>82</v>
      </c>
      <c r="U758" t="s">
        <v>83</v>
      </c>
      <c r="V758" t="s">
        <v>84</v>
      </c>
      <c r="W758" t="s">
        <v>103</v>
      </c>
      <c r="X758" t="s"/>
      <c r="Y758" t="s">
        <v>86</v>
      </c>
      <c r="Z758">
        <f>HYPERLINK("https://hotelmonitor-cachepage.eclerx.com/savepage/tk_15454758707701647_sr_60.html","info")</f>
        <v/>
      </c>
      <c r="AA758" t="n">
        <v>-426811</v>
      </c>
      <c r="AB758" t="s">
        <v>1251</v>
      </c>
      <c r="AC758" t="s">
        <v>196</v>
      </c>
      <c r="AD758" t="s">
        <v>89</v>
      </c>
      <c r="AE758" t="s"/>
      <c r="AF758" t="s"/>
      <c r="AG758" t="s"/>
      <c r="AH758" t="s">
        <v>1282</v>
      </c>
      <c r="AI758" t="s">
        <v>1283</v>
      </c>
      <c r="AJ758" t="s"/>
      <c r="AK758" t="s">
        <v>91</v>
      </c>
      <c r="AL758" t="s"/>
      <c r="AM758" t="s">
        <v>474</v>
      </c>
      <c r="AN758" t="s">
        <v>91</v>
      </c>
      <c r="AO758" t="s"/>
      <c r="AP758" t="n">
        <v>3</v>
      </c>
      <c r="AQ758" t="s">
        <v>92</v>
      </c>
      <c r="AR758" t="s"/>
      <c r="AS758" t="s">
        <v>93</v>
      </c>
      <c r="AT758" t="s">
        <v>94</v>
      </c>
      <c r="AU758" t="s">
        <v>91</v>
      </c>
      <c r="AV758" t="s"/>
      <c r="AW758" t="s">
        <v>95</v>
      </c>
      <c r="AX758" t="s"/>
      <c r="AY758" t="n">
        <v>426811</v>
      </c>
      <c r="AZ758" t="s">
        <v>1225</v>
      </c>
      <c r="BA758" t="s"/>
      <c r="BB758" t="s"/>
      <c r="BC758" t="n">
        <v>38.91</v>
      </c>
      <c r="BD758" t="n">
        <v>38.91</v>
      </c>
      <c r="BE758" t="s">
        <v>1284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1275</v>
      </c>
      <c r="BR758" t="s">
        <v>387</v>
      </c>
    </row>
    <row r="759" spans="1:70">
      <c r="A759" t="s">
        <v>70</v>
      </c>
      <c r="B759" t="s">
        <v>71</v>
      </c>
      <c r="C759" t="s">
        <v>265</v>
      </c>
      <c r="D759" t="n">
        <v>3</v>
      </c>
      <c r="E759" t="s">
        <v>1219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225</v>
      </c>
      <c r="L759" t="s">
        <v>77</v>
      </c>
      <c r="M759" t="s"/>
      <c r="N759" t="s">
        <v>1270</v>
      </c>
      <c r="O759" t="s">
        <v>79</v>
      </c>
      <c r="P759" t="s">
        <v>1219</v>
      </c>
      <c r="Q759" t="s"/>
      <c r="R759" t="s">
        <v>328</v>
      </c>
      <c r="S759" t="s">
        <v>1281</v>
      </c>
      <c r="T759" t="s">
        <v>82</v>
      </c>
      <c r="U759" t="s">
        <v>83</v>
      </c>
      <c r="V759" t="s">
        <v>84</v>
      </c>
      <c r="W759" t="s">
        <v>103</v>
      </c>
      <c r="X759" t="s"/>
      <c r="Y759" t="s">
        <v>86</v>
      </c>
      <c r="Z759">
        <f>HYPERLINK("https://hotelmonitor-cachepage.eclerx.com/savepage/tk_15454758707701647_sr_60.html","info")</f>
        <v/>
      </c>
      <c r="AA759" t="n">
        <v>-426811</v>
      </c>
      <c r="AB759" t="s">
        <v>1251</v>
      </c>
      <c r="AC759" t="s">
        <v>196</v>
      </c>
      <c r="AD759" t="s">
        <v>89</v>
      </c>
      <c r="AE759" t="s"/>
      <c r="AF759" t="s"/>
      <c r="AG759" t="s"/>
      <c r="AH759" t="s">
        <v>1282</v>
      </c>
      <c r="AI759" t="s">
        <v>1283</v>
      </c>
      <c r="AJ759" t="s"/>
      <c r="AK759" t="s">
        <v>91</v>
      </c>
      <c r="AL759" t="s"/>
      <c r="AM759" t="s">
        <v>474</v>
      </c>
      <c r="AN759" t="s">
        <v>91</v>
      </c>
      <c r="AO759" t="s"/>
      <c r="AP759" t="n">
        <v>3</v>
      </c>
      <c r="AQ759" t="s">
        <v>92</v>
      </c>
      <c r="AR759" t="s"/>
      <c r="AS759" t="s">
        <v>93</v>
      </c>
      <c r="AT759" t="s">
        <v>94</v>
      </c>
      <c r="AU759" t="s">
        <v>91</v>
      </c>
      <c r="AV759" t="s"/>
      <c r="AW759" t="s">
        <v>95</v>
      </c>
      <c r="AX759" t="s"/>
      <c r="AY759" t="n">
        <v>426811</v>
      </c>
      <c r="AZ759" t="s">
        <v>1225</v>
      </c>
      <c r="BA759" t="s"/>
      <c r="BB759" t="s"/>
      <c r="BC759" t="n">
        <v>38.91</v>
      </c>
      <c r="BD759" t="n">
        <v>38.91</v>
      </c>
      <c r="BE759" t="s">
        <v>1284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1275</v>
      </c>
      <c r="BR759" t="s">
        <v>387</v>
      </c>
    </row>
    <row r="760" spans="1:70">
      <c r="A760" t="s">
        <v>70</v>
      </c>
      <c r="B760" t="s">
        <v>71</v>
      </c>
      <c r="C760" t="s">
        <v>265</v>
      </c>
      <c r="D760" t="n">
        <v>3</v>
      </c>
      <c r="E760" t="s">
        <v>1219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225</v>
      </c>
      <c r="L760" t="s">
        <v>77</v>
      </c>
      <c r="M760" t="s"/>
      <c r="N760" t="s">
        <v>1270</v>
      </c>
      <c r="O760" t="s">
        <v>79</v>
      </c>
      <c r="P760" t="s">
        <v>1219</v>
      </c>
      <c r="Q760" t="s"/>
      <c r="R760" t="s">
        <v>328</v>
      </c>
      <c r="S760" t="s">
        <v>1281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HYPERLINK("https://hotelmonitor-cachepage.eclerx.com/savepage/tk_15454758707701647_sr_60.html","info")</f>
        <v/>
      </c>
      <c r="AA760" t="n">
        <v>-426811</v>
      </c>
      <c r="AB760" t="s">
        <v>1245</v>
      </c>
      <c r="AC760" t="s">
        <v>88</v>
      </c>
      <c r="AD760" t="s">
        <v>89</v>
      </c>
      <c r="AE760" t="s"/>
      <c r="AF760" t="s"/>
      <c r="AG760" t="s"/>
      <c r="AH760" t="s">
        <v>1282</v>
      </c>
      <c r="AI760" t="s">
        <v>1283</v>
      </c>
      <c r="AJ760" t="s"/>
      <c r="AK760" t="s">
        <v>91</v>
      </c>
      <c r="AL760" t="s"/>
      <c r="AM760" t="s">
        <v>474</v>
      </c>
      <c r="AN760" t="s">
        <v>91</v>
      </c>
      <c r="AO760" t="s"/>
      <c r="AP760" t="n">
        <v>3</v>
      </c>
      <c r="AQ760" t="s">
        <v>92</v>
      </c>
      <c r="AR760" t="s"/>
      <c r="AS760" t="s">
        <v>93</v>
      </c>
      <c r="AT760" t="s">
        <v>94</v>
      </c>
      <c r="AU760" t="s">
        <v>91</v>
      </c>
      <c r="AV760" t="s"/>
      <c r="AW760" t="s">
        <v>95</v>
      </c>
      <c r="AX760" t="s"/>
      <c r="AY760" t="n">
        <v>426811</v>
      </c>
      <c r="AZ760" t="s">
        <v>1225</v>
      </c>
      <c r="BA760" t="s"/>
      <c r="BB760" t="s"/>
      <c r="BC760" t="n">
        <v>38.91</v>
      </c>
      <c r="BD760" t="n">
        <v>38.91</v>
      </c>
      <c r="BE760" t="s">
        <v>1284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>
        <v>1275</v>
      </c>
      <c r="BR760" t="s">
        <v>387</v>
      </c>
    </row>
    <row r="761" spans="1:70">
      <c r="A761" t="s">
        <v>70</v>
      </c>
      <c r="B761" t="s">
        <v>71</v>
      </c>
      <c r="C761" t="s">
        <v>265</v>
      </c>
      <c r="D761" t="n">
        <v>3</v>
      </c>
      <c r="E761" t="s">
        <v>1219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225</v>
      </c>
      <c r="L761" t="s">
        <v>77</v>
      </c>
      <c r="M761" t="s"/>
      <c r="N761" t="s">
        <v>1270</v>
      </c>
      <c r="O761" t="s">
        <v>79</v>
      </c>
      <c r="P761" t="s">
        <v>1219</v>
      </c>
      <c r="Q761" t="s"/>
      <c r="R761" t="s">
        <v>328</v>
      </c>
      <c r="S761" t="s">
        <v>1281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HYPERLINK("https://hotelmonitor-cachepage.eclerx.com/savepage/tk_15454758707701647_sr_60.html","info")</f>
        <v/>
      </c>
      <c r="AA761" t="n">
        <v>-426811</v>
      </c>
      <c r="AB761" t="s">
        <v>1245</v>
      </c>
      <c r="AC761" t="s">
        <v>88</v>
      </c>
      <c r="AD761" t="s">
        <v>89</v>
      </c>
      <c r="AE761" t="s"/>
      <c r="AF761" t="s"/>
      <c r="AG761" t="s"/>
      <c r="AH761" t="s">
        <v>1282</v>
      </c>
      <c r="AI761" t="s">
        <v>1283</v>
      </c>
      <c r="AJ761" t="s"/>
      <c r="AK761" t="s">
        <v>91</v>
      </c>
      <c r="AL761" t="s"/>
      <c r="AM761" t="s">
        <v>474</v>
      </c>
      <c r="AN761" t="s">
        <v>91</v>
      </c>
      <c r="AO761" t="s"/>
      <c r="AP761" t="n">
        <v>3</v>
      </c>
      <c r="AQ761" t="s">
        <v>92</v>
      </c>
      <c r="AR761" t="s"/>
      <c r="AS761" t="s">
        <v>93</v>
      </c>
      <c r="AT761" t="s">
        <v>94</v>
      </c>
      <c r="AU761" t="s">
        <v>91</v>
      </c>
      <c r="AV761" t="s"/>
      <c r="AW761" t="s">
        <v>95</v>
      </c>
      <c r="AX761" t="s"/>
      <c r="AY761" t="n">
        <v>426811</v>
      </c>
      <c r="AZ761" t="s">
        <v>1225</v>
      </c>
      <c r="BA761" t="s"/>
      <c r="BB761" t="s"/>
      <c r="BC761" t="n">
        <v>38.91</v>
      </c>
      <c r="BD761" t="n">
        <v>38.91</v>
      </c>
      <c r="BE761" t="s">
        <v>1284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>
        <v>1275</v>
      </c>
      <c r="BR761" t="s">
        <v>387</v>
      </c>
    </row>
    <row r="762" spans="1:70">
      <c r="A762" t="s">
        <v>70</v>
      </c>
      <c r="B762" t="s">
        <v>71</v>
      </c>
      <c r="C762" t="s">
        <v>265</v>
      </c>
      <c r="D762" t="n">
        <v>3</v>
      </c>
      <c r="E762" t="s">
        <v>1219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250</v>
      </c>
      <c r="L762" t="s">
        <v>77</v>
      </c>
      <c r="M762" t="s"/>
      <c r="N762" t="s">
        <v>1270</v>
      </c>
      <c r="O762" t="s">
        <v>79</v>
      </c>
      <c r="P762" t="s">
        <v>1219</v>
      </c>
      <c r="Q762" t="s"/>
      <c r="R762" t="s">
        <v>328</v>
      </c>
      <c r="S762" t="s">
        <v>1285</v>
      </c>
      <c r="T762" t="s">
        <v>82</v>
      </c>
      <c r="U762" t="s">
        <v>83</v>
      </c>
      <c r="V762" t="s">
        <v>84</v>
      </c>
      <c r="W762" t="s">
        <v>103</v>
      </c>
      <c r="X762" t="s"/>
      <c r="Y762" t="s">
        <v>86</v>
      </c>
      <c r="Z762">
        <f>HYPERLINK("https://hotelmonitor-cachepage.eclerx.com/savepage/tk_15454758707701647_sr_60.html","info")</f>
        <v/>
      </c>
      <c r="AA762" t="n">
        <v>-426811</v>
      </c>
      <c r="AB762" t="s">
        <v>1253</v>
      </c>
      <c r="AC762" t="s">
        <v>88</v>
      </c>
      <c r="AD762" t="s">
        <v>89</v>
      </c>
      <c r="AE762" t="s"/>
      <c r="AF762" t="s"/>
      <c r="AG762" t="s"/>
      <c r="AH762" t="s">
        <v>1286</v>
      </c>
      <c r="AI762" t="s">
        <v>1287</v>
      </c>
      <c r="AJ762" t="s"/>
      <c r="AK762" t="s">
        <v>91</v>
      </c>
      <c r="AL762" t="s"/>
      <c r="AM762" t="s">
        <v>371</v>
      </c>
      <c r="AN762" t="s">
        <v>91</v>
      </c>
      <c r="AO762" t="s"/>
      <c r="AP762" t="n">
        <v>3</v>
      </c>
      <c r="AQ762" t="s">
        <v>92</v>
      </c>
      <c r="AR762" t="s"/>
      <c r="AS762" t="s">
        <v>1235</v>
      </c>
      <c r="AT762" t="s">
        <v>94</v>
      </c>
      <c r="AU762" t="s">
        <v>91</v>
      </c>
      <c r="AV762" t="s"/>
      <c r="AW762" t="s">
        <v>95</v>
      </c>
      <c r="AX762" t="s"/>
      <c r="AY762" t="n">
        <v>426811</v>
      </c>
      <c r="AZ762" t="s">
        <v>1225</v>
      </c>
      <c r="BA762" t="s"/>
      <c r="BB762" t="s"/>
      <c r="BC762" t="n">
        <v>38.91</v>
      </c>
      <c r="BD762" t="n">
        <v>38.91</v>
      </c>
      <c r="BE762" t="s">
        <v>1288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1275</v>
      </c>
      <c r="BR762" t="s">
        <v>387</v>
      </c>
    </row>
    <row r="763" spans="1:70">
      <c r="A763" t="s">
        <v>70</v>
      </c>
      <c r="B763" t="s">
        <v>71</v>
      </c>
      <c r="C763" t="s">
        <v>265</v>
      </c>
      <c r="D763" t="n">
        <v>3</v>
      </c>
      <c r="E763" t="s">
        <v>1219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250</v>
      </c>
      <c r="L763" t="s">
        <v>77</v>
      </c>
      <c r="M763" t="s"/>
      <c r="N763" t="s">
        <v>1270</v>
      </c>
      <c r="O763" t="s">
        <v>79</v>
      </c>
      <c r="P763" t="s">
        <v>1219</v>
      </c>
      <c r="Q763" t="s"/>
      <c r="R763" t="s">
        <v>328</v>
      </c>
      <c r="S763" t="s">
        <v>1285</v>
      </c>
      <c r="T763" t="s">
        <v>82</v>
      </c>
      <c r="U763" t="s">
        <v>83</v>
      </c>
      <c r="V763" t="s">
        <v>84</v>
      </c>
      <c r="W763" t="s">
        <v>103</v>
      </c>
      <c r="X763" t="s"/>
      <c r="Y763" t="s">
        <v>86</v>
      </c>
      <c r="Z763">
        <f>HYPERLINK("https://hotelmonitor-cachepage.eclerx.com/savepage/tk_15454758707701647_sr_60.html","info")</f>
        <v/>
      </c>
      <c r="AA763" t="n">
        <v>-426811</v>
      </c>
      <c r="AB763" t="s">
        <v>1253</v>
      </c>
      <c r="AC763" t="s">
        <v>88</v>
      </c>
      <c r="AD763" t="s">
        <v>89</v>
      </c>
      <c r="AE763" t="s"/>
      <c r="AF763" t="s"/>
      <c r="AG763" t="s"/>
      <c r="AH763" t="s">
        <v>1286</v>
      </c>
      <c r="AI763" t="s">
        <v>1287</v>
      </c>
      <c r="AJ763" t="s"/>
      <c r="AK763" t="s">
        <v>91</v>
      </c>
      <c r="AL763" t="s"/>
      <c r="AM763" t="s">
        <v>371</v>
      </c>
      <c r="AN763" t="s">
        <v>91</v>
      </c>
      <c r="AO763" t="s"/>
      <c r="AP763" t="n">
        <v>3</v>
      </c>
      <c r="AQ763" t="s">
        <v>92</v>
      </c>
      <c r="AR763" t="s"/>
      <c r="AS763" t="s">
        <v>1235</v>
      </c>
      <c r="AT763" t="s">
        <v>94</v>
      </c>
      <c r="AU763" t="s">
        <v>91</v>
      </c>
      <c r="AV763" t="s"/>
      <c r="AW763" t="s">
        <v>95</v>
      </c>
      <c r="AX763" t="s"/>
      <c r="AY763" t="n">
        <v>426811</v>
      </c>
      <c r="AZ763" t="s">
        <v>1225</v>
      </c>
      <c r="BA763" t="s"/>
      <c r="BB763" t="s"/>
      <c r="BC763" t="n">
        <v>38.91</v>
      </c>
      <c r="BD763" t="n">
        <v>38.91</v>
      </c>
      <c r="BE763" t="s">
        <v>1288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1275</v>
      </c>
      <c r="BR763" t="s">
        <v>387</v>
      </c>
    </row>
    <row r="764" spans="1:70">
      <c r="A764" t="s">
        <v>70</v>
      </c>
      <c r="B764" t="s">
        <v>71</v>
      </c>
      <c r="C764" t="s">
        <v>265</v>
      </c>
      <c r="D764" t="n">
        <v>3</v>
      </c>
      <c r="E764" t="s">
        <v>1219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250</v>
      </c>
      <c r="L764" t="s">
        <v>77</v>
      </c>
      <c r="M764" t="s"/>
      <c r="N764" t="s">
        <v>1270</v>
      </c>
      <c r="O764" t="s">
        <v>79</v>
      </c>
      <c r="P764" t="s">
        <v>1219</v>
      </c>
      <c r="Q764" t="s"/>
      <c r="R764" t="s">
        <v>328</v>
      </c>
      <c r="S764" t="s">
        <v>1285</v>
      </c>
      <c r="T764" t="s">
        <v>82</v>
      </c>
      <c r="U764" t="s">
        <v>83</v>
      </c>
      <c r="V764" t="s">
        <v>84</v>
      </c>
      <c r="W764" t="s">
        <v>103</v>
      </c>
      <c r="X764" t="s"/>
      <c r="Y764" t="s">
        <v>86</v>
      </c>
      <c r="Z764">
        <f>HYPERLINK("https://hotelmonitor-cachepage.eclerx.com/savepage/tk_15454758707701647_sr_60.html","info")</f>
        <v/>
      </c>
      <c r="AA764" t="n">
        <v>-426811</v>
      </c>
      <c r="AB764" t="s">
        <v>1257</v>
      </c>
      <c r="AC764" t="s">
        <v>88</v>
      </c>
      <c r="AD764" t="s">
        <v>89</v>
      </c>
      <c r="AE764" t="s"/>
      <c r="AF764" t="s"/>
      <c r="AG764" t="s"/>
      <c r="AH764" t="s">
        <v>1286</v>
      </c>
      <c r="AI764" t="s">
        <v>1287</v>
      </c>
      <c r="AJ764" t="s"/>
      <c r="AK764" t="s">
        <v>91</v>
      </c>
      <c r="AL764" t="s"/>
      <c r="AM764" t="s">
        <v>371</v>
      </c>
      <c r="AN764" t="s">
        <v>91</v>
      </c>
      <c r="AO764" t="s"/>
      <c r="AP764" t="n">
        <v>3</v>
      </c>
      <c r="AQ764" t="s">
        <v>92</v>
      </c>
      <c r="AR764" t="s"/>
      <c r="AS764" t="s">
        <v>1235</v>
      </c>
      <c r="AT764" t="s">
        <v>94</v>
      </c>
      <c r="AU764" t="s">
        <v>91</v>
      </c>
      <c r="AV764" t="s"/>
      <c r="AW764" t="s">
        <v>95</v>
      </c>
      <c r="AX764" t="s"/>
      <c r="AY764" t="n">
        <v>426811</v>
      </c>
      <c r="AZ764" t="s">
        <v>1225</v>
      </c>
      <c r="BA764" t="s"/>
      <c r="BB764" t="s"/>
      <c r="BC764" t="n">
        <v>38.91</v>
      </c>
      <c r="BD764" t="n">
        <v>38.91</v>
      </c>
      <c r="BE764" t="s">
        <v>1288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1275</v>
      </c>
      <c r="BR764" t="s">
        <v>387</v>
      </c>
    </row>
    <row r="765" spans="1:70">
      <c r="A765" t="s">
        <v>70</v>
      </c>
      <c r="B765" t="s">
        <v>71</v>
      </c>
      <c r="C765" t="s">
        <v>265</v>
      </c>
      <c r="D765" t="n">
        <v>3</v>
      </c>
      <c r="E765" t="s">
        <v>1219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250</v>
      </c>
      <c r="L765" t="s">
        <v>77</v>
      </c>
      <c r="M765" t="s"/>
      <c r="N765" t="s">
        <v>1270</v>
      </c>
      <c r="O765" t="s">
        <v>79</v>
      </c>
      <c r="P765" t="s">
        <v>1219</v>
      </c>
      <c r="Q765" t="s"/>
      <c r="R765" t="s">
        <v>328</v>
      </c>
      <c r="S765" t="s">
        <v>1285</v>
      </c>
      <c r="T765" t="s">
        <v>82</v>
      </c>
      <c r="U765" t="s">
        <v>83</v>
      </c>
      <c r="V765" t="s">
        <v>84</v>
      </c>
      <c r="W765" t="s">
        <v>103</v>
      </c>
      <c r="X765" t="s"/>
      <c r="Y765" t="s">
        <v>86</v>
      </c>
      <c r="Z765">
        <f>HYPERLINK("https://hotelmonitor-cachepage.eclerx.com/savepage/tk_15454758707701647_sr_60.html","info")</f>
        <v/>
      </c>
      <c r="AA765" t="n">
        <v>-426811</v>
      </c>
      <c r="AB765" t="s">
        <v>1257</v>
      </c>
      <c r="AC765" t="s">
        <v>88</v>
      </c>
      <c r="AD765" t="s">
        <v>89</v>
      </c>
      <c r="AE765" t="s"/>
      <c r="AF765" t="s"/>
      <c r="AG765" t="s"/>
      <c r="AH765" t="s">
        <v>1286</v>
      </c>
      <c r="AI765" t="s">
        <v>1287</v>
      </c>
      <c r="AJ765" t="s"/>
      <c r="AK765" t="s">
        <v>91</v>
      </c>
      <c r="AL765" t="s"/>
      <c r="AM765" t="s">
        <v>371</v>
      </c>
      <c r="AN765" t="s">
        <v>91</v>
      </c>
      <c r="AO765" t="s"/>
      <c r="AP765" t="n">
        <v>3</v>
      </c>
      <c r="AQ765" t="s">
        <v>92</v>
      </c>
      <c r="AR765" t="s"/>
      <c r="AS765" t="s">
        <v>1235</v>
      </c>
      <c r="AT765" t="s">
        <v>94</v>
      </c>
      <c r="AU765" t="s">
        <v>91</v>
      </c>
      <c r="AV765" t="s"/>
      <c r="AW765" t="s">
        <v>95</v>
      </c>
      <c r="AX765" t="s"/>
      <c r="AY765" t="n">
        <v>426811</v>
      </c>
      <c r="AZ765" t="s">
        <v>1225</v>
      </c>
      <c r="BA765" t="s"/>
      <c r="BB765" t="s"/>
      <c r="BC765" t="n">
        <v>38.91</v>
      </c>
      <c r="BD765" t="n">
        <v>38.91</v>
      </c>
      <c r="BE765" t="s">
        <v>1288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1275</v>
      </c>
      <c r="BR765" t="s">
        <v>387</v>
      </c>
    </row>
    <row r="766" spans="1:70">
      <c r="A766" t="s">
        <v>70</v>
      </c>
      <c r="B766" t="s">
        <v>71</v>
      </c>
      <c r="C766" t="s">
        <v>265</v>
      </c>
      <c r="D766" t="n">
        <v>3</v>
      </c>
      <c r="E766" t="s">
        <v>1219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250</v>
      </c>
      <c r="L766" t="s">
        <v>77</v>
      </c>
      <c r="M766" t="s"/>
      <c r="N766" t="s">
        <v>1270</v>
      </c>
      <c r="O766" t="s">
        <v>79</v>
      </c>
      <c r="P766" t="s">
        <v>1219</v>
      </c>
      <c r="Q766" t="s"/>
      <c r="R766" t="s">
        <v>328</v>
      </c>
      <c r="S766" t="s">
        <v>1285</v>
      </c>
      <c r="T766" t="s">
        <v>82</v>
      </c>
      <c r="U766" t="s">
        <v>83</v>
      </c>
      <c r="V766" t="s">
        <v>84</v>
      </c>
      <c r="W766" t="s">
        <v>103</v>
      </c>
      <c r="X766" t="s"/>
      <c r="Y766" t="s">
        <v>86</v>
      </c>
      <c r="Z766">
        <f>HYPERLINK("https://hotelmonitor-cachepage.eclerx.com/savepage/tk_15454758707701647_sr_60.html","info")</f>
        <v/>
      </c>
      <c r="AA766" t="n">
        <v>-426811</v>
      </c>
      <c r="AB766" t="s">
        <v>1258</v>
      </c>
      <c r="AC766" t="s">
        <v>88</v>
      </c>
      <c r="AD766" t="s">
        <v>89</v>
      </c>
      <c r="AE766" t="s"/>
      <c r="AF766" t="s"/>
      <c r="AG766" t="s"/>
      <c r="AH766" t="s">
        <v>1286</v>
      </c>
      <c r="AI766" t="s">
        <v>1287</v>
      </c>
      <c r="AJ766" t="s"/>
      <c r="AK766" t="s">
        <v>91</v>
      </c>
      <c r="AL766" t="s"/>
      <c r="AM766" t="s">
        <v>371</v>
      </c>
      <c r="AN766" t="s">
        <v>91</v>
      </c>
      <c r="AO766" t="s"/>
      <c r="AP766" t="n">
        <v>3</v>
      </c>
      <c r="AQ766" t="s">
        <v>92</v>
      </c>
      <c r="AR766" t="s"/>
      <c r="AS766" t="s">
        <v>1235</v>
      </c>
      <c r="AT766" t="s">
        <v>94</v>
      </c>
      <c r="AU766" t="s">
        <v>91</v>
      </c>
      <c r="AV766" t="s"/>
      <c r="AW766" t="s">
        <v>95</v>
      </c>
      <c r="AX766" t="s"/>
      <c r="AY766" t="n">
        <v>426811</v>
      </c>
      <c r="AZ766" t="s">
        <v>1225</v>
      </c>
      <c r="BA766" t="s"/>
      <c r="BB766" t="s"/>
      <c r="BC766" t="n">
        <v>38.91</v>
      </c>
      <c r="BD766" t="n">
        <v>38.91</v>
      </c>
      <c r="BE766" t="s">
        <v>1288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1275</v>
      </c>
      <c r="BR766" t="s">
        <v>387</v>
      </c>
    </row>
    <row r="767" spans="1:70">
      <c r="A767" t="s">
        <v>70</v>
      </c>
      <c r="B767" t="s">
        <v>71</v>
      </c>
      <c r="C767" t="s">
        <v>265</v>
      </c>
      <c r="D767" t="n">
        <v>3</v>
      </c>
      <c r="E767" t="s">
        <v>1219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250</v>
      </c>
      <c r="L767" t="s">
        <v>77</v>
      </c>
      <c r="M767" t="s"/>
      <c r="N767" t="s">
        <v>1270</v>
      </c>
      <c r="O767" t="s">
        <v>79</v>
      </c>
      <c r="P767" t="s">
        <v>1219</v>
      </c>
      <c r="Q767" t="s"/>
      <c r="R767" t="s">
        <v>328</v>
      </c>
      <c r="S767" t="s">
        <v>1285</v>
      </c>
      <c r="T767" t="s">
        <v>82</v>
      </c>
      <c r="U767" t="s">
        <v>83</v>
      </c>
      <c r="V767" t="s">
        <v>84</v>
      </c>
      <c r="W767" t="s">
        <v>103</v>
      </c>
      <c r="X767" t="s"/>
      <c r="Y767" t="s">
        <v>86</v>
      </c>
      <c r="Z767">
        <f>HYPERLINK("https://hotelmonitor-cachepage.eclerx.com/savepage/tk_15454758707701647_sr_60.html","info")</f>
        <v/>
      </c>
      <c r="AA767" t="n">
        <v>-426811</v>
      </c>
      <c r="AB767" t="s">
        <v>1258</v>
      </c>
      <c r="AC767" t="s">
        <v>88</v>
      </c>
      <c r="AD767" t="s">
        <v>89</v>
      </c>
      <c r="AE767" t="s"/>
      <c r="AF767" t="s"/>
      <c r="AG767" t="s"/>
      <c r="AH767" t="s">
        <v>1286</v>
      </c>
      <c r="AI767" t="s">
        <v>1287</v>
      </c>
      <c r="AJ767" t="s"/>
      <c r="AK767" t="s">
        <v>91</v>
      </c>
      <c r="AL767" t="s"/>
      <c r="AM767" t="s">
        <v>371</v>
      </c>
      <c r="AN767" t="s">
        <v>91</v>
      </c>
      <c r="AO767" t="s"/>
      <c r="AP767" t="n">
        <v>3</v>
      </c>
      <c r="AQ767" t="s">
        <v>92</v>
      </c>
      <c r="AR767" t="s"/>
      <c r="AS767" t="s">
        <v>1235</v>
      </c>
      <c r="AT767" t="s">
        <v>94</v>
      </c>
      <c r="AU767" t="s">
        <v>91</v>
      </c>
      <c r="AV767" t="s"/>
      <c r="AW767" t="s">
        <v>95</v>
      </c>
      <c r="AX767" t="s"/>
      <c r="AY767" t="n">
        <v>426811</v>
      </c>
      <c r="AZ767" t="s">
        <v>1225</v>
      </c>
      <c r="BA767" t="s"/>
      <c r="BB767" t="s"/>
      <c r="BC767" t="n">
        <v>38.91</v>
      </c>
      <c r="BD767" t="n">
        <v>38.91</v>
      </c>
      <c r="BE767" t="s">
        <v>1288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1275</v>
      </c>
      <c r="BR767" t="s">
        <v>387</v>
      </c>
    </row>
    <row r="768" spans="1:70">
      <c r="A768" t="s">
        <v>70</v>
      </c>
      <c r="B768" t="s">
        <v>71</v>
      </c>
      <c r="C768" t="s">
        <v>265</v>
      </c>
      <c r="D768" t="n">
        <v>3</v>
      </c>
      <c r="E768" t="s">
        <v>1219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250</v>
      </c>
      <c r="L768" t="s">
        <v>77</v>
      </c>
      <c r="M768" t="s"/>
      <c r="N768" t="s">
        <v>1270</v>
      </c>
      <c r="O768" t="s">
        <v>79</v>
      </c>
      <c r="P768" t="s">
        <v>1219</v>
      </c>
      <c r="Q768" t="s"/>
      <c r="R768" t="s">
        <v>328</v>
      </c>
      <c r="S768" t="s">
        <v>1285</v>
      </c>
      <c r="T768" t="s">
        <v>82</v>
      </c>
      <c r="U768" t="s">
        <v>83</v>
      </c>
      <c r="V768" t="s">
        <v>84</v>
      </c>
      <c r="W768" t="s">
        <v>103</v>
      </c>
      <c r="X768" t="s"/>
      <c r="Y768" t="s">
        <v>86</v>
      </c>
      <c r="Z768">
        <f>HYPERLINK("https://hotelmonitor-cachepage.eclerx.com/savepage/tk_15454758707701647_sr_60.html","info")</f>
        <v/>
      </c>
      <c r="AA768" t="n">
        <v>-426811</v>
      </c>
      <c r="AB768" t="s">
        <v>1259</v>
      </c>
      <c r="AC768" t="s">
        <v>88</v>
      </c>
      <c r="AD768" t="s">
        <v>89</v>
      </c>
      <c r="AE768" t="s"/>
      <c r="AF768" t="s"/>
      <c r="AG768" t="s"/>
      <c r="AH768" t="s">
        <v>1286</v>
      </c>
      <c r="AI768" t="s">
        <v>1287</v>
      </c>
      <c r="AJ768" t="s"/>
      <c r="AK768" t="s">
        <v>91</v>
      </c>
      <c r="AL768" t="s"/>
      <c r="AM768" t="s">
        <v>474</v>
      </c>
      <c r="AN768" t="s">
        <v>91</v>
      </c>
      <c r="AO768" t="s"/>
      <c r="AP768" t="n">
        <v>3</v>
      </c>
      <c r="AQ768" t="s">
        <v>92</v>
      </c>
      <c r="AR768" t="s"/>
      <c r="AS768" t="s">
        <v>93</v>
      </c>
      <c r="AT768" t="s">
        <v>94</v>
      </c>
      <c r="AU768" t="s">
        <v>91</v>
      </c>
      <c r="AV768" t="s"/>
      <c r="AW768" t="s">
        <v>95</v>
      </c>
      <c r="AX768" t="s"/>
      <c r="AY768" t="n">
        <v>426811</v>
      </c>
      <c r="AZ768" t="s">
        <v>1225</v>
      </c>
      <c r="BA768" t="s"/>
      <c r="BB768" t="s"/>
      <c r="BC768" t="n">
        <v>38.91</v>
      </c>
      <c r="BD768" t="n">
        <v>38.91</v>
      </c>
      <c r="BE768" t="s">
        <v>1288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>
        <v>1275</v>
      </c>
      <c r="BR768" t="s">
        <v>387</v>
      </c>
    </row>
    <row r="769" spans="1:70">
      <c r="A769" t="s">
        <v>70</v>
      </c>
      <c r="B769" t="s">
        <v>71</v>
      </c>
      <c r="C769" t="s">
        <v>265</v>
      </c>
      <c r="D769" t="n">
        <v>3</v>
      </c>
      <c r="E769" t="s">
        <v>1219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250</v>
      </c>
      <c r="L769" t="s">
        <v>77</v>
      </c>
      <c r="M769" t="s"/>
      <c r="N769" t="s">
        <v>1270</v>
      </c>
      <c r="O769" t="s">
        <v>79</v>
      </c>
      <c r="P769" t="s">
        <v>1219</v>
      </c>
      <c r="Q769" t="s"/>
      <c r="R769" t="s">
        <v>328</v>
      </c>
      <c r="S769" t="s">
        <v>1285</v>
      </c>
      <c r="T769" t="s">
        <v>82</v>
      </c>
      <c r="U769" t="s">
        <v>83</v>
      </c>
      <c r="V769" t="s">
        <v>84</v>
      </c>
      <c r="W769" t="s">
        <v>103</v>
      </c>
      <c r="X769" t="s"/>
      <c r="Y769" t="s">
        <v>86</v>
      </c>
      <c r="Z769">
        <f>HYPERLINK("https://hotelmonitor-cachepage.eclerx.com/savepage/tk_15454758707701647_sr_60.html","info")</f>
        <v/>
      </c>
      <c r="AA769" t="n">
        <v>-426811</v>
      </c>
      <c r="AB769" t="s">
        <v>1259</v>
      </c>
      <c r="AC769" t="s">
        <v>88</v>
      </c>
      <c r="AD769" t="s">
        <v>89</v>
      </c>
      <c r="AE769" t="s"/>
      <c r="AF769" t="s"/>
      <c r="AG769" t="s"/>
      <c r="AH769" t="s">
        <v>1286</v>
      </c>
      <c r="AI769" t="s">
        <v>1287</v>
      </c>
      <c r="AJ769" t="s"/>
      <c r="AK769" t="s">
        <v>91</v>
      </c>
      <c r="AL769" t="s"/>
      <c r="AM769" t="s">
        <v>474</v>
      </c>
      <c r="AN769" t="s">
        <v>91</v>
      </c>
      <c r="AO769" t="s"/>
      <c r="AP769" t="n">
        <v>3</v>
      </c>
      <c r="AQ769" t="s">
        <v>92</v>
      </c>
      <c r="AR769" t="s"/>
      <c r="AS769" t="s">
        <v>93</v>
      </c>
      <c r="AT769" t="s">
        <v>94</v>
      </c>
      <c r="AU769" t="s">
        <v>91</v>
      </c>
      <c r="AV769" t="s"/>
      <c r="AW769" t="s">
        <v>95</v>
      </c>
      <c r="AX769" t="s"/>
      <c r="AY769" t="n">
        <v>426811</v>
      </c>
      <c r="AZ769" t="s">
        <v>1225</v>
      </c>
      <c r="BA769" t="s"/>
      <c r="BB769" t="s"/>
      <c r="BC769" t="n">
        <v>38.91</v>
      </c>
      <c r="BD769" t="n">
        <v>38.91</v>
      </c>
      <c r="BE769" t="s">
        <v>1288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>
        <v>1275</v>
      </c>
      <c r="BR769" t="s">
        <v>387</v>
      </c>
    </row>
    <row r="770" spans="1:70">
      <c r="A770" t="s">
        <v>70</v>
      </c>
      <c r="B770" t="s">
        <v>71</v>
      </c>
      <c r="C770" t="s">
        <v>265</v>
      </c>
      <c r="D770" t="n">
        <v>3</v>
      </c>
      <c r="E770" t="s">
        <v>1219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250</v>
      </c>
      <c r="L770" t="s">
        <v>77</v>
      </c>
      <c r="M770" t="s"/>
      <c r="N770" t="s">
        <v>1270</v>
      </c>
      <c r="O770" t="s">
        <v>79</v>
      </c>
      <c r="P770" t="s">
        <v>1219</v>
      </c>
      <c r="Q770" t="s"/>
      <c r="R770" t="s">
        <v>328</v>
      </c>
      <c r="S770" t="s">
        <v>1285</v>
      </c>
      <c r="T770" t="s">
        <v>82</v>
      </c>
      <c r="U770" t="s">
        <v>83</v>
      </c>
      <c r="V770" t="s">
        <v>84</v>
      </c>
      <c r="W770" t="s">
        <v>103</v>
      </c>
      <c r="X770" t="s"/>
      <c r="Y770" t="s">
        <v>86</v>
      </c>
      <c r="Z770">
        <f>HYPERLINK("https://hotelmonitor-cachepage.eclerx.com/savepage/tk_15454758707701647_sr_60.html","info")</f>
        <v/>
      </c>
      <c r="AA770" t="n">
        <v>-426811</v>
      </c>
      <c r="AB770" t="s">
        <v>1260</v>
      </c>
      <c r="AC770" t="s">
        <v>88</v>
      </c>
      <c r="AD770" t="s">
        <v>89</v>
      </c>
      <c r="AE770" t="s"/>
      <c r="AF770" t="s"/>
      <c r="AG770" t="s"/>
      <c r="AH770" t="s">
        <v>1286</v>
      </c>
      <c r="AI770" t="s">
        <v>1287</v>
      </c>
      <c r="AJ770" t="s"/>
      <c r="AK770" t="s">
        <v>91</v>
      </c>
      <c r="AL770" t="s"/>
      <c r="AM770" t="s">
        <v>474</v>
      </c>
      <c r="AN770" t="s">
        <v>91</v>
      </c>
      <c r="AO770" t="s"/>
      <c r="AP770" t="n">
        <v>3</v>
      </c>
      <c r="AQ770" t="s">
        <v>92</v>
      </c>
      <c r="AR770" t="s"/>
      <c r="AS770" t="s">
        <v>93</v>
      </c>
      <c r="AT770" t="s">
        <v>94</v>
      </c>
      <c r="AU770" t="s">
        <v>91</v>
      </c>
      <c r="AV770" t="s"/>
      <c r="AW770" t="s">
        <v>95</v>
      </c>
      <c r="AX770" t="s"/>
      <c r="AY770" t="n">
        <v>426811</v>
      </c>
      <c r="AZ770" t="s">
        <v>1225</v>
      </c>
      <c r="BA770" t="s"/>
      <c r="BB770" t="s"/>
      <c r="BC770" t="n">
        <v>38.91</v>
      </c>
      <c r="BD770" t="n">
        <v>38.91</v>
      </c>
      <c r="BE770" t="s">
        <v>1288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1275</v>
      </c>
      <c r="BR770" t="s">
        <v>387</v>
      </c>
    </row>
    <row r="771" spans="1:70">
      <c r="A771" t="s">
        <v>70</v>
      </c>
      <c r="B771" t="s">
        <v>71</v>
      </c>
      <c r="C771" t="s">
        <v>265</v>
      </c>
      <c r="D771" t="n">
        <v>3</v>
      </c>
      <c r="E771" t="s">
        <v>1219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250</v>
      </c>
      <c r="L771" t="s">
        <v>77</v>
      </c>
      <c r="M771" t="s"/>
      <c r="N771" t="s">
        <v>1270</v>
      </c>
      <c r="O771" t="s">
        <v>79</v>
      </c>
      <c r="P771" t="s">
        <v>1219</v>
      </c>
      <c r="Q771" t="s"/>
      <c r="R771" t="s">
        <v>328</v>
      </c>
      <c r="S771" t="s">
        <v>1285</v>
      </c>
      <c r="T771" t="s">
        <v>82</v>
      </c>
      <c r="U771" t="s">
        <v>83</v>
      </c>
      <c r="V771" t="s">
        <v>84</v>
      </c>
      <c r="W771" t="s">
        <v>103</v>
      </c>
      <c r="X771" t="s"/>
      <c r="Y771" t="s">
        <v>86</v>
      </c>
      <c r="Z771">
        <f>HYPERLINK("https://hotelmonitor-cachepage.eclerx.com/savepage/tk_15454758707701647_sr_60.html","info")</f>
        <v/>
      </c>
      <c r="AA771" t="n">
        <v>-426811</v>
      </c>
      <c r="AB771" t="s">
        <v>1260</v>
      </c>
      <c r="AC771" t="s">
        <v>88</v>
      </c>
      <c r="AD771" t="s">
        <v>89</v>
      </c>
      <c r="AE771" t="s"/>
      <c r="AF771" t="s"/>
      <c r="AG771" t="s"/>
      <c r="AH771" t="s">
        <v>1286</v>
      </c>
      <c r="AI771" t="s">
        <v>1287</v>
      </c>
      <c r="AJ771" t="s"/>
      <c r="AK771" t="s">
        <v>91</v>
      </c>
      <c r="AL771" t="s"/>
      <c r="AM771" t="s">
        <v>474</v>
      </c>
      <c r="AN771" t="s">
        <v>91</v>
      </c>
      <c r="AO771" t="s"/>
      <c r="AP771" t="n">
        <v>3</v>
      </c>
      <c r="AQ771" t="s">
        <v>92</v>
      </c>
      <c r="AR771" t="s"/>
      <c r="AS771" t="s">
        <v>93</v>
      </c>
      <c r="AT771" t="s">
        <v>94</v>
      </c>
      <c r="AU771" t="s">
        <v>91</v>
      </c>
      <c r="AV771" t="s"/>
      <c r="AW771" t="s">
        <v>95</v>
      </c>
      <c r="AX771" t="s"/>
      <c r="AY771" t="n">
        <v>426811</v>
      </c>
      <c r="AZ771" t="s">
        <v>1225</v>
      </c>
      <c r="BA771" t="s"/>
      <c r="BB771" t="s"/>
      <c r="BC771" t="n">
        <v>38.91</v>
      </c>
      <c r="BD771" t="n">
        <v>38.91</v>
      </c>
      <c r="BE771" t="s">
        <v>1288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1275</v>
      </c>
      <c r="BR771" t="s">
        <v>387</v>
      </c>
    </row>
    <row r="772" spans="1:70">
      <c r="A772" t="s">
        <v>70</v>
      </c>
      <c r="B772" t="s">
        <v>71</v>
      </c>
      <c r="C772" t="s">
        <v>265</v>
      </c>
      <c r="D772" t="n">
        <v>3</v>
      </c>
      <c r="E772" t="s">
        <v>1219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250</v>
      </c>
      <c r="L772" t="s">
        <v>77</v>
      </c>
      <c r="M772" t="s"/>
      <c r="N772" t="s">
        <v>1270</v>
      </c>
      <c r="O772" t="s">
        <v>79</v>
      </c>
      <c r="P772" t="s">
        <v>1219</v>
      </c>
      <c r="Q772" t="s"/>
      <c r="R772" t="s">
        <v>328</v>
      </c>
      <c r="S772" t="s">
        <v>1285</v>
      </c>
      <c r="T772" t="s">
        <v>82</v>
      </c>
      <c r="U772" t="s">
        <v>83</v>
      </c>
      <c r="V772" t="s">
        <v>84</v>
      </c>
      <c r="W772" t="s">
        <v>103</v>
      </c>
      <c r="X772" t="s"/>
      <c r="Y772" t="s">
        <v>86</v>
      </c>
      <c r="Z772">
        <f>HYPERLINK("https://hotelmonitor-cachepage.eclerx.com/savepage/tk_15454758707701647_sr_60.html","info")</f>
        <v/>
      </c>
      <c r="AA772" t="n">
        <v>-426811</v>
      </c>
      <c r="AB772" t="s">
        <v>1261</v>
      </c>
      <c r="AC772" t="s">
        <v>88</v>
      </c>
      <c r="AD772" t="s">
        <v>89</v>
      </c>
      <c r="AE772" t="s"/>
      <c r="AF772" t="s"/>
      <c r="AG772" t="s"/>
      <c r="AH772" t="s">
        <v>1286</v>
      </c>
      <c r="AI772" t="s">
        <v>1287</v>
      </c>
      <c r="AJ772" t="s"/>
      <c r="AK772" t="s">
        <v>91</v>
      </c>
      <c r="AL772" t="s"/>
      <c r="AM772" t="s">
        <v>474</v>
      </c>
      <c r="AN772" t="s">
        <v>91</v>
      </c>
      <c r="AO772" t="s"/>
      <c r="AP772" t="n">
        <v>3</v>
      </c>
      <c r="AQ772" t="s">
        <v>92</v>
      </c>
      <c r="AR772" t="s"/>
      <c r="AS772" t="s">
        <v>93</v>
      </c>
      <c r="AT772" t="s">
        <v>94</v>
      </c>
      <c r="AU772" t="s">
        <v>91</v>
      </c>
      <c r="AV772" t="s"/>
      <c r="AW772" t="s">
        <v>95</v>
      </c>
      <c r="AX772" t="s"/>
      <c r="AY772" t="n">
        <v>426811</v>
      </c>
      <c r="AZ772" t="s">
        <v>1225</v>
      </c>
      <c r="BA772" t="s"/>
      <c r="BB772" t="s"/>
      <c r="BC772" t="n">
        <v>38.91</v>
      </c>
      <c r="BD772" t="n">
        <v>38.91</v>
      </c>
      <c r="BE772" t="s">
        <v>1288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>
        <v>1275</v>
      </c>
      <c r="BR772" t="s">
        <v>387</v>
      </c>
    </row>
    <row r="773" spans="1:70">
      <c r="A773" t="s">
        <v>70</v>
      </c>
      <c r="B773" t="s">
        <v>71</v>
      </c>
      <c r="C773" t="s">
        <v>265</v>
      </c>
      <c r="D773" t="n">
        <v>3</v>
      </c>
      <c r="E773" t="s">
        <v>1219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250</v>
      </c>
      <c r="L773" t="s">
        <v>77</v>
      </c>
      <c r="M773" t="s"/>
      <c r="N773" t="s">
        <v>1270</v>
      </c>
      <c r="O773" t="s">
        <v>79</v>
      </c>
      <c r="P773" t="s">
        <v>1219</v>
      </c>
      <c r="Q773" t="s"/>
      <c r="R773" t="s">
        <v>328</v>
      </c>
      <c r="S773" t="s">
        <v>1285</v>
      </c>
      <c r="T773" t="s">
        <v>82</v>
      </c>
      <c r="U773" t="s">
        <v>83</v>
      </c>
      <c r="V773" t="s">
        <v>84</v>
      </c>
      <c r="W773" t="s">
        <v>103</v>
      </c>
      <c r="X773" t="s"/>
      <c r="Y773" t="s">
        <v>86</v>
      </c>
      <c r="Z773">
        <f>HYPERLINK("https://hotelmonitor-cachepage.eclerx.com/savepage/tk_15454758707701647_sr_60.html","info")</f>
        <v/>
      </c>
      <c r="AA773" t="n">
        <v>-426811</v>
      </c>
      <c r="AB773" t="s">
        <v>1261</v>
      </c>
      <c r="AC773" t="s">
        <v>88</v>
      </c>
      <c r="AD773" t="s">
        <v>89</v>
      </c>
      <c r="AE773" t="s"/>
      <c r="AF773" t="s"/>
      <c r="AG773" t="s"/>
      <c r="AH773" t="s">
        <v>1286</v>
      </c>
      <c r="AI773" t="s">
        <v>1287</v>
      </c>
      <c r="AJ773" t="s"/>
      <c r="AK773" t="s">
        <v>91</v>
      </c>
      <c r="AL773" t="s"/>
      <c r="AM773" t="s">
        <v>474</v>
      </c>
      <c r="AN773" t="s">
        <v>91</v>
      </c>
      <c r="AO773" t="s"/>
      <c r="AP773" t="n">
        <v>3</v>
      </c>
      <c r="AQ773" t="s">
        <v>92</v>
      </c>
      <c r="AR773" t="s"/>
      <c r="AS773" t="s">
        <v>93</v>
      </c>
      <c r="AT773" t="s">
        <v>94</v>
      </c>
      <c r="AU773" t="s">
        <v>91</v>
      </c>
      <c r="AV773" t="s"/>
      <c r="AW773" t="s">
        <v>95</v>
      </c>
      <c r="AX773" t="s"/>
      <c r="AY773" t="n">
        <v>426811</v>
      </c>
      <c r="AZ773" t="s">
        <v>1225</v>
      </c>
      <c r="BA773" t="s"/>
      <c r="BB773" t="s"/>
      <c r="BC773" t="n">
        <v>38.91</v>
      </c>
      <c r="BD773" t="n">
        <v>38.91</v>
      </c>
      <c r="BE773" t="s">
        <v>1288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>
        <v>1275</v>
      </c>
      <c r="BR773" t="s">
        <v>387</v>
      </c>
    </row>
    <row r="774" spans="1:70">
      <c r="A774" t="s">
        <v>70</v>
      </c>
      <c r="B774" t="s">
        <v>71</v>
      </c>
      <c r="C774" t="s">
        <v>265</v>
      </c>
      <c r="D774" t="n">
        <v>3</v>
      </c>
      <c r="E774" t="s">
        <v>1219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247.5</v>
      </c>
      <c r="L774" t="s">
        <v>77</v>
      </c>
      <c r="M774" t="s"/>
      <c r="N774" t="s">
        <v>1289</v>
      </c>
      <c r="O774" t="s">
        <v>79</v>
      </c>
      <c r="P774" t="s">
        <v>1219</v>
      </c>
      <c r="Q774" t="s"/>
      <c r="R774" t="s">
        <v>328</v>
      </c>
      <c r="S774" t="s">
        <v>1290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>
        <f>HYPERLINK("https://hotelmonitor-cachepage.eclerx.com/savepage/tk_15454758707701647_sr_60.html","info")</f>
        <v/>
      </c>
      <c r="AA774" t="n">
        <v>-426811</v>
      </c>
      <c r="AB774" t="s">
        <v>1222</v>
      </c>
      <c r="AC774" t="s">
        <v>88</v>
      </c>
      <c r="AD774" t="s">
        <v>89</v>
      </c>
      <c r="AE774" t="s"/>
      <c r="AF774" t="s"/>
      <c r="AG774" t="s"/>
      <c r="AH774" t="s">
        <v>1291</v>
      </c>
      <c r="AI774" t="s">
        <v>1292</v>
      </c>
      <c r="AJ774" t="s"/>
      <c r="AK774" t="s">
        <v>91</v>
      </c>
      <c r="AL774" t="s"/>
      <c r="AM774" t="s">
        <v>474</v>
      </c>
      <c r="AN774" t="s">
        <v>91</v>
      </c>
      <c r="AO774" t="s"/>
      <c r="AP774" t="n">
        <v>3</v>
      </c>
      <c r="AQ774" t="s">
        <v>92</v>
      </c>
      <c r="AR774" t="s"/>
      <c r="AS774" t="s">
        <v>93</v>
      </c>
      <c r="AT774" t="s">
        <v>94</v>
      </c>
      <c r="AU774" t="s">
        <v>91</v>
      </c>
      <c r="AV774" t="s"/>
      <c r="AW774" t="s">
        <v>95</v>
      </c>
      <c r="AX774" t="s"/>
      <c r="AY774" t="n">
        <v>426811</v>
      </c>
      <c r="AZ774" t="s">
        <v>1225</v>
      </c>
      <c r="BA774" t="s"/>
      <c r="BB774" t="s"/>
      <c r="BC774" t="n">
        <v>38.91</v>
      </c>
      <c r="BD774" t="n">
        <v>38.91</v>
      </c>
      <c r="BE774" t="s">
        <v>1293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1294</v>
      </c>
      <c r="BR774" t="s">
        <v>387</v>
      </c>
    </row>
    <row r="775" spans="1:70">
      <c r="A775" t="s">
        <v>70</v>
      </c>
      <c r="B775" t="s">
        <v>71</v>
      </c>
      <c r="C775" t="s">
        <v>265</v>
      </c>
      <c r="D775" t="n">
        <v>3</v>
      </c>
      <c r="E775" t="s">
        <v>1219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247.5</v>
      </c>
      <c r="L775" t="s">
        <v>77</v>
      </c>
      <c r="M775" t="s"/>
      <c r="N775" t="s">
        <v>1289</v>
      </c>
      <c r="O775" t="s">
        <v>79</v>
      </c>
      <c r="P775" t="s">
        <v>1219</v>
      </c>
      <c r="Q775" t="s"/>
      <c r="R775" t="s">
        <v>328</v>
      </c>
      <c r="S775" t="s">
        <v>1290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>
        <f>HYPERLINK("https://hotelmonitor-cachepage.eclerx.com/savepage/tk_15454758707701647_sr_60.html","info")</f>
        <v/>
      </c>
      <c r="AA775" t="n">
        <v>-426811</v>
      </c>
      <c r="AB775" t="s">
        <v>1222</v>
      </c>
      <c r="AC775" t="s">
        <v>88</v>
      </c>
      <c r="AD775" t="s">
        <v>89</v>
      </c>
      <c r="AE775" t="s"/>
      <c r="AF775" t="s"/>
      <c r="AG775" t="s"/>
      <c r="AH775" t="s">
        <v>1291</v>
      </c>
      <c r="AI775" t="s">
        <v>1292</v>
      </c>
      <c r="AJ775" t="s"/>
      <c r="AK775" t="s">
        <v>91</v>
      </c>
      <c r="AL775" t="s"/>
      <c r="AM775" t="s">
        <v>474</v>
      </c>
      <c r="AN775" t="s">
        <v>91</v>
      </c>
      <c r="AO775" t="s"/>
      <c r="AP775" t="n">
        <v>3</v>
      </c>
      <c r="AQ775" t="s">
        <v>92</v>
      </c>
      <c r="AR775" t="s"/>
      <c r="AS775" t="s">
        <v>93</v>
      </c>
      <c r="AT775" t="s">
        <v>94</v>
      </c>
      <c r="AU775" t="s">
        <v>91</v>
      </c>
      <c r="AV775" t="s"/>
      <c r="AW775" t="s">
        <v>95</v>
      </c>
      <c r="AX775" t="s"/>
      <c r="AY775" t="n">
        <v>426811</v>
      </c>
      <c r="AZ775" t="s">
        <v>1225</v>
      </c>
      <c r="BA775" t="s"/>
      <c r="BB775" t="s"/>
      <c r="BC775" t="n">
        <v>38.91</v>
      </c>
      <c r="BD775" t="n">
        <v>38.91</v>
      </c>
      <c r="BE775" t="s">
        <v>1293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1294</v>
      </c>
      <c r="BR775" t="s">
        <v>387</v>
      </c>
    </row>
    <row r="776" spans="1:70">
      <c r="A776" t="s">
        <v>70</v>
      </c>
      <c r="B776" t="s">
        <v>71</v>
      </c>
      <c r="C776" t="s">
        <v>265</v>
      </c>
      <c r="D776" t="n">
        <v>3</v>
      </c>
      <c r="E776" t="s">
        <v>1219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247.51</v>
      </c>
      <c r="L776" t="s">
        <v>77</v>
      </c>
      <c r="M776" t="s"/>
      <c r="N776" t="s">
        <v>1289</v>
      </c>
      <c r="O776" t="s">
        <v>79</v>
      </c>
      <c r="P776" t="s">
        <v>1219</v>
      </c>
      <c r="Q776" t="s"/>
      <c r="R776" t="s">
        <v>328</v>
      </c>
      <c r="S776" t="s">
        <v>1295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>
        <f>HYPERLINK("https://hotelmonitor-cachepage.eclerx.com/savepage/tk_15454758707701647_sr_60.html","info")</f>
        <v/>
      </c>
      <c r="AA776" t="n">
        <v>-426811</v>
      </c>
      <c r="AB776" t="s">
        <v>1229</v>
      </c>
      <c r="AC776" t="s">
        <v>196</v>
      </c>
      <c r="AD776" t="s">
        <v>89</v>
      </c>
      <c r="AE776" t="s"/>
      <c r="AF776" t="s"/>
      <c r="AG776" t="s"/>
      <c r="AH776" t="s">
        <v>1296</v>
      </c>
      <c r="AI776" t="s">
        <v>1295</v>
      </c>
      <c r="AJ776" t="s"/>
      <c r="AK776" t="s">
        <v>91</v>
      </c>
      <c r="AL776" t="s"/>
      <c r="AM776" t="s">
        <v>474</v>
      </c>
      <c r="AN776" t="s">
        <v>91</v>
      </c>
      <c r="AO776" t="s"/>
      <c r="AP776" t="n">
        <v>3</v>
      </c>
      <c r="AQ776" t="s">
        <v>92</v>
      </c>
      <c r="AR776" t="s"/>
      <c r="AS776" t="s">
        <v>93</v>
      </c>
      <c r="AT776" t="s">
        <v>94</v>
      </c>
      <c r="AU776" t="s">
        <v>91</v>
      </c>
      <c r="AV776" t="s"/>
      <c r="AW776" t="s">
        <v>95</v>
      </c>
      <c r="AX776" t="s"/>
      <c r="AY776" t="n">
        <v>426811</v>
      </c>
      <c r="AZ776" t="s">
        <v>1225</v>
      </c>
      <c r="BA776" t="s"/>
      <c r="BB776" t="s"/>
      <c r="BC776" t="n">
        <v>38.91</v>
      </c>
      <c r="BD776" t="n">
        <v>38.91</v>
      </c>
      <c r="BE776" t="s">
        <v>1297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1294</v>
      </c>
      <c r="BR776" t="s">
        <v>387</v>
      </c>
    </row>
    <row r="777" spans="1:70">
      <c r="A777" t="s">
        <v>70</v>
      </c>
      <c r="B777" t="s">
        <v>71</v>
      </c>
      <c r="C777" t="s">
        <v>265</v>
      </c>
      <c r="D777" t="n">
        <v>3</v>
      </c>
      <c r="E777" t="s">
        <v>1219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247.51</v>
      </c>
      <c r="L777" t="s">
        <v>77</v>
      </c>
      <c r="M777" t="s"/>
      <c r="N777" t="s">
        <v>1289</v>
      </c>
      <c r="O777" t="s">
        <v>79</v>
      </c>
      <c r="P777" t="s">
        <v>1219</v>
      </c>
      <c r="Q777" t="s"/>
      <c r="R777" t="s">
        <v>328</v>
      </c>
      <c r="S777" t="s">
        <v>1295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>
        <f>HYPERLINK("https://hotelmonitor-cachepage.eclerx.com/savepage/tk_15454758707701647_sr_60.html","info")</f>
        <v/>
      </c>
      <c r="AA777" t="n">
        <v>-426811</v>
      </c>
      <c r="AB777" t="s">
        <v>1229</v>
      </c>
      <c r="AC777" t="s">
        <v>196</v>
      </c>
      <c r="AD777" t="s">
        <v>89</v>
      </c>
      <c r="AE777" t="s"/>
      <c r="AF777" t="s"/>
      <c r="AG777" t="s"/>
      <c r="AH777" t="s">
        <v>1296</v>
      </c>
      <c r="AI777" t="s">
        <v>1295</v>
      </c>
      <c r="AJ777" t="s"/>
      <c r="AK777" t="s">
        <v>91</v>
      </c>
      <c r="AL777" t="s"/>
      <c r="AM777" t="s">
        <v>474</v>
      </c>
      <c r="AN777" t="s">
        <v>91</v>
      </c>
      <c r="AO777" t="s"/>
      <c r="AP777" t="n">
        <v>3</v>
      </c>
      <c r="AQ777" t="s">
        <v>92</v>
      </c>
      <c r="AR777" t="s"/>
      <c r="AS777" t="s">
        <v>93</v>
      </c>
      <c r="AT777" t="s">
        <v>94</v>
      </c>
      <c r="AU777" t="s">
        <v>91</v>
      </c>
      <c r="AV777" t="s"/>
      <c r="AW777" t="s">
        <v>95</v>
      </c>
      <c r="AX777" t="s"/>
      <c r="AY777" t="n">
        <v>426811</v>
      </c>
      <c r="AZ777" t="s">
        <v>1225</v>
      </c>
      <c r="BA777" t="s"/>
      <c r="BB777" t="s"/>
      <c r="BC777" t="n">
        <v>38.91</v>
      </c>
      <c r="BD777" t="n">
        <v>38.91</v>
      </c>
      <c r="BE777" t="s">
        <v>1297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1294</v>
      </c>
      <c r="BR777" t="s">
        <v>387</v>
      </c>
    </row>
    <row r="778" spans="1:70">
      <c r="A778" t="s">
        <v>70</v>
      </c>
      <c r="B778" t="s">
        <v>71</v>
      </c>
      <c r="C778" t="s">
        <v>265</v>
      </c>
      <c r="D778" t="n">
        <v>3</v>
      </c>
      <c r="E778" t="s">
        <v>1219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270</v>
      </c>
      <c r="L778" t="s">
        <v>77</v>
      </c>
      <c r="M778" t="s"/>
      <c r="N778" t="s">
        <v>1289</v>
      </c>
      <c r="O778" t="s">
        <v>79</v>
      </c>
      <c r="P778" t="s">
        <v>1219</v>
      </c>
      <c r="Q778" t="s"/>
      <c r="R778" t="s">
        <v>328</v>
      </c>
      <c r="S778" t="s">
        <v>1298</v>
      </c>
      <c r="T778" t="s">
        <v>82</v>
      </c>
      <c r="U778" t="s">
        <v>83</v>
      </c>
      <c r="V778" t="s">
        <v>84</v>
      </c>
      <c r="W778" t="s">
        <v>103</v>
      </c>
      <c r="X778" t="s"/>
      <c r="Y778" t="s">
        <v>86</v>
      </c>
      <c r="Z778">
        <f>HYPERLINK("https://hotelmonitor-cachepage.eclerx.com/savepage/tk_15454758707701647_sr_60.html","info")</f>
        <v/>
      </c>
      <c r="AA778" t="n">
        <v>-426811</v>
      </c>
      <c r="AB778" t="s">
        <v>1247</v>
      </c>
      <c r="AC778" t="s">
        <v>196</v>
      </c>
      <c r="AD778" t="s">
        <v>89</v>
      </c>
      <c r="AE778" t="s"/>
      <c r="AF778" t="s"/>
      <c r="AG778" t="s"/>
      <c r="AH778" t="s">
        <v>1299</v>
      </c>
      <c r="AI778" t="s">
        <v>1300</v>
      </c>
      <c r="AJ778" t="s"/>
      <c r="AK778" t="s">
        <v>91</v>
      </c>
      <c r="AL778" t="s"/>
      <c r="AM778" t="s">
        <v>474</v>
      </c>
      <c r="AN778" t="s">
        <v>91</v>
      </c>
      <c r="AO778" t="s"/>
      <c r="AP778" t="n">
        <v>3</v>
      </c>
      <c r="AQ778" t="s">
        <v>92</v>
      </c>
      <c r="AR778" t="s"/>
      <c r="AS778" t="s">
        <v>93</v>
      </c>
      <c r="AT778" t="s">
        <v>94</v>
      </c>
      <c r="AU778" t="s">
        <v>91</v>
      </c>
      <c r="AV778" t="s"/>
      <c r="AW778" t="s">
        <v>95</v>
      </c>
      <c r="AX778" t="s"/>
      <c r="AY778" t="n">
        <v>426811</v>
      </c>
      <c r="AZ778" t="s">
        <v>1225</v>
      </c>
      <c r="BA778" t="s"/>
      <c r="BB778" t="s"/>
      <c r="BC778" t="n">
        <v>38.91</v>
      </c>
      <c r="BD778" t="n">
        <v>38.91</v>
      </c>
      <c r="BE778" t="s">
        <v>1301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>
        <v>1294</v>
      </c>
      <c r="BR778" t="s">
        <v>387</v>
      </c>
    </row>
    <row r="779" spans="1:70">
      <c r="A779" t="s">
        <v>70</v>
      </c>
      <c r="B779" t="s">
        <v>71</v>
      </c>
      <c r="C779" t="s">
        <v>265</v>
      </c>
      <c r="D779" t="n">
        <v>3</v>
      </c>
      <c r="E779" t="s">
        <v>1219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270</v>
      </c>
      <c r="L779" t="s">
        <v>77</v>
      </c>
      <c r="M779" t="s"/>
      <c r="N779" t="s">
        <v>1289</v>
      </c>
      <c r="O779" t="s">
        <v>79</v>
      </c>
      <c r="P779" t="s">
        <v>1219</v>
      </c>
      <c r="Q779" t="s"/>
      <c r="R779" t="s">
        <v>328</v>
      </c>
      <c r="S779" t="s">
        <v>1298</v>
      </c>
      <c r="T779" t="s">
        <v>82</v>
      </c>
      <c r="U779" t="s">
        <v>83</v>
      </c>
      <c r="V779" t="s">
        <v>84</v>
      </c>
      <c r="W779" t="s">
        <v>103</v>
      </c>
      <c r="X779" t="s"/>
      <c r="Y779" t="s">
        <v>86</v>
      </c>
      <c r="Z779">
        <f>HYPERLINK("https://hotelmonitor-cachepage.eclerx.com/savepage/tk_15454758707701647_sr_60.html","info")</f>
        <v/>
      </c>
      <c r="AA779" t="n">
        <v>-426811</v>
      </c>
      <c r="AB779" t="s">
        <v>1247</v>
      </c>
      <c r="AC779" t="s">
        <v>196</v>
      </c>
      <c r="AD779" t="s">
        <v>89</v>
      </c>
      <c r="AE779" t="s"/>
      <c r="AF779" t="s"/>
      <c r="AG779" t="s"/>
      <c r="AH779" t="s">
        <v>1299</v>
      </c>
      <c r="AI779" t="s">
        <v>1300</v>
      </c>
      <c r="AJ779" t="s"/>
      <c r="AK779" t="s">
        <v>91</v>
      </c>
      <c r="AL779" t="s"/>
      <c r="AM779" t="s">
        <v>474</v>
      </c>
      <c r="AN779" t="s">
        <v>91</v>
      </c>
      <c r="AO779" t="s"/>
      <c r="AP779" t="n">
        <v>3</v>
      </c>
      <c r="AQ779" t="s">
        <v>92</v>
      </c>
      <c r="AR779" t="s"/>
      <c r="AS779" t="s">
        <v>93</v>
      </c>
      <c r="AT779" t="s">
        <v>94</v>
      </c>
      <c r="AU779" t="s">
        <v>91</v>
      </c>
      <c r="AV779" t="s"/>
      <c r="AW779" t="s">
        <v>95</v>
      </c>
      <c r="AX779" t="s"/>
      <c r="AY779" t="n">
        <v>426811</v>
      </c>
      <c r="AZ779" t="s">
        <v>1225</v>
      </c>
      <c r="BA779" t="s"/>
      <c r="BB779" t="s"/>
      <c r="BC779" t="n">
        <v>38.91</v>
      </c>
      <c r="BD779" t="n">
        <v>38.91</v>
      </c>
      <c r="BE779" t="s">
        <v>1301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>
        <v>1294</v>
      </c>
      <c r="BR779" t="s">
        <v>387</v>
      </c>
    </row>
    <row r="780" spans="1:70">
      <c r="A780" t="s">
        <v>70</v>
      </c>
      <c r="B780" t="s">
        <v>71</v>
      </c>
      <c r="C780" t="s">
        <v>265</v>
      </c>
      <c r="D780" t="n">
        <v>3</v>
      </c>
      <c r="E780" t="s">
        <v>1219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270</v>
      </c>
      <c r="L780" t="s">
        <v>77</v>
      </c>
      <c r="M780" t="s"/>
      <c r="N780" t="s">
        <v>1289</v>
      </c>
      <c r="O780" t="s">
        <v>79</v>
      </c>
      <c r="P780" t="s">
        <v>1219</v>
      </c>
      <c r="Q780" t="s"/>
      <c r="R780" t="s">
        <v>328</v>
      </c>
      <c r="S780" t="s">
        <v>1298</v>
      </c>
      <c r="T780" t="s">
        <v>82</v>
      </c>
      <c r="U780" t="s">
        <v>83</v>
      </c>
      <c r="V780" t="s">
        <v>84</v>
      </c>
      <c r="W780" t="s">
        <v>103</v>
      </c>
      <c r="X780" t="s"/>
      <c r="Y780" t="s">
        <v>86</v>
      </c>
      <c r="Z780">
        <f>HYPERLINK("https://hotelmonitor-cachepage.eclerx.com/savepage/tk_15454758707701647_sr_60.html","info")</f>
        <v/>
      </c>
      <c r="AA780" t="n">
        <v>-426811</v>
      </c>
      <c r="AB780" t="s">
        <v>1251</v>
      </c>
      <c r="AC780" t="s">
        <v>196</v>
      </c>
      <c r="AD780" t="s">
        <v>89</v>
      </c>
      <c r="AE780" t="s"/>
      <c r="AF780" t="s"/>
      <c r="AG780" t="s"/>
      <c r="AH780" t="s">
        <v>1299</v>
      </c>
      <c r="AI780" t="s">
        <v>1300</v>
      </c>
      <c r="AJ780" t="s"/>
      <c r="AK780" t="s">
        <v>91</v>
      </c>
      <c r="AL780" t="s"/>
      <c r="AM780" t="s">
        <v>474</v>
      </c>
      <c r="AN780" t="s">
        <v>91</v>
      </c>
      <c r="AO780" t="s"/>
      <c r="AP780" t="n">
        <v>3</v>
      </c>
      <c r="AQ780" t="s">
        <v>92</v>
      </c>
      <c r="AR780" t="s"/>
      <c r="AS780" t="s">
        <v>93</v>
      </c>
      <c r="AT780" t="s">
        <v>94</v>
      </c>
      <c r="AU780" t="s">
        <v>91</v>
      </c>
      <c r="AV780" t="s"/>
      <c r="AW780" t="s">
        <v>95</v>
      </c>
      <c r="AX780" t="s"/>
      <c r="AY780" t="n">
        <v>426811</v>
      </c>
      <c r="AZ780" t="s">
        <v>1225</v>
      </c>
      <c r="BA780" t="s"/>
      <c r="BB780" t="s"/>
      <c r="BC780" t="n">
        <v>38.91</v>
      </c>
      <c r="BD780" t="n">
        <v>38.91</v>
      </c>
      <c r="BE780" t="s">
        <v>1301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>
        <v>1294</v>
      </c>
      <c r="BR780" t="s">
        <v>387</v>
      </c>
    </row>
    <row r="781" spans="1:70">
      <c r="A781" t="s">
        <v>70</v>
      </c>
      <c r="B781" t="s">
        <v>71</v>
      </c>
      <c r="C781" t="s">
        <v>265</v>
      </c>
      <c r="D781" t="n">
        <v>3</v>
      </c>
      <c r="E781" t="s">
        <v>1219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270</v>
      </c>
      <c r="L781" t="s">
        <v>77</v>
      </c>
      <c r="M781" t="s"/>
      <c r="N781" t="s">
        <v>1289</v>
      </c>
      <c r="O781" t="s">
        <v>79</v>
      </c>
      <c r="P781" t="s">
        <v>1219</v>
      </c>
      <c r="Q781" t="s"/>
      <c r="R781" t="s">
        <v>328</v>
      </c>
      <c r="S781" t="s">
        <v>1298</v>
      </c>
      <c r="T781" t="s">
        <v>82</v>
      </c>
      <c r="U781" t="s">
        <v>83</v>
      </c>
      <c r="V781" t="s">
        <v>84</v>
      </c>
      <c r="W781" t="s">
        <v>103</v>
      </c>
      <c r="X781" t="s"/>
      <c r="Y781" t="s">
        <v>86</v>
      </c>
      <c r="Z781">
        <f>HYPERLINK("https://hotelmonitor-cachepage.eclerx.com/savepage/tk_15454758707701647_sr_60.html","info")</f>
        <v/>
      </c>
      <c r="AA781" t="n">
        <v>-426811</v>
      </c>
      <c r="AB781" t="s">
        <v>1251</v>
      </c>
      <c r="AC781" t="s">
        <v>196</v>
      </c>
      <c r="AD781" t="s">
        <v>89</v>
      </c>
      <c r="AE781" t="s"/>
      <c r="AF781" t="s"/>
      <c r="AG781" t="s"/>
      <c r="AH781" t="s">
        <v>1299</v>
      </c>
      <c r="AI781" t="s">
        <v>1300</v>
      </c>
      <c r="AJ781" t="s"/>
      <c r="AK781" t="s">
        <v>91</v>
      </c>
      <c r="AL781" t="s"/>
      <c r="AM781" t="s">
        <v>474</v>
      </c>
      <c r="AN781" t="s">
        <v>91</v>
      </c>
      <c r="AO781" t="s"/>
      <c r="AP781" t="n">
        <v>3</v>
      </c>
      <c r="AQ781" t="s">
        <v>92</v>
      </c>
      <c r="AR781" t="s"/>
      <c r="AS781" t="s">
        <v>93</v>
      </c>
      <c r="AT781" t="s">
        <v>94</v>
      </c>
      <c r="AU781" t="s">
        <v>91</v>
      </c>
      <c r="AV781" t="s"/>
      <c r="AW781" t="s">
        <v>95</v>
      </c>
      <c r="AX781" t="s"/>
      <c r="AY781" t="n">
        <v>426811</v>
      </c>
      <c r="AZ781" t="s">
        <v>1225</v>
      </c>
      <c r="BA781" t="s"/>
      <c r="BB781" t="s"/>
      <c r="BC781" t="n">
        <v>38.91</v>
      </c>
      <c r="BD781" t="n">
        <v>38.91</v>
      </c>
      <c r="BE781" t="s">
        <v>1301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>
        <v>1294</v>
      </c>
      <c r="BR781" t="s">
        <v>387</v>
      </c>
    </row>
    <row r="782" spans="1:70">
      <c r="A782" t="s">
        <v>70</v>
      </c>
      <c r="B782" t="s">
        <v>71</v>
      </c>
      <c r="C782" t="s">
        <v>265</v>
      </c>
      <c r="D782" t="n">
        <v>3</v>
      </c>
      <c r="E782" t="s">
        <v>1219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275</v>
      </c>
      <c r="L782" t="s">
        <v>77</v>
      </c>
      <c r="M782" t="s"/>
      <c r="N782" t="s">
        <v>1289</v>
      </c>
      <c r="O782" t="s">
        <v>79</v>
      </c>
      <c r="P782" t="s">
        <v>1219</v>
      </c>
      <c r="Q782" t="s"/>
      <c r="R782" t="s">
        <v>328</v>
      </c>
      <c r="S782" t="s">
        <v>1302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>
        <f>HYPERLINK("https://hotelmonitor-cachepage.eclerx.com/savepage/tk_15454758707701647_sr_60.html","info")</f>
        <v/>
      </c>
      <c r="AA782" t="n">
        <v>-426811</v>
      </c>
      <c r="AB782" t="s">
        <v>1237</v>
      </c>
      <c r="AC782" t="s">
        <v>88</v>
      </c>
      <c r="AD782" t="s">
        <v>89</v>
      </c>
      <c r="AE782" t="s"/>
      <c r="AF782" t="s"/>
      <c r="AG782" t="s"/>
      <c r="AH782" t="s">
        <v>1303</v>
      </c>
      <c r="AI782" t="s">
        <v>1304</v>
      </c>
      <c r="AJ782" t="s"/>
      <c r="AK782" t="s">
        <v>91</v>
      </c>
      <c r="AL782" t="s"/>
      <c r="AM782" t="s">
        <v>371</v>
      </c>
      <c r="AN782" t="s">
        <v>91</v>
      </c>
      <c r="AO782" t="s"/>
      <c r="AP782" t="n">
        <v>3</v>
      </c>
      <c r="AQ782" t="s">
        <v>92</v>
      </c>
      <c r="AR782" t="s"/>
      <c r="AS782" t="s">
        <v>1235</v>
      </c>
      <c r="AT782" t="s">
        <v>94</v>
      </c>
      <c r="AU782" t="s">
        <v>91</v>
      </c>
      <c r="AV782" t="s"/>
      <c r="AW782" t="s">
        <v>95</v>
      </c>
      <c r="AX782" t="s"/>
      <c r="AY782" t="n">
        <v>426811</v>
      </c>
      <c r="AZ782" t="s">
        <v>1225</v>
      </c>
      <c r="BA782" t="s"/>
      <c r="BB782" t="s"/>
      <c r="BC782" t="n">
        <v>38.91</v>
      </c>
      <c r="BD782" t="n">
        <v>38.91</v>
      </c>
      <c r="BE782" t="s">
        <v>1305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>
        <v>1294</v>
      </c>
      <c r="BR782" t="s">
        <v>387</v>
      </c>
    </row>
    <row r="783" spans="1:70">
      <c r="A783" t="s">
        <v>70</v>
      </c>
      <c r="B783" t="s">
        <v>71</v>
      </c>
      <c r="C783" t="s">
        <v>265</v>
      </c>
      <c r="D783" t="n">
        <v>3</v>
      </c>
      <c r="E783" t="s">
        <v>1219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275</v>
      </c>
      <c r="L783" t="s">
        <v>77</v>
      </c>
      <c r="M783" t="s"/>
      <c r="N783" t="s">
        <v>1289</v>
      </c>
      <c r="O783" t="s">
        <v>79</v>
      </c>
      <c r="P783" t="s">
        <v>1219</v>
      </c>
      <c r="Q783" t="s"/>
      <c r="R783" t="s">
        <v>328</v>
      </c>
      <c r="S783" t="s">
        <v>1302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>
        <f>HYPERLINK("https://hotelmonitor-cachepage.eclerx.com/savepage/tk_15454758707701647_sr_60.html","info")</f>
        <v/>
      </c>
      <c r="AA783" t="n">
        <v>-426811</v>
      </c>
      <c r="AB783" t="s">
        <v>1237</v>
      </c>
      <c r="AC783" t="s">
        <v>88</v>
      </c>
      <c r="AD783" t="s">
        <v>89</v>
      </c>
      <c r="AE783" t="s"/>
      <c r="AF783" t="s"/>
      <c r="AG783" t="s"/>
      <c r="AH783" t="s">
        <v>1303</v>
      </c>
      <c r="AI783" t="s">
        <v>1304</v>
      </c>
      <c r="AJ783" t="s"/>
      <c r="AK783" t="s">
        <v>91</v>
      </c>
      <c r="AL783" t="s"/>
      <c r="AM783" t="s">
        <v>371</v>
      </c>
      <c r="AN783" t="s">
        <v>91</v>
      </c>
      <c r="AO783" t="s"/>
      <c r="AP783" t="n">
        <v>3</v>
      </c>
      <c r="AQ783" t="s">
        <v>92</v>
      </c>
      <c r="AR783" t="s"/>
      <c r="AS783" t="s">
        <v>1235</v>
      </c>
      <c r="AT783" t="s">
        <v>94</v>
      </c>
      <c r="AU783" t="s">
        <v>91</v>
      </c>
      <c r="AV783" t="s"/>
      <c r="AW783" t="s">
        <v>95</v>
      </c>
      <c r="AX783" t="s"/>
      <c r="AY783" t="n">
        <v>426811</v>
      </c>
      <c r="AZ783" t="s">
        <v>1225</v>
      </c>
      <c r="BA783" t="s"/>
      <c r="BB783" t="s"/>
      <c r="BC783" t="n">
        <v>38.91</v>
      </c>
      <c r="BD783" t="n">
        <v>38.91</v>
      </c>
      <c r="BE783" t="s">
        <v>1305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>
        <v>1294</v>
      </c>
      <c r="BR783" t="s">
        <v>387</v>
      </c>
    </row>
    <row r="784" spans="1:70">
      <c r="A784" t="s">
        <v>70</v>
      </c>
      <c r="B784" t="s">
        <v>71</v>
      </c>
      <c r="C784" t="s">
        <v>265</v>
      </c>
      <c r="D784" t="n">
        <v>3</v>
      </c>
      <c r="E784" t="s">
        <v>1219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275</v>
      </c>
      <c r="L784" t="s">
        <v>77</v>
      </c>
      <c r="M784" t="s"/>
      <c r="N784" t="s">
        <v>1289</v>
      </c>
      <c r="O784" t="s">
        <v>79</v>
      </c>
      <c r="P784" t="s">
        <v>1219</v>
      </c>
      <c r="Q784" t="s"/>
      <c r="R784" t="s">
        <v>328</v>
      </c>
      <c r="S784" t="s">
        <v>1302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>
        <f>HYPERLINK("https://hotelmonitor-cachepage.eclerx.com/savepage/tk_15454758707701647_sr_60.html","info")</f>
        <v/>
      </c>
      <c r="AA784" t="n">
        <v>-426811</v>
      </c>
      <c r="AB784" t="s">
        <v>1241</v>
      </c>
      <c r="AC784" t="s">
        <v>88</v>
      </c>
      <c r="AD784" t="s">
        <v>89</v>
      </c>
      <c r="AE784" t="s"/>
      <c r="AF784" t="s"/>
      <c r="AG784" t="s"/>
      <c r="AH784" t="s">
        <v>1303</v>
      </c>
      <c r="AI784" t="s">
        <v>1304</v>
      </c>
      <c r="AJ784" t="s"/>
      <c r="AK784" t="s">
        <v>91</v>
      </c>
      <c r="AL784" t="s"/>
      <c r="AM784" t="s">
        <v>371</v>
      </c>
      <c r="AN784" t="s">
        <v>91</v>
      </c>
      <c r="AO784" t="s"/>
      <c r="AP784" t="n">
        <v>3</v>
      </c>
      <c r="AQ784" t="s">
        <v>92</v>
      </c>
      <c r="AR784" t="s"/>
      <c r="AS784" t="s">
        <v>1235</v>
      </c>
      <c r="AT784" t="s">
        <v>94</v>
      </c>
      <c r="AU784" t="s">
        <v>91</v>
      </c>
      <c r="AV784" t="s"/>
      <c r="AW784" t="s">
        <v>95</v>
      </c>
      <c r="AX784" t="s"/>
      <c r="AY784" t="n">
        <v>426811</v>
      </c>
      <c r="AZ784" t="s">
        <v>1225</v>
      </c>
      <c r="BA784" t="s"/>
      <c r="BB784" t="s"/>
      <c r="BC784" t="n">
        <v>38.91</v>
      </c>
      <c r="BD784" t="n">
        <v>38.91</v>
      </c>
      <c r="BE784" t="s">
        <v>1305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>
        <v>1294</v>
      </c>
      <c r="BR784" t="s">
        <v>387</v>
      </c>
    </row>
    <row r="785" spans="1:70">
      <c r="A785" t="s">
        <v>70</v>
      </c>
      <c r="B785" t="s">
        <v>71</v>
      </c>
      <c r="C785" t="s">
        <v>265</v>
      </c>
      <c r="D785" t="n">
        <v>3</v>
      </c>
      <c r="E785" t="s">
        <v>1219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275</v>
      </c>
      <c r="L785" t="s">
        <v>77</v>
      </c>
      <c r="M785" t="s"/>
      <c r="N785" t="s">
        <v>1289</v>
      </c>
      <c r="O785" t="s">
        <v>79</v>
      </c>
      <c r="P785" t="s">
        <v>1219</v>
      </c>
      <c r="Q785" t="s"/>
      <c r="R785" t="s">
        <v>328</v>
      </c>
      <c r="S785" t="s">
        <v>1302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>
        <f>HYPERLINK("https://hotelmonitor-cachepage.eclerx.com/savepage/tk_15454758707701647_sr_60.html","info")</f>
        <v/>
      </c>
      <c r="AA785" t="n">
        <v>-426811</v>
      </c>
      <c r="AB785" t="s">
        <v>1241</v>
      </c>
      <c r="AC785" t="s">
        <v>88</v>
      </c>
      <c r="AD785" t="s">
        <v>89</v>
      </c>
      <c r="AE785" t="s"/>
      <c r="AF785" t="s"/>
      <c r="AG785" t="s"/>
      <c r="AH785" t="s">
        <v>1303</v>
      </c>
      <c r="AI785" t="s">
        <v>1304</v>
      </c>
      <c r="AJ785" t="s"/>
      <c r="AK785" t="s">
        <v>91</v>
      </c>
      <c r="AL785" t="s"/>
      <c r="AM785" t="s">
        <v>371</v>
      </c>
      <c r="AN785" t="s">
        <v>91</v>
      </c>
      <c r="AO785" t="s"/>
      <c r="AP785" t="n">
        <v>3</v>
      </c>
      <c r="AQ785" t="s">
        <v>92</v>
      </c>
      <c r="AR785" t="s"/>
      <c r="AS785" t="s">
        <v>1235</v>
      </c>
      <c r="AT785" t="s">
        <v>94</v>
      </c>
      <c r="AU785" t="s">
        <v>91</v>
      </c>
      <c r="AV785" t="s"/>
      <c r="AW785" t="s">
        <v>95</v>
      </c>
      <c r="AX785" t="s"/>
      <c r="AY785" t="n">
        <v>426811</v>
      </c>
      <c r="AZ785" t="s">
        <v>1225</v>
      </c>
      <c r="BA785" t="s"/>
      <c r="BB785" t="s"/>
      <c r="BC785" t="n">
        <v>38.91</v>
      </c>
      <c r="BD785" t="n">
        <v>38.91</v>
      </c>
      <c r="BE785" t="s">
        <v>1305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>
        <v>1294</v>
      </c>
      <c r="BR785" t="s">
        <v>387</v>
      </c>
    </row>
    <row r="786" spans="1:70">
      <c r="A786" t="s">
        <v>70</v>
      </c>
      <c r="B786" t="s">
        <v>71</v>
      </c>
      <c r="C786" t="s">
        <v>265</v>
      </c>
      <c r="D786" t="n">
        <v>3</v>
      </c>
      <c r="E786" t="s">
        <v>1219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275</v>
      </c>
      <c r="L786" t="s">
        <v>77</v>
      </c>
      <c r="M786" t="s"/>
      <c r="N786" t="s">
        <v>1289</v>
      </c>
      <c r="O786" t="s">
        <v>79</v>
      </c>
      <c r="P786" t="s">
        <v>1219</v>
      </c>
      <c r="Q786" t="s"/>
      <c r="R786" t="s">
        <v>328</v>
      </c>
      <c r="S786" t="s">
        <v>1302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>
        <f>HYPERLINK("https://hotelmonitor-cachepage.eclerx.com/savepage/tk_15454758707701647_sr_60.html","info")</f>
        <v/>
      </c>
      <c r="AA786" t="n">
        <v>-426811</v>
      </c>
      <c r="AB786" t="s">
        <v>1242</v>
      </c>
      <c r="AC786" t="s">
        <v>88</v>
      </c>
      <c r="AD786" t="s">
        <v>89</v>
      </c>
      <c r="AE786" t="s"/>
      <c r="AF786" t="s"/>
      <c r="AG786" t="s"/>
      <c r="AH786" t="s">
        <v>1303</v>
      </c>
      <c r="AI786" t="s">
        <v>1304</v>
      </c>
      <c r="AJ786" t="s"/>
      <c r="AK786" t="s">
        <v>91</v>
      </c>
      <c r="AL786" t="s"/>
      <c r="AM786" t="s">
        <v>371</v>
      </c>
      <c r="AN786" t="s">
        <v>91</v>
      </c>
      <c r="AO786" t="s"/>
      <c r="AP786" t="n">
        <v>3</v>
      </c>
      <c r="AQ786" t="s">
        <v>92</v>
      </c>
      <c r="AR786" t="s"/>
      <c r="AS786" t="s">
        <v>1235</v>
      </c>
      <c r="AT786" t="s">
        <v>94</v>
      </c>
      <c r="AU786" t="s">
        <v>91</v>
      </c>
      <c r="AV786" t="s"/>
      <c r="AW786" t="s">
        <v>95</v>
      </c>
      <c r="AX786" t="s"/>
      <c r="AY786" t="n">
        <v>426811</v>
      </c>
      <c r="AZ786" t="s">
        <v>1225</v>
      </c>
      <c r="BA786" t="s"/>
      <c r="BB786" t="s"/>
      <c r="BC786" t="n">
        <v>38.91</v>
      </c>
      <c r="BD786" t="n">
        <v>38.91</v>
      </c>
      <c r="BE786" t="s">
        <v>1305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>
        <v>1294</v>
      </c>
      <c r="BR786" t="s">
        <v>387</v>
      </c>
    </row>
    <row r="787" spans="1:70">
      <c r="A787" t="s">
        <v>70</v>
      </c>
      <c r="B787" t="s">
        <v>71</v>
      </c>
      <c r="C787" t="s">
        <v>265</v>
      </c>
      <c r="D787" t="n">
        <v>3</v>
      </c>
      <c r="E787" t="s">
        <v>1219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275</v>
      </c>
      <c r="L787" t="s">
        <v>77</v>
      </c>
      <c r="M787" t="s"/>
      <c r="N787" t="s">
        <v>1289</v>
      </c>
      <c r="O787" t="s">
        <v>79</v>
      </c>
      <c r="P787" t="s">
        <v>1219</v>
      </c>
      <c r="Q787" t="s"/>
      <c r="R787" t="s">
        <v>328</v>
      </c>
      <c r="S787" t="s">
        <v>1302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HYPERLINK("https://hotelmonitor-cachepage.eclerx.com/savepage/tk_15454758707701647_sr_60.html","info")</f>
        <v/>
      </c>
      <c r="AA787" t="n">
        <v>-426811</v>
      </c>
      <c r="AB787" t="s">
        <v>1242</v>
      </c>
      <c r="AC787" t="s">
        <v>88</v>
      </c>
      <c r="AD787" t="s">
        <v>89</v>
      </c>
      <c r="AE787" t="s"/>
      <c r="AF787" t="s"/>
      <c r="AG787" t="s"/>
      <c r="AH787" t="s">
        <v>1303</v>
      </c>
      <c r="AI787" t="s">
        <v>1304</v>
      </c>
      <c r="AJ787" t="s"/>
      <c r="AK787" t="s">
        <v>91</v>
      </c>
      <c r="AL787" t="s"/>
      <c r="AM787" t="s">
        <v>371</v>
      </c>
      <c r="AN787" t="s">
        <v>91</v>
      </c>
      <c r="AO787" t="s"/>
      <c r="AP787" t="n">
        <v>3</v>
      </c>
      <c r="AQ787" t="s">
        <v>92</v>
      </c>
      <c r="AR787" t="s"/>
      <c r="AS787" t="s">
        <v>1235</v>
      </c>
      <c r="AT787" t="s">
        <v>94</v>
      </c>
      <c r="AU787" t="s">
        <v>91</v>
      </c>
      <c r="AV787" t="s"/>
      <c r="AW787" t="s">
        <v>95</v>
      </c>
      <c r="AX787" t="s"/>
      <c r="AY787" t="n">
        <v>426811</v>
      </c>
      <c r="AZ787" t="s">
        <v>1225</v>
      </c>
      <c r="BA787" t="s"/>
      <c r="BB787" t="s"/>
      <c r="BC787" t="n">
        <v>38.91</v>
      </c>
      <c r="BD787" t="n">
        <v>38.91</v>
      </c>
      <c r="BE787" t="s">
        <v>1305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>
        <v>1294</v>
      </c>
      <c r="BR787" t="s">
        <v>387</v>
      </c>
    </row>
    <row r="788" spans="1:70">
      <c r="A788" t="s">
        <v>70</v>
      </c>
      <c r="B788" t="s">
        <v>71</v>
      </c>
      <c r="C788" t="s">
        <v>265</v>
      </c>
      <c r="D788" t="n">
        <v>3</v>
      </c>
      <c r="E788" t="s">
        <v>1219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275</v>
      </c>
      <c r="L788" t="s">
        <v>77</v>
      </c>
      <c r="M788" t="s"/>
      <c r="N788" t="s">
        <v>1289</v>
      </c>
      <c r="O788" t="s">
        <v>79</v>
      </c>
      <c r="P788" t="s">
        <v>1219</v>
      </c>
      <c r="Q788" t="s"/>
      <c r="R788" t="s">
        <v>328</v>
      </c>
      <c r="S788" t="s">
        <v>1302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HYPERLINK("https://hotelmonitor-cachepage.eclerx.com/savepage/tk_15454758707701647_sr_60.html","info")</f>
        <v/>
      </c>
      <c r="AA788" t="n">
        <v>-426811</v>
      </c>
      <c r="AB788" t="s">
        <v>1243</v>
      </c>
      <c r="AC788" t="s">
        <v>88</v>
      </c>
      <c r="AD788" t="s">
        <v>89</v>
      </c>
      <c r="AE788" t="s"/>
      <c r="AF788" t="s"/>
      <c r="AG788" t="s"/>
      <c r="AH788" t="s">
        <v>1303</v>
      </c>
      <c r="AI788" t="s">
        <v>1304</v>
      </c>
      <c r="AJ788" t="s"/>
      <c r="AK788" t="s">
        <v>91</v>
      </c>
      <c r="AL788" t="s"/>
      <c r="AM788" t="s">
        <v>474</v>
      </c>
      <c r="AN788" t="s">
        <v>91</v>
      </c>
      <c r="AO788" t="s"/>
      <c r="AP788" t="n">
        <v>3</v>
      </c>
      <c r="AQ788" t="s">
        <v>92</v>
      </c>
      <c r="AR788" t="s"/>
      <c r="AS788" t="s">
        <v>93</v>
      </c>
      <c r="AT788" t="s">
        <v>94</v>
      </c>
      <c r="AU788" t="s">
        <v>91</v>
      </c>
      <c r="AV788" t="s"/>
      <c r="AW788" t="s">
        <v>95</v>
      </c>
      <c r="AX788" t="s"/>
      <c r="AY788" t="n">
        <v>426811</v>
      </c>
      <c r="AZ788" t="s">
        <v>1225</v>
      </c>
      <c r="BA788" t="s"/>
      <c r="BB788" t="s"/>
      <c r="BC788" t="n">
        <v>38.91</v>
      </c>
      <c r="BD788" t="n">
        <v>38.91</v>
      </c>
      <c r="BE788" t="s">
        <v>1305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>
        <v>1294</v>
      </c>
      <c r="BR788" t="s">
        <v>387</v>
      </c>
    </row>
    <row r="789" spans="1:70">
      <c r="A789" t="s">
        <v>70</v>
      </c>
      <c r="B789" t="s">
        <v>71</v>
      </c>
      <c r="C789" t="s">
        <v>265</v>
      </c>
      <c r="D789" t="n">
        <v>3</v>
      </c>
      <c r="E789" t="s">
        <v>1219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275</v>
      </c>
      <c r="L789" t="s">
        <v>77</v>
      </c>
      <c r="M789" t="s"/>
      <c r="N789" t="s">
        <v>1289</v>
      </c>
      <c r="O789" t="s">
        <v>79</v>
      </c>
      <c r="P789" t="s">
        <v>1219</v>
      </c>
      <c r="Q789" t="s"/>
      <c r="R789" t="s">
        <v>328</v>
      </c>
      <c r="S789" t="s">
        <v>1302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HYPERLINK("https://hotelmonitor-cachepage.eclerx.com/savepage/tk_15454758707701647_sr_60.html","info")</f>
        <v/>
      </c>
      <c r="AA789" t="n">
        <v>-426811</v>
      </c>
      <c r="AB789" t="s">
        <v>1243</v>
      </c>
      <c r="AC789" t="s">
        <v>88</v>
      </c>
      <c r="AD789" t="s">
        <v>89</v>
      </c>
      <c r="AE789" t="s"/>
      <c r="AF789" t="s"/>
      <c r="AG789" t="s"/>
      <c r="AH789" t="s">
        <v>1303</v>
      </c>
      <c r="AI789" t="s">
        <v>1304</v>
      </c>
      <c r="AJ789" t="s"/>
      <c r="AK789" t="s">
        <v>91</v>
      </c>
      <c r="AL789" t="s"/>
      <c r="AM789" t="s">
        <v>474</v>
      </c>
      <c r="AN789" t="s">
        <v>91</v>
      </c>
      <c r="AO789" t="s"/>
      <c r="AP789" t="n">
        <v>3</v>
      </c>
      <c r="AQ789" t="s">
        <v>92</v>
      </c>
      <c r="AR789" t="s"/>
      <c r="AS789" t="s">
        <v>93</v>
      </c>
      <c r="AT789" t="s">
        <v>94</v>
      </c>
      <c r="AU789" t="s">
        <v>91</v>
      </c>
      <c r="AV789" t="s"/>
      <c r="AW789" t="s">
        <v>95</v>
      </c>
      <c r="AX789" t="s"/>
      <c r="AY789" t="n">
        <v>426811</v>
      </c>
      <c r="AZ789" t="s">
        <v>1225</v>
      </c>
      <c r="BA789" t="s"/>
      <c r="BB789" t="s"/>
      <c r="BC789" t="n">
        <v>38.91</v>
      </c>
      <c r="BD789" t="n">
        <v>38.91</v>
      </c>
      <c r="BE789" t="s">
        <v>1305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>
        <v>1294</v>
      </c>
      <c r="BR789" t="s">
        <v>387</v>
      </c>
    </row>
    <row r="790" spans="1:70">
      <c r="A790" t="s">
        <v>70</v>
      </c>
      <c r="B790" t="s">
        <v>71</v>
      </c>
      <c r="C790" t="s">
        <v>265</v>
      </c>
      <c r="D790" t="n">
        <v>3</v>
      </c>
      <c r="E790" t="s">
        <v>1219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275</v>
      </c>
      <c r="L790" t="s">
        <v>77</v>
      </c>
      <c r="M790" t="s"/>
      <c r="N790" t="s">
        <v>1289</v>
      </c>
      <c r="O790" t="s">
        <v>79</v>
      </c>
      <c r="P790" t="s">
        <v>1219</v>
      </c>
      <c r="Q790" t="s"/>
      <c r="R790" t="s">
        <v>328</v>
      </c>
      <c r="S790" t="s">
        <v>1302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>
        <f>HYPERLINK("https://hotelmonitor-cachepage.eclerx.com/savepage/tk_15454758707701647_sr_60.html","info")</f>
        <v/>
      </c>
      <c r="AA790" t="n">
        <v>-426811</v>
      </c>
      <c r="AB790" t="s">
        <v>1244</v>
      </c>
      <c r="AC790" t="s">
        <v>88</v>
      </c>
      <c r="AD790" t="s">
        <v>89</v>
      </c>
      <c r="AE790" t="s"/>
      <c r="AF790" t="s"/>
      <c r="AG790" t="s"/>
      <c r="AH790" t="s">
        <v>1303</v>
      </c>
      <c r="AI790" t="s">
        <v>1304</v>
      </c>
      <c r="AJ790" t="s"/>
      <c r="AK790" t="s">
        <v>91</v>
      </c>
      <c r="AL790" t="s"/>
      <c r="AM790" t="s">
        <v>474</v>
      </c>
      <c r="AN790" t="s">
        <v>91</v>
      </c>
      <c r="AO790" t="s"/>
      <c r="AP790" t="n">
        <v>3</v>
      </c>
      <c r="AQ790" t="s">
        <v>92</v>
      </c>
      <c r="AR790" t="s"/>
      <c r="AS790" t="s">
        <v>93</v>
      </c>
      <c r="AT790" t="s">
        <v>94</v>
      </c>
      <c r="AU790" t="s">
        <v>91</v>
      </c>
      <c r="AV790" t="s"/>
      <c r="AW790" t="s">
        <v>95</v>
      </c>
      <c r="AX790" t="s"/>
      <c r="AY790" t="n">
        <v>426811</v>
      </c>
      <c r="AZ790" t="s">
        <v>1225</v>
      </c>
      <c r="BA790" t="s"/>
      <c r="BB790" t="s"/>
      <c r="BC790" t="n">
        <v>38.91</v>
      </c>
      <c r="BD790" t="n">
        <v>38.91</v>
      </c>
      <c r="BE790" t="s">
        <v>1305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>
        <v>1294</v>
      </c>
      <c r="BR790" t="s">
        <v>387</v>
      </c>
    </row>
    <row r="791" spans="1:70">
      <c r="A791" t="s">
        <v>70</v>
      </c>
      <c r="B791" t="s">
        <v>71</v>
      </c>
      <c r="C791" t="s">
        <v>265</v>
      </c>
      <c r="D791" t="n">
        <v>3</v>
      </c>
      <c r="E791" t="s">
        <v>1219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275</v>
      </c>
      <c r="L791" t="s">
        <v>77</v>
      </c>
      <c r="M791" t="s"/>
      <c r="N791" t="s">
        <v>1289</v>
      </c>
      <c r="O791" t="s">
        <v>79</v>
      </c>
      <c r="P791" t="s">
        <v>1219</v>
      </c>
      <c r="Q791" t="s"/>
      <c r="R791" t="s">
        <v>328</v>
      </c>
      <c r="S791" t="s">
        <v>1302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>
        <f>HYPERLINK("https://hotelmonitor-cachepage.eclerx.com/savepage/tk_15454758707701647_sr_60.html","info")</f>
        <v/>
      </c>
      <c r="AA791" t="n">
        <v>-426811</v>
      </c>
      <c r="AB791" t="s">
        <v>1244</v>
      </c>
      <c r="AC791" t="s">
        <v>88</v>
      </c>
      <c r="AD791" t="s">
        <v>89</v>
      </c>
      <c r="AE791" t="s"/>
      <c r="AF791" t="s"/>
      <c r="AG791" t="s"/>
      <c r="AH791" t="s">
        <v>1303</v>
      </c>
      <c r="AI791" t="s">
        <v>1304</v>
      </c>
      <c r="AJ791" t="s"/>
      <c r="AK791" t="s">
        <v>91</v>
      </c>
      <c r="AL791" t="s"/>
      <c r="AM791" t="s">
        <v>474</v>
      </c>
      <c r="AN791" t="s">
        <v>91</v>
      </c>
      <c r="AO791" t="s"/>
      <c r="AP791" t="n">
        <v>3</v>
      </c>
      <c r="AQ791" t="s">
        <v>92</v>
      </c>
      <c r="AR791" t="s"/>
      <c r="AS791" t="s">
        <v>93</v>
      </c>
      <c r="AT791" t="s">
        <v>94</v>
      </c>
      <c r="AU791" t="s">
        <v>91</v>
      </c>
      <c r="AV791" t="s"/>
      <c r="AW791" t="s">
        <v>95</v>
      </c>
      <c r="AX791" t="s"/>
      <c r="AY791" t="n">
        <v>426811</v>
      </c>
      <c r="AZ791" t="s">
        <v>1225</v>
      </c>
      <c r="BA791" t="s"/>
      <c r="BB791" t="s"/>
      <c r="BC791" t="n">
        <v>38.91</v>
      </c>
      <c r="BD791" t="n">
        <v>38.91</v>
      </c>
      <c r="BE791" t="s">
        <v>1305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>
        <v>1294</v>
      </c>
      <c r="BR791" t="s">
        <v>387</v>
      </c>
    </row>
    <row r="792" spans="1:70">
      <c r="A792" t="s">
        <v>70</v>
      </c>
      <c r="B792" t="s">
        <v>71</v>
      </c>
      <c r="C792" t="s">
        <v>265</v>
      </c>
      <c r="D792" t="n">
        <v>3</v>
      </c>
      <c r="E792" t="s">
        <v>1219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275</v>
      </c>
      <c r="L792" t="s">
        <v>77</v>
      </c>
      <c r="M792" t="s"/>
      <c r="N792" t="s">
        <v>1289</v>
      </c>
      <c r="O792" t="s">
        <v>79</v>
      </c>
      <c r="P792" t="s">
        <v>1219</v>
      </c>
      <c r="Q792" t="s"/>
      <c r="R792" t="s">
        <v>328</v>
      </c>
      <c r="S792" t="s">
        <v>1302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>
        <f>HYPERLINK("https://hotelmonitor-cachepage.eclerx.com/savepage/tk_15454758707701647_sr_60.html","info")</f>
        <v/>
      </c>
      <c r="AA792" t="n">
        <v>-426811</v>
      </c>
      <c r="AB792" t="s">
        <v>1245</v>
      </c>
      <c r="AC792" t="s">
        <v>88</v>
      </c>
      <c r="AD792" t="s">
        <v>89</v>
      </c>
      <c r="AE792" t="s"/>
      <c r="AF792" t="s"/>
      <c r="AG792" t="s"/>
      <c r="AH792" t="s">
        <v>1303</v>
      </c>
      <c r="AI792" t="s">
        <v>1304</v>
      </c>
      <c r="AJ792" t="s"/>
      <c r="AK792" t="s">
        <v>91</v>
      </c>
      <c r="AL792" t="s"/>
      <c r="AM792" t="s">
        <v>474</v>
      </c>
      <c r="AN792" t="s">
        <v>91</v>
      </c>
      <c r="AO792" t="s"/>
      <c r="AP792" t="n">
        <v>3</v>
      </c>
      <c r="AQ792" t="s">
        <v>92</v>
      </c>
      <c r="AR792" t="s"/>
      <c r="AS792" t="s">
        <v>93</v>
      </c>
      <c r="AT792" t="s">
        <v>94</v>
      </c>
      <c r="AU792" t="s">
        <v>91</v>
      </c>
      <c r="AV792" t="s"/>
      <c r="AW792" t="s">
        <v>95</v>
      </c>
      <c r="AX792" t="s"/>
      <c r="AY792" t="n">
        <v>426811</v>
      </c>
      <c r="AZ792" t="s">
        <v>1225</v>
      </c>
      <c r="BA792" t="s"/>
      <c r="BB792" t="s"/>
      <c r="BC792" t="n">
        <v>38.91</v>
      </c>
      <c r="BD792" t="n">
        <v>38.91</v>
      </c>
      <c r="BE792" t="s">
        <v>1305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>
        <v>1294</v>
      </c>
      <c r="BR792" t="s">
        <v>387</v>
      </c>
    </row>
    <row r="793" spans="1:70">
      <c r="A793" t="s">
        <v>70</v>
      </c>
      <c r="B793" t="s">
        <v>71</v>
      </c>
      <c r="C793" t="s">
        <v>265</v>
      </c>
      <c r="D793" t="n">
        <v>3</v>
      </c>
      <c r="E793" t="s">
        <v>1219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275</v>
      </c>
      <c r="L793" t="s">
        <v>77</v>
      </c>
      <c r="M793" t="s"/>
      <c r="N793" t="s">
        <v>1289</v>
      </c>
      <c r="O793" t="s">
        <v>79</v>
      </c>
      <c r="P793" t="s">
        <v>1219</v>
      </c>
      <c r="Q793" t="s"/>
      <c r="R793" t="s">
        <v>328</v>
      </c>
      <c r="S793" t="s">
        <v>1302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>
        <f>HYPERLINK("https://hotelmonitor-cachepage.eclerx.com/savepage/tk_15454758707701647_sr_60.html","info")</f>
        <v/>
      </c>
      <c r="AA793" t="n">
        <v>-426811</v>
      </c>
      <c r="AB793" t="s">
        <v>1245</v>
      </c>
      <c r="AC793" t="s">
        <v>88</v>
      </c>
      <c r="AD793" t="s">
        <v>89</v>
      </c>
      <c r="AE793" t="s"/>
      <c r="AF793" t="s"/>
      <c r="AG793" t="s"/>
      <c r="AH793" t="s">
        <v>1303</v>
      </c>
      <c r="AI793" t="s">
        <v>1304</v>
      </c>
      <c r="AJ793" t="s"/>
      <c r="AK793" t="s">
        <v>91</v>
      </c>
      <c r="AL793" t="s"/>
      <c r="AM793" t="s">
        <v>474</v>
      </c>
      <c r="AN793" t="s">
        <v>91</v>
      </c>
      <c r="AO793" t="s"/>
      <c r="AP793" t="n">
        <v>3</v>
      </c>
      <c r="AQ793" t="s">
        <v>92</v>
      </c>
      <c r="AR793" t="s"/>
      <c r="AS793" t="s">
        <v>93</v>
      </c>
      <c r="AT793" t="s">
        <v>94</v>
      </c>
      <c r="AU793" t="s">
        <v>91</v>
      </c>
      <c r="AV793" t="s"/>
      <c r="AW793" t="s">
        <v>95</v>
      </c>
      <c r="AX793" t="s"/>
      <c r="AY793" t="n">
        <v>426811</v>
      </c>
      <c r="AZ793" t="s">
        <v>1225</v>
      </c>
      <c r="BA793" t="s"/>
      <c r="BB793" t="s"/>
      <c r="BC793" t="n">
        <v>38.91</v>
      </c>
      <c r="BD793" t="n">
        <v>38.91</v>
      </c>
      <c r="BE793" t="s">
        <v>1305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>
        <v>1294</v>
      </c>
      <c r="BR793" t="s">
        <v>387</v>
      </c>
    </row>
    <row r="794" spans="1:70">
      <c r="A794" t="s">
        <v>70</v>
      </c>
      <c r="B794" t="s">
        <v>71</v>
      </c>
      <c r="C794" t="s">
        <v>265</v>
      </c>
      <c r="D794" t="n">
        <v>3</v>
      </c>
      <c r="E794" t="s">
        <v>1219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300</v>
      </c>
      <c r="L794" t="s">
        <v>77</v>
      </c>
      <c r="M794" t="s"/>
      <c r="N794" t="s">
        <v>1289</v>
      </c>
      <c r="O794" t="s">
        <v>79</v>
      </c>
      <c r="P794" t="s">
        <v>1219</v>
      </c>
      <c r="Q794" t="s"/>
      <c r="R794" t="s">
        <v>328</v>
      </c>
      <c r="S794" t="s">
        <v>1306</v>
      </c>
      <c r="T794" t="s">
        <v>82</v>
      </c>
      <c r="U794" t="s">
        <v>83</v>
      </c>
      <c r="V794" t="s">
        <v>84</v>
      </c>
      <c r="W794" t="s">
        <v>103</v>
      </c>
      <c r="X794" t="s"/>
      <c r="Y794" t="s">
        <v>86</v>
      </c>
      <c r="Z794">
        <f>HYPERLINK("https://hotelmonitor-cachepage.eclerx.com/savepage/tk_15454758707701647_sr_60.html","info")</f>
        <v/>
      </c>
      <c r="AA794" t="n">
        <v>-426811</v>
      </c>
      <c r="AB794" t="s">
        <v>1253</v>
      </c>
      <c r="AC794" t="s">
        <v>88</v>
      </c>
      <c r="AD794" t="s">
        <v>89</v>
      </c>
      <c r="AE794" t="s"/>
      <c r="AF794" t="s"/>
      <c r="AG794" t="s"/>
      <c r="AH794" t="s">
        <v>1307</v>
      </c>
      <c r="AI794" t="s">
        <v>1308</v>
      </c>
      <c r="AJ794" t="s"/>
      <c r="AK794" t="s">
        <v>91</v>
      </c>
      <c r="AL794" t="s"/>
      <c r="AM794" t="s">
        <v>371</v>
      </c>
      <c r="AN794" t="s">
        <v>91</v>
      </c>
      <c r="AO794" t="s"/>
      <c r="AP794" t="n">
        <v>3</v>
      </c>
      <c r="AQ794" t="s">
        <v>92</v>
      </c>
      <c r="AR794" t="s"/>
      <c r="AS794" t="s">
        <v>1235</v>
      </c>
      <c r="AT794" t="s">
        <v>94</v>
      </c>
      <c r="AU794" t="s">
        <v>91</v>
      </c>
      <c r="AV794" t="s"/>
      <c r="AW794" t="s">
        <v>95</v>
      </c>
      <c r="AX794" t="s"/>
      <c r="AY794" t="n">
        <v>426811</v>
      </c>
      <c r="AZ794" t="s">
        <v>1225</v>
      </c>
      <c r="BA794" t="s"/>
      <c r="BB794" t="s"/>
      <c r="BC794" t="n">
        <v>38.91</v>
      </c>
      <c r="BD794" t="n">
        <v>38.91</v>
      </c>
      <c r="BE794" t="s">
        <v>1309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>
        <v>1294</v>
      </c>
      <c r="BR794" t="s">
        <v>387</v>
      </c>
    </row>
    <row r="795" spans="1:70">
      <c r="A795" t="s">
        <v>70</v>
      </c>
      <c r="B795" t="s">
        <v>71</v>
      </c>
      <c r="C795" t="s">
        <v>265</v>
      </c>
      <c r="D795" t="n">
        <v>3</v>
      </c>
      <c r="E795" t="s">
        <v>1219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300</v>
      </c>
      <c r="L795" t="s">
        <v>77</v>
      </c>
      <c r="M795" t="s"/>
      <c r="N795" t="s">
        <v>1289</v>
      </c>
      <c r="O795" t="s">
        <v>79</v>
      </c>
      <c r="P795" t="s">
        <v>1219</v>
      </c>
      <c r="Q795" t="s"/>
      <c r="R795" t="s">
        <v>328</v>
      </c>
      <c r="S795" t="s">
        <v>1306</v>
      </c>
      <c r="T795" t="s">
        <v>82</v>
      </c>
      <c r="U795" t="s">
        <v>83</v>
      </c>
      <c r="V795" t="s">
        <v>84</v>
      </c>
      <c r="W795" t="s">
        <v>103</v>
      </c>
      <c r="X795" t="s"/>
      <c r="Y795" t="s">
        <v>86</v>
      </c>
      <c r="Z795">
        <f>HYPERLINK("https://hotelmonitor-cachepage.eclerx.com/savepage/tk_15454758707701647_sr_60.html","info")</f>
        <v/>
      </c>
      <c r="AA795" t="n">
        <v>-426811</v>
      </c>
      <c r="AB795" t="s">
        <v>1253</v>
      </c>
      <c r="AC795" t="s">
        <v>88</v>
      </c>
      <c r="AD795" t="s">
        <v>89</v>
      </c>
      <c r="AE795" t="s"/>
      <c r="AF795" t="s"/>
      <c r="AG795" t="s"/>
      <c r="AH795" t="s">
        <v>1307</v>
      </c>
      <c r="AI795" t="s">
        <v>1308</v>
      </c>
      <c r="AJ795" t="s"/>
      <c r="AK795" t="s">
        <v>91</v>
      </c>
      <c r="AL795" t="s"/>
      <c r="AM795" t="s">
        <v>371</v>
      </c>
      <c r="AN795" t="s">
        <v>91</v>
      </c>
      <c r="AO795" t="s"/>
      <c r="AP795" t="n">
        <v>3</v>
      </c>
      <c r="AQ795" t="s">
        <v>92</v>
      </c>
      <c r="AR795" t="s"/>
      <c r="AS795" t="s">
        <v>1235</v>
      </c>
      <c r="AT795" t="s">
        <v>94</v>
      </c>
      <c r="AU795" t="s">
        <v>91</v>
      </c>
      <c r="AV795" t="s"/>
      <c r="AW795" t="s">
        <v>95</v>
      </c>
      <c r="AX795" t="s"/>
      <c r="AY795" t="n">
        <v>426811</v>
      </c>
      <c r="AZ795" t="s">
        <v>1225</v>
      </c>
      <c r="BA795" t="s"/>
      <c r="BB795" t="s"/>
      <c r="BC795" t="n">
        <v>38.91</v>
      </c>
      <c r="BD795" t="n">
        <v>38.91</v>
      </c>
      <c r="BE795" t="s">
        <v>1309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>
        <v>1294</v>
      </c>
      <c r="BR795" t="s">
        <v>387</v>
      </c>
    </row>
    <row r="796" spans="1:70">
      <c r="A796" t="s">
        <v>70</v>
      </c>
      <c r="B796" t="s">
        <v>71</v>
      </c>
      <c r="C796" t="s">
        <v>265</v>
      </c>
      <c r="D796" t="n">
        <v>3</v>
      </c>
      <c r="E796" t="s">
        <v>1219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300</v>
      </c>
      <c r="L796" t="s">
        <v>77</v>
      </c>
      <c r="M796" t="s"/>
      <c r="N796" t="s">
        <v>1289</v>
      </c>
      <c r="O796" t="s">
        <v>79</v>
      </c>
      <c r="P796" t="s">
        <v>1219</v>
      </c>
      <c r="Q796" t="s"/>
      <c r="R796" t="s">
        <v>328</v>
      </c>
      <c r="S796" t="s">
        <v>1306</v>
      </c>
      <c r="T796" t="s">
        <v>82</v>
      </c>
      <c r="U796" t="s">
        <v>83</v>
      </c>
      <c r="V796" t="s">
        <v>84</v>
      </c>
      <c r="W796" t="s">
        <v>103</v>
      </c>
      <c r="X796" t="s"/>
      <c r="Y796" t="s">
        <v>86</v>
      </c>
      <c r="Z796">
        <f>HYPERLINK("https://hotelmonitor-cachepage.eclerx.com/savepage/tk_15454758707701647_sr_60.html","info")</f>
        <v/>
      </c>
      <c r="AA796" t="n">
        <v>-426811</v>
      </c>
      <c r="AB796" t="s">
        <v>1257</v>
      </c>
      <c r="AC796" t="s">
        <v>88</v>
      </c>
      <c r="AD796" t="s">
        <v>89</v>
      </c>
      <c r="AE796" t="s"/>
      <c r="AF796" t="s"/>
      <c r="AG796" t="s"/>
      <c r="AH796" t="s">
        <v>1307</v>
      </c>
      <c r="AI796" t="s">
        <v>1308</v>
      </c>
      <c r="AJ796" t="s"/>
      <c r="AK796" t="s">
        <v>91</v>
      </c>
      <c r="AL796" t="s"/>
      <c r="AM796" t="s">
        <v>371</v>
      </c>
      <c r="AN796" t="s">
        <v>91</v>
      </c>
      <c r="AO796" t="s"/>
      <c r="AP796" t="n">
        <v>3</v>
      </c>
      <c r="AQ796" t="s">
        <v>92</v>
      </c>
      <c r="AR796" t="s"/>
      <c r="AS796" t="s">
        <v>1235</v>
      </c>
      <c r="AT796" t="s">
        <v>94</v>
      </c>
      <c r="AU796" t="s">
        <v>91</v>
      </c>
      <c r="AV796" t="s"/>
      <c r="AW796" t="s">
        <v>95</v>
      </c>
      <c r="AX796" t="s"/>
      <c r="AY796" t="n">
        <v>426811</v>
      </c>
      <c r="AZ796" t="s">
        <v>1225</v>
      </c>
      <c r="BA796" t="s"/>
      <c r="BB796" t="s"/>
      <c r="BC796" t="n">
        <v>38.91</v>
      </c>
      <c r="BD796" t="n">
        <v>38.91</v>
      </c>
      <c r="BE796" t="s">
        <v>1309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1294</v>
      </c>
      <c r="BR796" t="s">
        <v>387</v>
      </c>
    </row>
    <row r="797" spans="1:70">
      <c r="A797" t="s">
        <v>70</v>
      </c>
      <c r="B797" t="s">
        <v>71</v>
      </c>
      <c r="C797" t="s">
        <v>265</v>
      </c>
      <c r="D797" t="n">
        <v>3</v>
      </c>
      <c r="E797" t="s">
        <v>1219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300</v>
      </c>
      <c r="L797" t="s">
        <v>77</v>
      </c>
      <c r="M797" t="s"/>
      <c r="N797" t="s">
        <v>1289</v>
      </c>
      <c r="O797" t="s">
        <v>79</v>
      </c>
      <c r="P797" t="s">
        <v>1219</v>
      </c>
      <c r="Q797" t="s"/>
      <c r="R797" t="s">
        <v>328</v>
      </c>
      <c r="S797" t="s">
        <v>1306</v>
      </c>
      <c r="T797" t="s">
        <v>82</v>
      </c>
      <c r="U797" t="s">
        <v>83</v>
      </c>
      <c r="V797" t="s">
        <v>84</v>
      </c>
      <c r="W797" t="s">
        <v>103</v>
      </c>
      <c r="X797" t="s"/>
      <c r="Y797" t="s">
        <v>86</v>
      </c>
      <c r="Z797">
        <f>HYPERLINK("https://hotelmonitor-cachepage.eclerx.com/savepage/tk_15454758707701647_sr_60.html","info")</f>
        <v/>
      </c>
      <c r="AA797" t="n">
        <v>-426811</v>
      </c>
      <c r="AB797" t="s">
        <v>1257</v>
      </c>
      <c r="AC797" t="s">
        <v>88</v>
      </c>
      <c r="AD797" t="s">
        <v>89</v>
      </c>
      <c r="AE797" t="s"/>
      <c r="AF797" t="s"/>
      <c r="AG797" t="s"/>
      <c r="AH797" t="s">
        <v>1307</v>
      </c>
      <c r="AI797" t="s">
        <v>1308</v>
      </c>
      <c r="AJ797" t="s"/>
      <c r="AK797" t="s">
        <v>91</v>
      </c>
      <c r="AL797" t="s"/>
      <c r="AM797" t="s">
        <v>371</v>
      </c>
      <c r="AN797" t="s">
        <v>91</v>
      </c>
      <c r="AO797" t="s"/>
      <c r="AP797" t="n">
        <v>3</v>
      </c>
      <c r="AQ797" t="s">
        <v>92</v>
      </c>
      <c r="AR797" t="s"/>
      <c r="AS797" t="s">
        <v>1235</v>
      </c>
      <c r="AT797" t="s">
        <v>94</v>
      </c>
      <c r="AU797" t="s">
        <v>91</v>
      </c>
      <c r="AV797" t="s"/>
      <c r="AW797" t="s">
        <v>95</v>
      </c>
      <c r="AX797" t="s"/>
      <c r="AY797" t="n">
        <v>426811</v>
      </c>
      <c r="AZ797" t="s">
        <v>1225</v>
      </c>
      <c r="BA797" t="s"/>
      <c r="BB797" t="s"/>
      <c r="BC797" t="n">
        <v>38.91</v>
      </c>
      <c r="BD797" t="n">
        <v>38.91</v>
      </c>
      <c r="BE797" t="s">
        <v>1309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1294</v>
      </c>
      <c r="BR797" t="s">
        <v>387</v>
      </c>
    </row>
    <row r="798" spans="1:70">
      <c r="A798" t="s">
        <v>70</v>
      </c>
      <c r="B798" t="s">
        <v>71</v>
      </c>
      <c r="C798" t="s">
        <v>265</v>
      </c>
      <c r="D798" t="n">
        <v>3</v>
      </c>
      <c r="E798" t="s">
        <v>1219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300</v>
      </c>
      <c r="L798" t="s">
        <v>77</v>
      </c>
      <c r="M798" t="s"/>
      <c r="N798" t="s">
        <v>1289</v>
      </c>
      <c r="O798" t="s">
        <v>79</v>
      </c>
      <c r="P798" t="s">
        <v>1219</v>
      </c>
      <c r="Q798" t="s"/>
      <c r="R798" t="s">
        <v>328</v>
      </c>
      <c r="S798" t="s">
        <v>1306</v>
      </c>
      <c r="T798" t="s">
        <v>82</v>
      </c>
      <c r="U798" t="s">
        <v>83</v>
      </c>
      <c r="V798" t="s">
        <v>84</v>
      </c>
      <c r="W798" t="s">
        <v>103</v>
      </c>
      <c r="X798" t="s"/>
      <c r="Y798" t="s">
        <v>86</v>
      </c>
      <c r="Z798">
        <f>HYPERLINK("https://hotelmonitor-cachepage.eclerx.com/savepage/tk_15454758707701647_sr_60.html","info")</f>
        <v/>
      </c>
      <c r="AA798" t="n">
        <v>-426811</v>
      </c>
      <c r="AB798" t="s">
        <v>1258</v>
      </c>
      <c r="AC798" t="s">
        <v>88</v>
      </c>
      <c r="AD798" t="s">
        <v>89</v>
      </c>
      <c r="AE798" t="s"/>
      <c r="AF798" t="s"/>
      <c r="AG798" t="s"/>
      <c r="AH798" t="s">
        <v>1307</v>
      </c>
      <c r="AI798" t="s">
        <v>1308</v>
      </c>
      <c r="AJ798" t="s"/>
      <c r="AK798" t="s">
        <v>91</v>
      </c>
      <c r="AL798" t="s"/>
      <c r="AM798" t="s">
        <v>371</v>
      </c>
      <c r="AN798" t="s">
        <v>91</v>
      </c>
      <c r="AO798" t="s"/>
      <c r="AP798" t="n">
        <v>3</v>
      </c>
      <c r="AQ798" t="s">
        <v>92</v>
      </c>
      <c r="AR798" t="s"/>
      <c r="AS798" t="s">
        <v>1235</v>
      </c>
      <c r="AT798" t="s">
        <v>94</v>
      </c>
      <c r="AU798" t="s">
        <v>91</v>
      </c>
      <c r="AV798" t="s"/>
      <c r="AW798" t="s">
        <v>95</v>
      </c>
      <c r="AX798" t="s"/>
      <c r="AY798" t="n">
        <v>426811</v>
      </c>
      <c r="AZ798" t="s">
        <v>1225</v>
      </c>
      <c r="BA798" t="s"/>
      <c r="BB798" t="s"/>
      <c r="BC798" t="n">
        <v>38.91</v>
      </c>
      <c r="BD798" t="n">
        <v>38.91</v>
      </c>
      <c r="BE798" t="s">
        <v>1309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1294</v>
      </c>
      <c r="BR798" t="s">
        <v>387</v>
      </c>
    </row>
    <row r="799" spans="1:70">
      <c r="A799" t="s">
        <v>70</v>
      </c>
      <c r="B799" t="s">
        <v>71</v>
      </c>
      <c r="C799" t="s">
        <v>265</v>
      </c>
      <c r="D799" t="n">
        <v>3</v>
      </c>
      <c r="E799" t="s">
        <v>1219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300</v>
      </c>
      <c r="L799" t="s">
        <v>77</v>
      </c>
      <c r="M799" t="s"/>
      <c r="N799" t="s">
        <v>1289</v>
      </c>
      <c r="O799" t="s">
        <v>79</v>
      </c>
      <c r="P799" t="s">
        <v>1219</v>
      </c>
      <c r="Q799" t="s"/>
      <c r="R799" t="s">
        <v>328</v>
      </c>
      <c r="S799" t="s">
        <v>1306</v>
      </c>
      <c r="T799" t="s">
        <v>82</v>
      </c>
      <c r="U799" t="s">
        <v>83</v>
      </c>
      <c r="V799" t="s">
        <v>84</v>
      </c>
      <c r="W799" t="s">
        <v>103</v>
      </c>
      <c r="X799" t="s"/>
      <c r="Y799" t="s">
        <v>86</v>
      </c>
      <c r="Z799">
        <f>HYPERLINK("https://hotelmonitor-cachepage.eclerx.com/savepage/tk_15454758707701647_sr_60.html","info")</f>
        <v/>
      </c>
      <c r="AA799" t="n">
        <v>-426811</v>
      </c>
      <c r="AB799" t="s">
        <v>1258</v>
      </c>
      <c r="AC799" t="s">
        <v>88</v>
      </c>
      <c r="AD799" t="s">
        <v>89</v>
      </c>
      <c r="AE799" t="s"/>
      <c r="AF799" t="s"/>
      <c r="AG799" t="s"/>
      <c r="AH799" t="s">
        <v>1307</v>
      </c>
      <c r="AI799" t="s">
        <v>1308</v>
      </c>
      <c r="AJ799" t="s"/>
      <c r="AK799" t="s">
        <v>91</v>
      </c>
      <c r="AL799" t="s"/>
      <c r="AM799" t="s">
        <v>371</v>
      </c>
      <c r="AN799" t="s">
        <v>91</v>
      </c>
      <c r="AO799" t="s"/>
      <c r="AP799" t="n">
        <v>3</v>
      </c>
      <c r="AQ799" t="s">
        <v>92</v>
      </c>
      <c r="AR799" t="s"/>
      <c r="AS799" t="s">
        <v>1235</v>
      </c>
      <c r="AT799" t="s">
        <v>94</v>
      </c>
      <c r="AU799" t="s">
        <v>91</v>
      </c>
      <c r="AV799" t="s"/>
      <c r="AW799" t="s">
        <v>95</v>
      </c>
      <c r="AX799" t="s"/>
      <c r="AY799" t="n">
        <v>426811</v>
      </c>
      <c r="AZ799" t="s">
        <v>1225</v>
      </c>
      <c r="BA799" t="s"/>
      <c r="BB799" t="s"/>
      <c r="BC799" t="n">
        <v>38.91</v>
      </c>
      <c r="BD799" t="n">
        <v>38.91</v>
      </c>
      <c r="BE799" t="s">
        <v>1309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1294</v>
      </c>
      <c r="BR799" t="s">
        <v>387</v>
      </c>
    </row>
    <row r="800" spans="1:70">
      <c r="A800" t="s">
        <v>70</v>
      </c>
      <c r="B800" t="s">
        <v>71</v>
      </c>
      <c r="C800" t="s">
        <v>265</v>
      </c>
      <c r="D800" t="n">
        <v>3</v>
      </c>
      <c r="E800" t="s">
        <v>1219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300</v>
      </c>
      <c r="L800" t="s">
        <v>77</v>
      </c>
      <c r="M800" t="s"/>
      <c r="N800" t="s">
        <v>1289</v>
      </c>
      <c r="O800" t="s">
        <v>79</v>
      </c>
      <c r="P800" t="s">
        <v>1219</v>
      </c>
      <c r="Q800" t="s"/>
      <c r="R800" t="s">
        <v>328</v>
      </c>
      <c r="S800" t="s">
        <v>1306</v>
      </c>
      <c r="T800" t="s">
        <v>82</v>
      </c>
      <c r="U800" t="s">
        <v>83</v>
      </c>
      <c r="V800" t="s">
        <v>84</v>
      </c>
      <c r="W800" t="s">
        <v>103</v>
      </c>
      <c r="X800" t="s"/>
      <c r="Y800" t="s">
        <v>86</v>
      </c>
      <c r="Z800">
        <f>HYPERLINK("https://hotelmonitor-cachepage.eclerx.com/savepage/tk_15454758707701647_sr_60.html","info")</f>
        <v/>
      </c>
      <c r="AA800" t="n">
        <v>-426811</v>
      </c>
      <c r="AB800" t="s">
        <v>1259</v>
      </c>
      <c r="AC800" t="s">
        <v>88</v>
      </c>
      <c r="AD800" t="s">
        <v>89</v>
      </c>
      <c r="AE800" t="s"/>
      <c r="AF800" t="s"/>
      <c r="AG800" t="s"/>
      <c r="AH800" t="s">
        <v>1307</v>
      </c>
      <c r="AI800" t="s">
        <v>1308</v>
      </c>
      <c r="AJ800" t="s"/>
      <c r="AK800" t="s">
        <v>91</v>
      </c>
      <c r="AL800" t="s"/>
      <c r="AM800" t="s">
        <v>474</v>
      </c>
      <c r="AN800" t="s">
        <v>91</v>
      </c>
      <c r="AO800" t="s"/>
      <c r="AP800" t="n">
        <v>3</v>
      </c>
      <c r="AQ800" t="s">
        <v>92</v>
      </c>
      <c r="AR800" t="s"/>
      <c r="AS800" t="s">
        <v>93</v>
      </c>
      <c r="AT800" t="s">
        <v>94</v>
      </c>
      <c r="AU800" t="s">
        <v>91</v>
      </c>
      <c r="AV800" t="s"/>
      <c r="AW800" t="s">
        <v>95</v>
      </c>
      <c r="AX800" t="s"/>
      <c r="AY800" t="n">
        <v>426811</v>
      </c>
      <c r="AZ800" t="s">
        <v>1225</v>
      </c>
      <c r="BA800" t="s"/>
      <c r="BB800" t="s"/>
      <c r="BC800" t="n">
        <v>38.91</v>
      </c>
      <c r="BD800" t="n">
        <v>38.91</v>
      </c>
      <c r="BE800" t="s">
        <v>1309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1294</v>
      </c>
      <c r="BR800" t="s">
        <v>387</v>
      </c>
    </row>
    <row r="801" spans="1:70">
      <c r="A801" t="s">
        <v>70</v>
      </c>
      <c r="B801" t="s">
        <v>71</v>
      </c>
      <c r="C801" t="s">
        <v>265</v>
      </c>
      <c r="D801" t="n">
        <v>3</v>
      </c>
      <c r="E801" t="s">
        <v>1219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300</v>
      </c>
      <c r="L801" t="s">
        <v>77</v>
      </c>
      <c r="M801" t="s"/>
      <c r="N801" t="s">
        <v>1289</v>
      </c>
      <c r="O801" t="s">
        <v>79</v>
      </c>
      <c r="P801" t="s">
        <v>1219</v>
      </c>
      <c r="Q801" t="s"/>
      <c r="R801" t="s">
        <v>328</v>
      </c>
      <c r="S801" t="s">
        <v>1306</v>
      </c>
      <c r="T801" t="s">
        <v>82</v>
      </c>
      <c r="U801" t="s">
        <v>83</v>
      </c>
      <c r="V801" t="s">
        <v>84</v>
      </c>
      <c r="W801" t="s">
        <v>103</v>
      </c>
      <c r="X801" t="s"/>
      <c r="Y801" t="s">
        <v>86</v>
      </c>
      <c r="Z801">
        <f>HYPERLINK("https://hotelmonitor-cachepage.eclerx.com/savepage/tk_15454758707701647_sr_60.html","info")</f>
        <v/>
      </c>
      <c r="AA801" t="n">
        <v>-426811</v>
      </c>
      <c r="AB801" t="s">
        <v>1259</v>
      </c>
      <c r="AC801" t="s">
        <v>88</v>
      </c>
      <c r="AD801" t="s">
        <v>89</v>
      </c>
      <c r="AE801" t="s"/>
      <c r="AF801" t="s"/>
      <c r="AG801" t="s"/>
      <c r="AH801" t="s">
        <v>1307</v>
      </c>
      <c r="AI801" t="s">
        <v>1308</v>
      </c>
      <c r="AJ801" t="s"/>
      <c r="AK801" t="s">
        <v>91</v>
      </c>
      <c r="AL801" t="s"/>
      <c r="AM801" t="s">
        <v>474</v>
      </c>
      <c r="AN801" t="s">
        <v>91</v>
      </c>
      <c r="AO801" t="s"/>
      <c r="AP801" t="n">
        <v>3</v>
      </c>
      <c r="AQ801" t="s">
        <v>92</v>
      </c>
      <c r="AR801" t="s"/>
      <c r="AS801" t="s">
        <v>93</v>
      </c>
      <c r="AT801" t="s">
        <v>94</v>
      </c>
      <c r="AU801" t="s">
        <v>91</v>
      </c>
      <c r="AV801" t="s"/>
      <c r="AW801" t="s">
        <v>95</v>
      </c>
      <c r="AX801" t="s"/>
      <c r="AY801" t="n">
        <v>426811</v>
      </c>
      <c r="AZ801" t="s">
        <v>1225</v>
      </c>
      <c r="BA801" t="s"/>
      <c r="BB801" t="s"/>
      <c r="BC801" t="n">
        <v>38.91</v>
      </c>
      <c r="BD801" t="n">
        <v>38.91</v>
      </c>
      <c r="BE801" t="s">
        <v>1309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1294</v>
      </c>
      <c r="BR801" t="s">
        <v>387</v>
      </c>
    </row>
    <row r="802" spans="1:70">
      <c r="A802" t="s">
        <v>70</v>
      </c>
      <c r="B802" t="s">
        <v>71</v>
      </c>
      <c r="C802" t="s">
        <v>265</v>
      </c>
      <c r="D802" t="n">
        <v>3</v>
      </c>
      <c r="E802" t="s">
        <v>1219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300</v>
      </c>
      <c r="L802" t="s">
        <v>77</v>
      </c>
      <c r="M802" t="s"/>
      <c r="N802" t="s">
        <v>1289</v>
      </c>
      <c r="O802" t="s">
        <v>79</v>
      </c>
      <c r="P802" t="s">
        <v>1219</v>
      </c>
      <c r="Q802" t="s"/>
      <c r="R802" t="s">
        <v>328</v>
      </c>
      <c r="S802" t="s">
        <v>1306</v>
      </c>
      <c r="T802" t="s">
        <v>82</v>
      </c>
      <c r="U802" t="s">
        <v>83</v>
      </c>
      <c r="V802" t="s">
        <v>84</v>
      </c>
      <c r="W802" t="s">
        <v>103</v>
      </c>
      <c r="X802" t="s"/>
      <c r="Y802" t="s">
        <v>86</v>
      </c>
      <c r="Z802">
        <f>HYPERLINK("https://hotelmonitor-cachepage.eclerx.com/savepage/tk_15454758707701647_sr_60.html","info")</f>
        <v/>
      </c>
      <c r="AA802" t="n">
        <v>-426811</v>
      </c>
      <c r="AB802" t="s">
        <v>1260</v>
      </c>
      <c r="AC802" t="s">
        <v>88</v>
      </c>
      <c r="AD802" t="s">
        <v>89</v>
      </c>
      <c r="AE802" t="s"/>
      <c r="AF802" t="s"/>
      <c r="AG802" t="s"/>
      <c r="AH802" t="s">
        <v>1307</v>
      </c>
      <c r="AI802" t="s">
        <v>1308</v>
      </c>
      <c r="AJ802" t="s"/>
      <c r="AK802" t="s">
        <v>91</v>
      </c>
      <c r="AL802" t="s"/>
      <c r="AM802" t="s">
        <v>474</v>
      </c>
      <c r="AN802" t="s">
        <v>91</v>
      </c>
      <c r="AO802" t="s"/>
      <c r="AP802" t="n">
        <v>3</v>
      </c>
      <c r="AQ802" t="s">
        <v>92</v>
      </c>
      <c r="AR802" t="s"/>
      <c r="AS802" t="s">
        <v>93</v>
      </c>
      <c r="AT802" t="s">
        <v>94</v>
      </c>
      <c r="AU802" t="s">
        <v>91</v>
      </c>
      <c r="AV802" t="s"/>
      <c r="AW802" t="s">
        <v>95</v>
      </c>
      <c r="AX802" t="s"/>
      <c r="AY802" t="n">
        <v>426811</v>
      </c>
      <c r="AZ802" t="s">
        <v>1225</v>
      </c>
      <c r="BA802" t="s"/>
      <c r="BB802" t="s"/>
      <c r="BC802" t="n">
        <v>38.91</v>
      </c>
      <c r="BD802" t="n">
        <v>38.91</v>
      </c>
      <c r="BE802" t="s">
        <v>1309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1294</v>
      </c>
      <c r="BR802" t="s">
        <v>387</v>
      </c>
    </row>
    <row r="803" spans="1:70">
      <c r="A803" t="s">
        <v>70</v>
      </c>
      <c r="B803" t="s">
        <v>71</v>
      </c>
      <c r="C803" t="s">
        <v>265</v>
      </c>
      <c r="D803" t="n">
        <v>3</v>
      </c>
      <c r="E803" t="s">
        <v>1219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300</v>
      </c>
      <c r="L803" t="s">
        <v>77</v>
      </c>
      <c r="M803" t="s"/>
      <c r="N803" t="s">
        <v>1289</v>
      </c>
      <c r="O803" t="s">
        <v>79</v>
      </c>
      <c r="P803" t="s">
        <v>1219</v>
      </c>
      <c r="Q803" t="s"/>
      <c r="R803" t="s">
        <v>328</v>
      </c>
      <c r="S803" t="s">
        <v>1306</v>
      </c>
      <c r="T803" t="s">
        <v>82</v>
      </c>
      <c r="U803" t="s">
        <v>83</v>
      </c>
      <c r="V803" t="s">
        <v>84</v>
      </c>
      <c r="W803" t="s">
        <v>103</v>
      </c>
      <c r="X803" t="s"/>
      <c r="Y803" t="s">
        <v>86</v>
      </c>
      <c r="Z803">
        <f>HYPERLINK("https://hotelmonitor-cachepage.eclerx.com/savepage/tk_15454758707701647_sr_60.html","info")</f>
        <v/>
      </c>
      <c r="AA803" t="n">
        <v>-426811</v>
      </c>
      <c r="AB803" t="s">
        <v>1260</v>
      </c>
      <c r="AC803" t="s">
        <v>88</v>
      </c>
      <c r="AD803" t="s">
        <v>89</v>
      </c>
      <c r="AE803" t="s"/>
      <c r="AF803" t="s"/>
      <c r="AG803" t="s"/>
      <c r="AH803" t="s">
        <v>1307</v>
      </c>
      <c r="AI803" t="s">
        <v>1308</v>
      </c>
      <c r="AJ803" t="s"/>
      <c r="AK803" t="s">
        <v>91</v>
      </c>
      <c r="AL803" t="s"/>
      <c r="AM803" t="s">
        <v>474</v>
      </c>
      <c r="AN803" t="s">
        <v>91</v>
      </c>
      <c r="AO803" t="s"/>
      <c r="AP803" t="n">
        <v>3</v>
      </c>
      <c r="AQ803" t="s">
        <v>92</v>
      </c>
      <c r="AR803" t="s"/>
      <c r="AS803" t="s">
        <v>93</v>
      </c>
      <c r="AT803" t="s">
        <v>94</v>
      </c>
      <c r="AU803" t="s">
        <v>91</v>
      </c>
      <c r="AV803" t="s"/>
      <c r="AW803" t="s">
        <v>95</v>
      </c>
      <c r="AX803" t="s"/>
      <c r="AY803" t="n">
        <v>426811</v>
      </c>
      <c r="AZ803" t="s">
        <v>1225</v>
      </c>
      <c r="BA803" t="s"/>
      <c r="BB803" t="s"/>
      <c r="BC803" t="n">
        <v>38.91</v>
      </c>
      <c r="BD803" t="n">
        <v>38.91</v>
      </c>
      <c r="BE803" t="s">
        <v>1309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1294</v>
      </c>
      <c r="BR803" t="s">
        <v>387</v>
      </c>
    </row>
    <row r="804" spans="1:70">
      <c r="A804" t="s">
        <v>70</v>
      </c>
      <c r="B804" t="s">
        <v>71</v>
      </c>
      <c r="C804" t="s">
        <v>265</v>
      </c>
      <c r="D804" t="n">
        <v>3</v>
      </c>
      <c r="E804" t="s">
        <v>1219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300</v>
      </c>
      <c r="L804" t="s">
        <v>77</v>
      </c>
      <c r="M804" t="s"/>
      <c r="N804" t="s">
        <v>1289</v>
      </c>
      <c r="O804" t="s">
        <v>79</v>
      </c>
      <c r="P804" t="s">
        <v>1219</v>
      </c>
      <c r="Q804" t="s"/>
      <c r="R804" t="s">
        <v>328</v>
      </c>
      <c r="S804" t="s">
        <v>1306</v>
      </c>
      <c r="T804" t="s">
        <v>82</v>
      </c>
      <c r="U804" t="s">
        <v>83</v>
      </c>
      <c r="V804" t="s">
        <v>84</v>
      </c>
      <c r="W804" t="s">
        <v>103</v>
      </c>
      <c r="X804" t="s"/>
      <c r="Y804" t="s">
        <v>86</v>
      </c>
      <c r="Z804">
        <f>HYPERLINK("https://hotelmonitor-cachepage.eclerx.com/savepage/tk_15454758707701647_sr_60.html","info")</f>
        <v/>
      </c>
      <c r="AA804" t="n">
        <v>-426811</v>
      </c>
      <c r="AB804" t="s">
        <v>1261</v>
      </c>
      <c r="AC804" t="s">
        <v>88</v>
      </c>
      <c r="AD804" t="s">
        <v>89</v>
      </c>
      <c r="AE804" t="s"/>
      <c r="AF804" t="s"/>
      <c r="AG804" t="s"/>
      <c r="AH804" t="s">
        <v>1307</v>
      </c>
      <c r="AI804" t="s">
        <v>1308</v>
      </c>
      <c r="AJ804" t="s"/>
      <c r="AK804" t="s">
        <v>91</v>
      </c>
      <c r="AL804" t="s"/>
      <c r="AM804" t="s">
        <v>474</v>
      </c>
      <c r="AN804" t="s">
        <v>91</v>
      </c>
      <c r="AO804" t="s"/>
      <c r="AP804" t="n">
        <v>3</v>
      </c>
      <c r="AQ804" t="s">
        <v>92</v>
      </c>
      <c r="AR804" t="s"/>
      <c r="AS804" t="s">
        <v>93</v>
      </c>
      <c r="AT804" t="s">
        <v>94</v>
      </c>
      <c r="AU804" t="s">
        <v>91</v>
      </c>
      <c r="AV804" t="s"/>
      <c r="AW804" t="s">
        <v>95</v>
      </c>
      <c r="AX804" t="s"/>
      <c r="AY804" t="n">
        <v>426811</v>
      </c>
      <c r="AZ804" t="s">
        <v>1225</v>
      </c>
      <c r="BA804" t="s"/>
      <c r="BB804" t="s"/>
      <c r="BC804" t="n">
        <v>38.91</v>
      </c>
      <c r="BD804" t="n">
        <v>38.91</v>
      </c>
      <c r="BE804" t="s">
        <v>1309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1294</v>
      </c>
      <c r="BR804" t="s">
        <v>387</v>
      </c>
    </row>
    <row r="805" spans="1:70">
      <c r="A805" t="s">
        <v>70</v>
      </c>
      <c r="B805" t="s">
        <v>71</v>
      </c>
      <c r="C805" t="s">
        <v>265</v>
      </c>
      <c r="D805" t="n">
        <v>3</v>
      </c>
      <c r="E805" t="s">
        <v>1219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300</v>
      </c>
      <c r="L805" t="s">
        <v>77</v>
      </c>
      <c r="M805" t="s"/>
      <c r="N805" t="s">
        <v>1289</v>
      </c>
      <c r="O805" t="s">
        <v>79</v>
      </c>
      <c r="P805" t="s">
        <v>1219</v>
      </c>
      <c r="Q805" t="s"/>
      <c r="R805" t="s">
        <v>328</v>
      </c>
      <c r="S805" t="s">
        <v>1306</v>
      </c>
      <c r="T805" t="s">
        <v>82</v>
      </c>
      <c r="U805" t="s">
        <v>83</v>
      </c>
      <c r="V805" t="s">
        <v>84</v>
      </c>
      <c r="W805" t="s">
        <v>103</v>
      </c>
      <c r="X805" t="s"/>
      <c r="Y805" t="s">
        <v>86</v>
      </c>
      <c r="Z805">
        <f>HYPERLINK("https://hotelmonitor-cachepage.eclerx.com/savepage/tk_15454758707701647_sr_60.html","info")</f>
        <v/>
      </c>
      <c r="AA805" t="n">
        <v>-426811</v>
      </c>
      <c r="AB805" t="s">
        <v>1261</v>
      </c>
      <c r="AC805" t="s">
        <v>88</v>
      </c>
      <c r="AD805" t="s">
        <v>89</v>
      </c>
      <c r="AE805" t="s"/>
      <c r="AF805" t="s"/>
      <c r="AG805" t="s"/>
      <c r="AH805" t="s">
        <v>1307</v>
      </c>
      <c r="AI805" t="s">
        <v>1308</v>
      </c>
      <c r="AJ805" t="s"/>
      <c r="AK805" t="s">
        <v>91</v>
      </c>
      <c r="AL805" t="s"/>
      <c r="AM805" t="s">
        <v>474</v>
      </c>
      <c r="AN805" t="s">
        <v>91</v>
      </c>
      <c r="AO805" t="s"/>
      <c r="AP805" t="n">
        <v>3</v>
      </c>
      <c r="AQ805" t="s">
        <v>92</v>
      </c>
      <c r="AR805" t="s"/>
      <c r="AS805" t="s">
        <v>93</v>
      </c>
      <c r="AT805" t="s">
        <v>94</v>
      </c>
      <c r="AU805" t="s">
        <v>91</v>
      </c>
      <c r="AV805" t="s"/>
      <c r="AW805" t="s">
        <v>95</v>
      </c>
      <c r="AX805" t="s"/>
      <c r="AY805" t="n">
        <v>426811</v>
      </c>
      <c r="AZ805" t="s">
        <v>1225</v>
      </c>
      <c r="BA805" t="s"/>
      <c r="BB805" t="s"/>
      <c r="BC805" t="n">
        <v>38.91</v>
      </c>
      <c r="BD805" t="n">
        <v>38.91</v>
      </c>
      <c r="BE805" t="s">
        <v>1309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1294</v>
      </c>
      <c r="BR805" t="s">
        <v>387</v>
      </c>
    </row>
    <row r="806" spans="1:70">
      <c r="A806" t="s">
        <v>70</v>
      </c>
      <c r="B806" t="s">
        <v>71</v>
      </c>
      <c r="C806" t="s">
        <v>265</v>
      </c>
      <c r="D806" t="n">
        <v>3</v>
      </c>
      <c r="E806" t="s">
        <v>1219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517.5</v>
      </c>
      <c r="L806" t="s">
        <v>77</v>
      </c>
      <c r="M806" t="s"/>
      <c r="N806" t="s">
        <v>1310</v>
      </c>
      <c r="O806" t="s">
        <v>79</v>
      </c>
      <c r="P806" t="s">
        <v>1219</v>
      </c>
      <c r="Q806" t="s"/>
      <c r="R806" t="s">
        <v>328</v>
      </c>
      <c r="S806" t="s">
        <v>1311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>
        <f>HYPERLINK("https://hotelmonitor-cachepage.eclerx.com/savepage/tk_15454758707701647_sr_60.html","info")</f>
        <v/>
      </c>
      <c r="AA806" t="n">
        <v>-426811</v>
      </c>
      <c r="AB806" t="s">
        <v>1222</v>
      </c>
      <c r="AC806" t="s">
        <v>88</v>
      </c>
      <c r="AD806" t="s">
        <v>89</v>
      </c>
      <c r="AE806" t="s"/>
      <c r="AF806" t="s"/>
      <c r="AG806" t="s"/>
      <c r="AH806" t="s">
        <v>1312</v>
      </c>
      <c r="AI806" t="s">
        <v>1313</v>
      </c>
      <c r="AJ806" t="s"/>
      <c r="AK806" t="s">
        <v>91</v>
      </c>
      <c r="AL806" t="s"/>
      <c r="AM806" t="s">
        <v>474</v>
      </c>
      <c r="AN806" t="s">
        <v>91</v>
      </c>
      <c r="AO806" t="s"/>
      <c r="AP806" t="n">
        <v>3</v>
      </c>
      <c r="AQ806" t="s">
        <v>92</v>
      </c>
      <c r="AR806" t="s"/>
      <c r="AS806" t="s">
        <v>93</v>
      </c>
      <c r="AT806" t="s">
        <v>94</v>
      </c>
      <c r="AU806" t="s">
        <v>91</v>
      </c>
      <c r="AV806" t="s"/>
      <c r="AW806" t="s">
        <v>95</v>
      </c>
      <c r="AX806" t="s"/>
      <c r="AY806" t="n">
        <v>426811</v>
      </c>
      <c r="AZ806" t="s">
        <v>1225</v>
      </c>
      <c r="BA806" t="s"/>
      <c r="BB806" t="s"/>
      <c r="BC806" t="n">
        <v>38.91</v>
      </c>
      <c r="BD806" t="n">
        <v>38.91</v>
      </c>
      <c r="BE806" t="s">
        <v>1314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>
        <v>1315</v>
      </c>
      <c r="BR806" t="s">
        <v>387</v>
      </c>
    </row>
    <row r="807" spans="1:70">
      <c r="A807" t="s">
        <v>70</v>
      </c>
      <c r="B807" t="s">
        <v>71</v>
      </c>
      <c r="C807" t="s">
        <v>265</v>
      </c>
      <c r="D807" t="n">
        <v>3</v>
      </c>
      <c r="E807" t="s">
        <v>1219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517.5</v>
      </c>
      <c r="L807" t="s">
        <v>77</v>
      </c>
      <c r="M807" t="s"/>
      <c r="N807" t="s">
        <v>1310</v>
      </c>
      <c r="O807" t="s">
        <v>79</v>
      </c>
      <c r="P807" t="s">
        <v>1219</v>
      </c>
      <c r="Q807" t="s"/>
      <c r="R807" t="s">
        <v>328</v>
      </c>
      <c r="S807" t="s">
        <v>1311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>
        <f>HYPERLINK("https://hotelmonitor-cachepage.eclerx.com/savepage/tk_15454758707701647_sr_60.html","info")</f>
        <v/>
      </c>
      <c r="AA807" t="n">
        <v>-426811</v>
      </c>
      <c r="AB807" t="s">
        <v>1222</v>
      </c>
      <c r="AC807" t="s">
        <v>88</v>
      </c>
      <c r="AD807" t="s">
        <v>89</v>
      </c>
      <c r="AE807" t="s"/>
      <c r="AF807" t="s"/>
      <c r="AG807" t="s"/>
      <c r="AH807" t="s">
        <v>1312</v>
      </c>
      <c r="AI807" t="s">
        <v>1313</v>
      </c>
      <c r="AJ807" t="s"/>
      <c r="AK807" t="s">
        <v>91</v>
      </c>
      <c r="AL807" t="s"/>
      <c r="AM807" t="s">
        <v>474</v>
      </c>
      <c r="AN807" t="s">
        <v>91</v>
      </c>
      <c r="AO807" t="s"/>
      <c r="AP807" t="n">
        <v>3</v>
      </c>
      <c r="AQ807" t="s">
        <v>92</v>
      </c>
      <c r="AR807" t="s"/>
      <c r="AS807" t="s">
        <v>93</v>
      </c>
      <c r="AT807" t="s">
        <v>94</v>
      </c>
      <c r="AU807" t="s">
        <v>91</v>
      </c>
      <c r="AV807" t="s"/>
      <c r="AW807" t="s">
        <v>95</v>
      </c>
      <c r="AX807" t="s"/>
      <c r="AY807" t="n">
        <v>426811</v>
      </c>
      <c r="AZ807" t="s">
        <v>1225</v>
      </c>
      <c r="BA807" t="s"/>
      <c r="BB807" t="s"/>
      <c r="BC807" t="n">
        <v>38.91</v>
      </c>
      <c r="BD807" t="n">
        <v>38.91</v>
      </c>
      <c r="BE807" t="s">
        <v>1314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>
        <v>1315</v>
      </c>
      <c r="BR807" t="s">
        <v>387</v>
      </c>
    </row>
    <row r="808" spans="1:70">
      <c r="A808" t="s">
        <v>70</v>
      </c>
      <c r="B808" t="s">
        <v>71</v>
      </c>
      <c r="C808" t="s">
        <v>265</v>
      </c>
      <c r="D808" t="n">
        <v>3</v>
      </c>
      <c r="E808" t="s">
        <v>1219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517.51</v>
      </c>
      <c r="L808" t="s">
        <v>77</v>
      </c>
      <c r="M808" t="s"/>
      <c r="N808" t="s">
        <v>1310</v>
      </c>
      <c r="O808" t="s">
        <v>79</v>
      </c>
      <c r="P808" t="s">
        <v>1219</v>
      </c>
      <c r="Q808" t="s"/>
      <c r="R808" t="s">
        <v>328</v>
      </c>
      <c r="S808" t="s">
        <v>1316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>
        <f>HYPERLINK("https://hotelmonitor-cachepage.eclerx.com/savepage/tk_15454758707701647_sr_60.html","info")</f>
        <v/>
      </c>
      <c r="AA808" t="n">
        <v>-426811</v>
      </c>
      <c r="AB808" t="s">
        <v>1229</v>
      </c>
      <c r="AC808" t="s">
        <v>196</v>
      </c>
      <c r="AD808" t="s">
        <v>89</v>
      </c>
      <c r="AE808" t="s"/>
      <c r="AF808" t="s"/>
      <c r="AG808" t="s"/>
      <c r="AH808" t="s">
        <v>1317</v>
      </c>
      <c r="AI808" t="s">
        <v>1316</v>
      </c>
      <c r="AJ808" t="s"/>
      <c r="AK808" t="s">
        <v>91</v>
      </c>
      <c r="AL808" t="s"/>
      <c r="AM808" t="s">
        <v>474</v>
      </c>
      <c r="AN808" t="s">
        <v>91</v>
      </c>
      <c r="AO808" t="s"/>
      <c r="AP808" t="n">
        <v>3</v>
      </c>
      <c r="AQ808" t="s">
        <v>92</v>
      </c>
      <c r="AR808" t="s"/>
      <c r="AS808" t="s">
        <v>93</v>
      </c>
      <c r="AT808" t="s">
        <v>94</v>
      </c>
      <c r="AU808" t="s">
        <v>91</v>
      </c>
      <c r="AV808" t="s"/>
      <c r="AW808" t="s">
        <v>95</v>
      </c>
      <c r="AX808" t="s"/>
      <c r="AY808" t="n">
        <v>426811</v>
      </c>
      <c r="AZ808" t="s">
        <v>1225</v>
      </c>
      <c r="BA808" t="s"/>
      <c r="BB808" t="s"/>
      <c r="BC808" t="n">
        <v>38.91</v>
      </c>
      <c r="BD808" t="n">
        <v>38.91</v>
      </c>
      <c r="BE808" t="s">
        <v>1318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>
        <v>1315</v>
      </c>
      <c r="BR808" t="s">
        <v>387</v>
      </c>
    </row>
    <row r="809" spans="1:70">
      <c r="A809" t="s">
        <v>70</v>
      </c>
      <c r="B809" t="s">
        <v>71</v>
      </c>
      <c r="C809" t="s">
        <v>265</v>
      </c>
      <c r="D809" t="n">
        <v>3</v>
      </c>
      <c r="E809" t="s">
        <v>1219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517.51</v>
      </c>
      <c r="L809" t="s">
        <v>77</v>
      </c>
      <c r="M809" t="s"/>
      <c r="N809" t="s">
        <v>1310</v>
      </c>
      <c r="O809" t="s">
        <v>79</v>
      </c>
      <c r="P809" t="s">
        <v>1219</v>
      </c>
      <c r="Q809" t="s"/>
      <c r="R809" t="s">
        <v>328</v>
      </c>
      <c r="S809" t="s">
        <v>1316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>
        <f>HYPERLINK("https://hotelmonitor-cachepage.eclerx.com/savepage/tk_15454758707701647_sr_60.html","info")</f>
        <v/>
      </c>
      <c r="AA809" t="n">
        <v>-426811</v>
      </c>
      <c r="AB809" t="s">
        <v>1229</v>
      </c>
      <c r="AC809" t="s">
        <v>196</v>
      </c>
      <c r="AD809" t="s">
        <v>89</v>
      </c>
      <c r="AE809" t="s"/>
      <c r="AF809" t="s"/>
      <c r="AG809" t="s"/>
      <c r="AH809" t="s">
        <v>1317</v>
      </c>
      <c r="AI809" t="s">
        <v>1316</v>
      </c>
      <c r="AJ809" t="s"/>
      <c r="AK809" t="s">
        <v>91</v>
      </c>
      <c r="AL809" t="s"/>
      <c r="AM809" t="s">
        <v>474</v>
      </c>
      <c r="AN809" t="s">
        <v>91</v>
      </c>
      <c r="AO809" t="s"/>
      <c r="AP809" t="n">
        <v>3</v>
      </c>
      <c r="AQ809" t="s">
        <v>92</v>
      </c>
      <c r="AR809" t="s"/>
      <c r="AS809" t="s">
        <v>93</v>
      </c>
      <c r="AT809" t="s">
        <v>94</v>
      </c>
      <c r="AU809" t="s">
        <v>91</v>
      </c>
      <c r="AV809" t="s"/>
      <c r="AW809" t="s">
        <v>95</v>
      </c>
      <c r="AX809" t="s"/>
      <c r="AY809" t="n">
        <v>426811</v>
      </c>
      <c r="AZ809" t="s">
        <v>1225</v>
      </c>
      <c r="BA809" t="s"/>
      <c r="BB809" t="s"/>
      <c r="BC809" t="n">
        <v>38.91</v>
      </c>
      <c r="BD809" t="n">
        <v>38.91</v>
      </c>
      <c r="BE809" t="s">
        <v>1318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>
        <v>1315</v>
      </c>
      <c r="BR809" t="s">
        <v>387</v>
      </c>
    </row>
    <row r="810" spans="1:70">
      <c r="A810" t="s">
        <v>70</v>
      </c>
      <c r="B810" t="s">
        <v>71</v>
      </c>
      <c r="C810" t="s">
        <v>265</v>
      </c>
      <c r="D810" t="n">
        <v>3</v>
      </c>
      <c r="E810" t="s">
        <v>1219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517.51</v>
      </c>
      <c r="L810" t="s">
        <v>77</v>
      </c>
      <c r="M810" t="s"/>
      <c r="N810" t="s">
        <v>1310</v>
      </c>
      <c r="O810" t="s">
        <v>79</v>
      </c>
      <c r="P810" t="s">
        <v>1219</v>
      </c>
      <c r="Q810" t="s"/>
      <c r="R810" t="s">
        <v>328</v>
      </c>
      <c r="S810" t="s">
        <v>1319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>
        <f>HYPERLINK("https://hotelmonitor-cachepage.eclerx.com/savepage/tk_15454758707701647_sr_60.html","info")</f>
        <v/>
      </c>
      <c r="AA810" t="n">
        <v>-426811</v>
      </c>
      <c r="AB810" t="s">
        <v>1233</v>
      </c>
      <c r="AC810" t="s">
        <v>196</v>
      </c>
      <c r="AD810" t="s">
        <v>89</v>
      </c>
      <c r="AE810" t="s"/>
      <c r="AF810" t="s"/>
      <c r="AG810" t="s"/>
      <c r="AH810" t="s">
        <v>1320</v>
      </c>
      <c r="AI810" t="s">
        <v>1319</v>
      </c>
      <c r="AJ810" t="s"/>
      <c r="AK810" t="s">
        <v>91</v>
      </c>
      <c r="AL810" t="s"/>
      <c r="AM810" t="s">
        <v>371</v>
      </c>
      <c r="AN810" t="s">
        <v>91</v>
      </c>
      <c r="AO810" t="s"/>
      <c r="AP810" t="n">
        <v>3</v>
      </c>
      <c r="AQ810" t="s">
        <v>92</v>
      </c>
      <c r="AR810" t="s"/>
      <c r="AS810" t="s">
        <v>1235</v>
      </c>
      <c r="AT810" t="s">
        <v>94</v>
      </c>
      <c r="AU810" t="s">
        <v>91</v>
      </c>
      <c r="AV810" t="s"/>
      <c r="AW810" t="s">
        <v>95</v>
      </c>
      <c r="AX810" t="s"/>
      <c r="AY810" t="n">
        <v>426811</v>
      </c>
      <c r="AZ810" t="s">
        <v>1225</v>
      </c>
      <c r="BA810" t="s"/>
      <c r="BB810" t="s"/>
      <c r="BC810" t="n">
        <v>38.91</v>
      </c>
      <c r="BD810" t="n">
        <v>38.91</v>
      </c>
      <c r="BE810" t="s">
        <v>1318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>
        <v>1315</v>
      </c>
      <c r="BR810" t="s">
        <v>387</v>
      </c>
    </row>
    <row r="811" spans="1:70">
      <c r="A811" t="s">
        <v>70</v>
      </c>
      <c r="B811" t="s">
        <v>71</v>
      </c>
      <c r="C811" t="s">
        <v>265</v>
      </c>
      <c r="D811" t="n">
        <v>3</v>
      </c>
      <c r="E811" t="s">
        <v>1219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517.51</v>
      </c>
      <c r="L811" t="s">
        <v>77</v>
      </c>
      <c r="M811" t="s"/>
      <c r="N811" t="s">
        <v>1310</v>
      </c>
      <c r="O811" t="s">
        <v>79</v>
      </c>
      <c r="P811" t="s">
        <v>1219</v>
      </c>
      <c r="Q811" t="s"/>
      <c r="R811" t="s">
        <v>328</v>
      </c>
      <c r="S811" t="s">
        <v>1319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>
        <f>HYPERLINK("https://hotelmonitor-cachepage.eclerx.com/savepage/tk_15454758707701647_sr_60.html","info")</f>
        <v/>
      </c>
      <c r="AA811" t="n">
        <v>-426811</v>
      </c>
      <c r="AB811" t="s">
        <v>1233</v>
      </c>
      <c r="AC811" t="s">
        <v>196</v>
      </c>
      <c r="AD811" t="s">
        <v>89</v>
      </c>
      <c r="AE811" t="s"/>
      <c r="AF811" t="s"/>
      <c r="AG811" t="s"/>
      <c r="AH811" t="s">
        <v>1320</v>
      </c>
      <c r="AI811" t="s">
        <v>1319</v>
      </c>
      <c r="AJ811" t="s"/>
      <c r="AK811" t="s">
        <v>91</v>
      </c>
      <c r="AL811" t="s"/>
      <c r="AM811" t="s">
        <v>371</v>
      </c>
      <c r="AN811" t="s">
        <v>91</v>
      </c>
      <c r="AO811" t="s"/>
      <c r="AP811" t="n">
        <v>3</v>
      </c>
      <c r="AQ811" t="s">
        <v>92</v>
      </c>
      <c r="AR811" t="s"/>
      <c r="AS811" t="s">
        <v>1235</v>
      </c>
      <c r="AT811" t="s">
        <v>94</v>
      </c>
      <c r="AU811" t="s">
        <v>91</v>
      </c>
      <c r="AV811" t="s"/>
      <c r="AW811" t="s">
        <v>95</v>
      </c>
      <c r="AX811" t="s"/>
      <c r="AY811" t="n">
        <v>426811</v>
      </c>
      <c r="AZ811" t="s">
        <v>1225</v>
      </c>
      <c r="BA811" t="s"/>
      <c r="BB811" t="s"/>
      <c r="BC811" t="n">
        <v>38.91</v>
      </c>
      <c r="BD811" t="n">
        <v>38.91</v>
      </c>
      <c r="BE811" t="s">
        <v>1318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>
        <v>1315</v>
      </c>
      <c r="BR811" t="s">
        <v>387</v>
      </c>
    </row>
    <row r="812" spans="1:70">
      <c r="A812" t="s">
        <v>70</v>
      </c>
      <c r="B812" t="s">
        <v>71</v>
      </c>
      <c r="C812" t="s">
        <v>265</v>
      </c>
      <c r="D812" t="n">
        <v>3</v>
      </c>
      <c r="E812" t="s">
        <v>1219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540</v>
      </c>
      <c r="L812" t="s">
        <v>77</v>
      </c>
      <c r="M812" t="s"/>
      <c r="N812" t="s">
        <v>1310</v>
      </c>
      <c r="O812" t="s">
        <v>79</v>
      </c>
      <c r="P812" t="s">
        <v>1219</v>
      </c>
      <c r="Q812" t="s"/>
      <c r="R812" t="s">
        <v>328</v>
      </c>
      <c r="S812" t="s">
        <v>1321</v>
      </c>
      <c r="T812" t="s">
        <v>82</v>
      </c>
      <c r="U812" t="s">
        <v>83</v>
      </c>
      <c r="V812" t="s">
        <v>84</v>
      </c>
      <c r="W812" t="s">
        <v>103</v>
      </c>
      <c r="X812" t="s"/>
      <c r="Y812" t="s">
        <v>86</v>
      </c>
      <c r="Z812">
        <f>HYPERLINK("https://hotelmonitor-cachepage.eclerx.com/savepage/tk_15454758707701647_sr_60.html","info")</f>
        <v/>
      </c>
      <c r="AA812" t="n">
        <v>-426811</v>
      </c>
      <c r="AB812" t="s">
        <v>1247</v>
      </c>
      <c r="AC812" t="s">
        <v>196</v>
      </c>
      <c r="AD812" t="s">
        <v>89</v>
      </c>
      <c r="AE812" t="s"/>
      <c r="AF812" t="s"/>
      <c r="AG812" t="s"/>
      <c r="AH812" t="s">
        <v>1322</v>
      </c>
      <c r="AI812" t="s">
        <v>1323</v>
      </c>
      <c r="AJ812" t="s"/>
      <c r="AK812" t="s">
        <v>91</v>
      </c>
      <c r="AL812" t="s"/>
      <c r="AM812" t="s">
        <v>474</v>
      </c>
      <c r="AN812" t="s">
        <v>91</v>
      </c>
      <c r="AO812" t="s"/>
      <c r="AP812" t="n">
        <v>3</v>
      </c>
      <c r="AQ812" t="s">
        <v>92</v>
      </c>
      <c r="AR812" t="s"/>
      <c r="AS812" t="s">
        <v>93</v>
      </c>
      <c r="AT812" t="s">
        <v>94</v>
      </c>
      <c r="AU812" t="s">
        <v>91</v>
      </c>
      <c r="AV812" t="s"/>
      <c r="AW812" t="s">
        <v>95</v>
      </c>
      <c r="AX812" t="s"/>
      <c r="AY812" t="n">
        <v>426811</v>
      </c>
      <c r="AZ812" t="s">
        <v>1225</v>
      </c>
      <c r="BA812" t="s"/>
      <c r="BB812" t="s"/>
      <c r="BC812" t="n">
        <v>38.91</v>
      </c>
      <c r="BD812" t="n">
        <v>38.91</v>
      </c>
      <c r="BE812" t="s">
        <v>1324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>
        <v>1315</v>
      </c>
      <c r="BR812" t="s">
        <v>387</v>
      </c>
    </row>
    <row r="813" spans="1:70">
      <c r="A813" t="s">
        <v>70</v>
      </c>
      <c r="B813" t="s">
        <v>71</v>
      </c>
      <c r="C813" t="s">
        <v>265</v>
      </c>
      <c r="D813" t="n">
        <v>3</v>
      </c>
      <c r="E813" t="s">
        <v>1219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540</v>
      </c>
      <c r="L813" t="s">
        <v>77</v>
      </c>
      <c r="M813" t="s"/>
      <c r="N813" t="s">
        <v>1310</v>
      </c>
      <c r="O813" t="s">
        <v>79</v>
      </c>
      <c r="P813" t="s">
        <v>1219</v>
      </c>
      <c r="Q813" t="s"/>
      <c r="R813" t="s">
        <v>328</v>
      </c>
      <c r="S813" t="s">
        <v>1321</v>
      </c>
      <c r="T813" t="s">
        <v>82</v>
      </c>
      <c r="U813" t="s">
        <v>83</v>
      </c>
      <c r="V813" t="s">
        <v>84</v>
      </c>
      <c r="W813" t="s">
        <v>103</v>
      </c>
      <c r="X813" t="s"/>
      <c r="Y813" t="s">
        <v>86</v>
      </c>
      <c r="Z813">
        <f>HYPERLINK("https://hotelmonitor-cachepage.eclerx.com/savepage/tk_15454758707701647_sr_60.html","info")</f>
        <v/>
      </c>
      <c r="AA813" t="n">
        <v>-426811</v>
      </c>
      <c r="AB813" t="s">
        <v>1247</v>
      </c>
      <c r="AC813" t="s">
        <v>196</v>
      </c>
      <c r="AD813" t="s">
        <v>89</v>
      </c>
      <c r="AE813" t="s"/>
      <c r="AF813" t="s"/>
      <c r="AG813" t="s"/>
      <c r="AH813" t="s">
        <v>1322</v>
      </c>
      <c r="AI813" t="s">
        <v>1323</v>
      </c>
      <c r="AJ813" t="s"/>
      <c r="AK813" t="s">
        <v>91</v>
      </c>
      <c r="AL813" t="s"/>
      <c r="AM813" t="s">
        <v>474</v>
      </c>
      <c r="AN813" t="s">
        <v>91</v>
      </c>
      <c r="AO813" t="s"/>
      <c r="AP813" t="n">
        <v>3</v>
      </c>
      <c r="AQ813" t="s">
        <v>92</v>
      </c>
      <c r="AR813" t="s"/>
      <c r="AS813" t="s">
        <v>93</v>
      </c>
      <c r="AT813" t="s">
        <v>94</v>
      </c>
      <c r="AU813" t="s">
        <v>91</v>
      </c>
      <c r="AV813" t="s"/>
      <c r="AW813" t="s">
        <v>95</v>
      </c>
      <c r="AX813" t="s"/>
      <c r="AY813" t="n">
        <v>426811</v>
      </c>
      <c r="AZ813" t="s">
        <v>1225</v>
      </c>
      <c r="BA813" t="s"/>
      <c r="BB813" t="s"/>
      <c r="BC813" t="n">
        <v>38.91</v>
      </c>
      <c r="BD813" t="n">
        <v>38.91</v>
      </c>
      <c r="BE813" t="s">
        <v>1324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>
        <v>1315</v>
      </c>
      <c r="BR813" t="s">
        <v>387</v>
      </c>
    </row>
    <row r="814" spans="1:70">
      <c r="A814" t="s">
        <v>70</v>
      </c>
      <c r="B814" t="s">
        <v>71</v>
      </c>
      <c r="C814" t="s">
        <v>265</v>
      </c>
      <c r="D814" t="n">
        <v>3</v>
      </c>
      <c r="E814" t="s">
        <v>1219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540</v>
      </c>
      <c r="L814" t="s">
        <v>77</v>
      </c>
      <c r="M814" t="s"/>
      <c r="N814" t="s">
        <v>1310</v>
      </c>
      <c r="O814" t="s">
        <v>79</v>
      </c>
      <c r="P814" t="s">
        <v>1219</v>
      </c>
      <c r="Q814" t="s"/>
      <c r="R814" t="s">
        <v>328</v>
      </c>
      <c r="S814" t="s">
        <v>1321</v>
      </c>
      <c r="T814" t="s">
        <v>82</v>
      </c>
      <c r="U814" t="s">
        <v>83</v>
      </c>
      <c r="V814" t="s">
        <v>84</v>
      </c>
      <c r="W814" t="s">
        <v>103</v>
      </c>
      <c r="X814" t="s"/>
      <c r="Y814" t="s">
        <v>86</v>
      </c>
      <c r="Z814">
        <f>HYPERLINK("https://hotelmonitor-cachepage.eclerx.com/savepage/tk_15454758707701647_sr_60.html","info")</f>
        <v/>
      </c>
      <c r="AA814" t="n">
        <v>-426811</v>
      </c>
      <c r="AB814" t="s">
        <v>1251</v>
      </c>
      <c r="AC814" t="s">
        <v>196</v>
      </c>
      <c r="AD814" t="s">
        <v>89</v>
      </c>
      <c r="AE814" t="s"/>
      <c r="AF814" t="s"/>
      <c r="AG814" t="s"/>
      <c r="AH814" t="s">
        <v>1322</v>
      </c>
      <c r="AI814" t="s">
        <v>1323</v>
      </c>
      <c r="AJ814" t="s"/>
      <c r="AK814" t="s">
        <v>91</v>
      </c>
      <c r="AL814" t="s"/>
      <c r="AM814" t="s">
        <v>474</v>
      </c>
      <c r="AN814" t="s">
        <v>91</v>
      </c>
      <c r="AO814" t="s"/>
      <c r="AP814" t="n">
        <v>3</v>
      </c>
      <c r="AQ814" t="s">
        <v>92</v>
      </c>
      <c r="AR814" t="s"/>
      <c r="AS814" t="s">
        <v>93</v>
      </c>
      <c r="AT814" t="s">
        <v>94</v>
      </c>
      <c r="AU814" t="s">
        <v>91</v>
      </c>
      <c r="AV814" t="s"/>
      <c r="AW814" t="s">
        <v>95</v>
      </c>
      <c r="AX814" t="s"/>
      <c r="AY814" t="n">
        <v>426811</v>
      </c>
      <c r="AZ814" t="s">
        <v>1225</v>
      </c>
      <c r="BA814" t="s"/>
      <c r="BB814" t="s"/>
      <c r="BC814" t="n">
        <v>38.91</v>
      </c>
      <c r="BD814" t="n">
        <v>38.91</v>
      </c>
      <c r="BE814" t="s">
        <v>1324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>
        <v>1315</v>
      </c>
      <c r="BR814" t="s">
        <v>387</v>
      </c>
    </row>
    <row r="815" spans="1:70">
      <c r="A815" t="s">
        <v>70</v>
      </c>
      <c r="B815" t="s">
        <v>71</v>
      </c>
      <c r="C815" t="s">
        <v>265</v>
      </c>
      <c r="D815" t="n">
        <v>3</v>
      </c>
      <c r="E815" t="s">
        <v>1219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540</v>
      </c>
      <c r="L815" t="s">
        <v>77</v>
      </c>
      <c r="M815" t="s"/>
      <c r="N815" t="s">
        <v>1310</v>
      </c>
      <c r="O815" t="s">
        <v>79</v>
      </c>
      <c r="P815" t="s">
        <v>1219</v>
      </c>
      <c r="Q815" t="s"/>
      <c r="R815" t="s">
        <v>328</v>
      </c>
      <c r="S815" t="s">
        <v>1321</v>
      </c>
      <c r="T815" t="s">
        <v>82</v>
      </c>
      <c r="U815" t="s">
        <v>83</v>
      </c>
      <c r="V815" t="s">
        <v>84</v>
      </c>
      <c r="W815" t="s">
        <v>103</v>
      </c>
      <c r="X815" t="s"/>
      <c r="Y815" t="s">
        <v>86</v>
      </c>
      <c r="Z815">
        <f>HYPERLINK("https://hotelmonitor-cachepage.eclerx.com/savepage/tk_15454758707701647_sr_60.html","info")</f>
        <v/>
      </c>
      <c r="AA815" t="n">
        <v>-426811</v>
      </c>
      <c r="AB815" t="s">
        <v>1251</v>
      </c>
      <c r="AC815" t="s">
        <v>196</v>
      </c>
      <c r="AD815" t="s">
        <v>89</v>
      </c>
      <c r="AE815" t="s"/>
      <c r="AF815" t="s"/>
      <c r="AG815" t="s"/>
      <c r="AH815" t="s">
        <v>1322</v>
      </c>
      <c r="AI815" t="s">
        <v>1323</v>
      </c>
      <c r="AJ815" t="s"/>
      <c r="AK815" t="s">
        <v>91</v>
      </c>
      <c r="AL815" t="s"/>
      <c r="AM815" t="s">
        <v>474</v>
      </c>
      <c r="AN815" t="s">
        <v>91</v>
      </c>
      <c r="AO815" t="s"/>
      <c r="AP815" t="n">
        <v>3</v>
      </c>
      <c r="AQ815" t="s">
        <v>92</v>
      </c>
      <c r="AR815" t="s"/>
      <c r="AS815" t="s">
        <v>93</v>
      </c>
      <c r="AT815" t="s">
        <v>94</v>
      </c>
      <c r="AU815" t="s">
        <v>91</v>
      </c>
      <c r="AV815" t="s"/>
      <c r="AW815" t="s">
        <v>95</v>
      </c>
      <c r="AX815" t="s"/>
      <c r="AY815" t="n">
        <v>426811</v>
      </c>
      <c r="AZ815" t="s">
        <v>1225</v>
      </c>
      <c r="BA815" t="s"/>
      <c r="BB815" t="s"/>
      <c r="BC815" t="n">
        <v>38.91</v>
      </c>
      <c r="BD815" t="n">
        <v>38.91</v>
      </c>
      <c r="BE815" t="s">
        <v>1324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>
        <v>1315</v>
      </c>
      <c r="BR815" t="s">
        <v>387</v>
      </c>
    </row>
    <row r="816" spans="1:70">
      <c r="A816" t="s">
        <v>70</v>
      </c>
      <c r="B816" t="s">
        <v>71</v>
      </c>
      <c r="C816" t="s">
        <v>265</v>
      </c>
      <c r="D816" t="n">
        <v>3</v>
      </c>
      <c r="E816" t="s">
        <v>1219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575</v>
      </c>
      <c r="L816" t="s">
        <v>77</v>
      </c>
      <c r="M816" t="s"/>
      <c r="N816" t="s">
        <v>1310</v>
      </c>
      <c r="O816" t="s">
        <v>79</v>
      </c>
      <c r="P816" t="s">
        <v>1219</v>
      </c>
      <c r="Q816" t="s"/>
      <c r="R816" t="s">
        <v>328</v>
      </c>
      <c r="S816" t="s">
        <v>1325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HYPERLINK("https://hotelmonitor-cachepage.eclerx.com/savepage/tk_15454758707701647_sr_60.html","info")</f>
        <v/>
      </c>
      <c r="AA816" t="n">
        <v>-426811</v>
      </c>
      <c r="AB816" t="s">
        <v>1237</v>
      </c>
      <c r="AC816" t="s">
        <v>88</v>
      </c>
      <c r="AD816" t="s">
        <v>89</v>
      </c>
      <c r="AE816" t="s"/>
      <c r="AF816" t="s"/>
      <c r="AG816" t="s"/>
      <c r="AH816" t="s">
        <v>1326</v>
      </c>
      <c r="AI816" t="s">
        <v>1327</v>
      </c>
      <c r="AJ816" t="s"/>
      <c r="AK816" t="s">
        <v>91</v>
      </c>
      <c r="AL816" t="s"/>
      <c r="AM816" t="s">
        <v>371</v>
      </c>
      <c r="AN816" t="s">
        <v>91</v>
      </c>
      <c r="AO816" t="s"/>
      <c r="AP816" t="n">
        <v>3</v>
      </c>
      <c r="AQ816" t="s">
        <v>92</v>
      </c>
      <c r="AR816" t="s"/>
      <c r="AS816" t="s">
        <v>1235</v>
      </c>
      <c r="AT816" t="s">
        <v>94</v>
      </c>
      <c r="AU816" t="s">
        <v>91</v>
      </c>
      <c r="AV816" t="s"/>
      <c r="AW816" t="s">
        <v>95</v>
      </c>
      <c r="AX816" t="s"/>
      <c r="AY816" t="n">
        <v>426811</v>
      </c>
      <c r="AZ816" t="s">
        <v>1225</v>
      </c>
      <c r="BA816" t="s"/>
      <c r="BB816" t="s"/>
      <c r="BC816" t="n">
        <v>38.91</v>
      </c>
      <c r="BD816" t="n">
        <v>38.91</v>
      </c>
      <c r="BE816" t="s">
        <v>1328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>
        <v>1315</v>
      </c>
      <c r="BR816" t="s">
        <v>387</v>
      </c>
    </row>
    <row r="817" spans="1:70">
      <c r="A817" t="s">
        <v>70</v>
      </c>
      <c r="B817" t="s">
        <v>71</v>
      </c>
      <c r="C817" t="s">
        <v>265</v>
      </c>
      <c r="D817" t="n">
        <v>3</v>
      </c>
      <c r="E817" t="s">
        <v>1219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575</v>
      </c>
      <c r="L817" t="s">
        <v>77</v>
      </c>
      <c r="M817" t="s"/>
      <c r="N817" t="s">
        <v>1310</v>
      </c>
      <c r="O817" t="s">
        <v>79</v>
      </c>
      <c r="P817" t="s">
        <v>1219</v>
      </c>
      <c r="Q817" t="s"/>
      <c r="R817" t="s">
        <v>328</v>
      </c>
      <c r="S817" t="s">
        <v>1325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>
        <f>HYPERLINK("https://hotelmonitor-cachepage.eclerx.com/savepage/tk_15454758707701647_sr_60.html","info")</f>
        <v/>
      </c>
      <c r="AA817" t="n">
        <v>-426811</v>
      </c>
      <c r="AB817" t="s">
        <v>1237</v>
      </c>
      <c r="AC817" t="s">
        <v>88</v>
      </c>
      <c r="AD817" t="s">
        <v>89</v>
      </c>
      <c r="AE817" t="s"/>
      <c r="AF817" t="s"/>
      <c r="AG817" t="s"/>
      <c r="AH817" t="s">
        <v>1326</v>
      </c>
      <c r="AI817" t="s">
        <v>1327</v>
      </c>
      <c r="AJ817" t="s"/>
      <c r="AK817" t="s">
        <v>91</v>
      </c>
      <c r="AL817" t="s"/>
      <c r="AM817" t="s">
        <v>371</v>
      </c>
      <c r="AN817" t="s">
        <v>91</v>
      </c>
      <c r="AO817" t="s"/>
      <c r="AP817" t="n">
        <v>3</v>
      </c>
      <c r="AQ817" t="s">
        <v>92</v>
      </c>
      <c r="AR817" t="s"/>
      <c r="AS817" t="s">
        <v>1235</v>
      </c>
      <c r="AT817" t="s">
        <v>94</v>
      </c>
      <c r="AU817" t="s">
        <v>91</v>
      </c>
      <c r="AV817" t="s"/>
      <c r="AW817" t="s">
        <v>95</v>
      </c>
      <c r="AX817" t="s"/>
      <c r="AY817" t="n">
        <v>426811</v>
      </c>
      <c r="AZ817" t="s">
        <v>1225</v>
      </c>
      <c r="BA817" t="s"/>
      <c r="BB817" t="s"/>
      <c r="BC817" t="n">
        <v>38.91</v>
      </c>
      <c r="BD817" t="n">
        <v>38.91</v>
      </c>
      <c r="BE817" t="s">
        <v>1328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>
        <v>1315</v>
      </c>
      <c r="BR817" t="s">
        <v>387</v>
      </c>
    </row>
    <row r="818" spans="1:70">
      <c r="A818" t="s">
        <v>70</v>
      </c>
      <c r="B818" t="s">
        <v>71</v>
      </c>
      <c r="C818" t="s">
        <v>265</v>
      </c>
      <c r="D818" t="n">
        <v>3</v>
      </c>
      <c r="E818" t="s">
        <v>1219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575</v>
      </c>
      <c r="L818" t="s">
        <v>77</v>
      </c>
      <c r="M818" t="s"/>
      <c r="N818" t="s">
        <v>1310</v>
      </c>
      <c r="O818" t="s">
        <v>79</v>
      </c>
      <c r="P818" t="s">
        <v>1219</v>
      </c>
      <c r="Q818" t="s"/>
      <c r="R818" t="s">
        <v>328</v>
      </c>
      <c r="S818" t="s">
        <v>1325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>
        <f>HYPERLINK("https://hotelmonitor-cachepage.eclerx.com/savepage/tk_15454758707701647_sr_60.html","info")</f>
        <v/>
      </c>
      <c r="AA818" t="n">
        <v>-426811</v>
      </c>
      <c r="AB818" t="s">
        <v>1241</v>
      </c>
      <c r="AC818" t="s">
        <v>88</v>
      </c>
      <c r="AD818" t="s">
        <v>89</v>
      </c>
      <c r="AE818" t="s"/>
      <c r="AF818" t="s"/>
      <c r="AG818" t="s"/>
      <c r="AH818" t="s">
        <v>1326</v>
      </c>
      <c r="AI818" t="s">
        <v>1327</v>
      </c>
      <c r="AJ818" t="s"/>
      <c r="AK818" t="s">
        <v>91</v>
      </c>
      <c r="AL818" t="s"/>
      <c r="AM818" t="s">
        <v>371</v>
      </c>
      <c r="AN818" t="s">
        <v>91</v>
      </c>
      <c r="AO818" t="s"/>
      <c r="AP818" t="n">
        <v>3</v>
      </c>
      <c r="AQ818" t="s">
        <v>92</v>
      </c>
      <c r="AR818" t="s"/>
      <c r="AS818" t="s">
        <v>1235</v>
      </c>
      <c r="AT818" t="s">
        <v>94</v>
      </c>
      <c r="AU818" t="s">
        <v>91</v>
      </c>
      <c r="AV818" t="s"/>
      <c r="AW818" t="s">
        <v>95</v>
      </c>
      <c r="AX818" t="s"/>
      <c r="AY818" t="n">
        <v>426811</v>
      </c>
      <c r="AZ818" t="s">
        <v>1225</v>
      </c>
      <c r="BA818" t="s"/>
      <c r="BB818" t="s"/>
      <c r="BC818" t="n">
        <v>38.91</v>
      </c>
      <c r="BD818" t="n">
        <v>38.91</v>
      </c>
      <c r="BE818" t="s">
        <v>1328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>
        <v>1315</v>
      </c>
      <c r="BR818" t="s">
        <v>387</v>
      </c>
    </row>
    <row r="819" spans="1:70">
      <c r="A819" t="s">
        <v>70</v>
      </c>
      <c r="B819" t="s">
        <v>71</v>
      </c>
      <c r="C819" t="s">
        <v>265</v>
      </c>
      <c r="D819" t="n">
        <v>3</v>
      </c>
      <c r="E819" t="s">
        <v>1219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575</v>
      </c>
      <c r="L819" t="s">
        <v>77</v>
      </c>
      <c r="M819" t="s"/>
      <c r="N819" t="s">
        <v>1310</v>
      </c>
      <c r="O819" t="s">
        <v>79</v>
      </c>
      <c r="P819" t="s">
        <v>1219</v>
      </c>
      <c r="Q819" t="s"/>
      <c r="R819" t="s">
        <v>328</v>
      </c>
      <c r="S819" t="s">
        <v>1325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>
        <f>HYPERLINK("https://hotelmonitor-cachepage.eclerx.com/savepage/tk_15454758707701647_sr_60.html","info")</f>
        <v/>
      </c>
      <c r="AA819" t="n">
        <v>-426811</v>
      </c>
      <c r="AB819" t="s">
        <v>1241</v>
      </c>
      <c r="AC819" t="s">
        <v>88</v>
      </c>
      <c r="AD819" t="s">
        <v>89</v>
      </c>
      <c r="AE819" t="s"/>
      <c r="AF819" t="s"/>
      <c r="AG819" t="s"/>
      <c r="AH819" t="s">
        <v>1326</v>
      </c>
      <c r="AI819" t="s">
        <v>1327</v>
      </c>
      <c r="AJ819" t="s"/>
      <c r="AK819" t="s">
        <v>91</v>
      </c>
      <c r="AL819" t="s"/>
      <c r="AM819" t="s">
        <v>371</v>
      </c>
      <c r="AN819" t="s">
        <v>91</v>
      </c>
      <c r="AO819" t="s"/>
      <c r="AP819" t="n">
        <v>3</v>
      </c>
      <c r="AQ819" t="s">
        <v>92</v>
      </c>
      <c r="AR819" t="s"/>
      <c r="AS819" t="s">
        <v>1235</v>
      </c>
      <c r="AT819" t="s">
        <v>94</v>
      </c>
      <c r="AU819" t="s">
        <v>91</v>
      </c>
      <c r="AV819" t="s"/>
      <c r="AW819" t="s">
        <v>95</v>
      </c>
      <c r="AX819" t="s"/>
      <c r="AY819" t="n">
        <v>426811</v>
      </c>
      <c r="AZ819" t="s">
        <v>1225</v>
      </c>
      <c r="BA819" t="s"/>
      <c r="BB819" t="s"/>
      <c r="BC819" t="n">
        <v>38.91</v>
      </c>
      <c r="BD819" t="n">
        <v>38.91</v>
      </c>
      <c r="BE819" t="s">
        <v>1328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>
        <v>1315</v>
      </c>
      <c r="BR819" t="s">
        <v>387</v>
      </c>
    </row>
    <row r="820" spans="1:70">
      <c r="A820" t="s">
        <v>70</v>
      </c>
      <c r="B820" t="s">
        <v>71</v>
      </c>
      <c r="C820" t="s">
        <v>265</v>
      </c>
      <c r="D820" t="n">
        <v>3</v>
      </c>
      <c r="E820" t="s">
        <v>1219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575</v>
      </c>
      <c r="L820" t="s">
        <v>77</v>
      </c>
      <c r="M820" t="s"/>
      <c r="N820" t="s">
        <v>1310</v>
      </c>
      <c r="O820" t="s">
        <v>79</v>
      </c>
      <c r="P820" t="s">
        <v>1219</v>
      </c>
      <c r="Q820" t="s"/>
      <c r="R820" t="s">
        <v>328</v>
      </c>
      <c r="S820" t="s">
        <v>1325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>
        <f>HYPERLINK("https://hotelmonitor-cachepage.eclerx.com/savepage/tk_15454758707701647_sr_60.html","info")</f>
        <v/>
      </c>
      <c r="AA820" t="n">
        <v>-426811</v>
      </c>
      <c r="AB820" t="s">
        <v>1242</v>
      </c>
      <c r="AC820" t="s">
        <v>88</v>
      </c>
      <c r="AD820" t="s">
        <v>89</v>
      </c>
      <c r="AE820" t="s"/>
      <c r="AF820" t="s"/>
      <c r="AG820" t="s"/>
      <c r="AH820" t="s">
        <v>1326</v>
      </c>
      <c r="AI820" t="s">
        <v>1327</v>
      </c>
      <c r="AJ820" t="s"/>
      <c r="AK820" t="s">
        <v>91</v>
      </c>
      <c r="AL820" t="s"/>
      <c r="AM820" t="s">
        <v>371</v>
      </c>
      <c r="AN820" t="s">
        <v>91</v>
      </c>
      <c r="AO820" t="s"/>
      <c r="AP820" t="n">
        <v>3</v>
      </c>
      <c r="AQ820" t="s">
        <v>92</v>
      </c>
      <c r="AR820" t="s"/>
      <c r="AS820" t="s">
        <v>1235</v>
      </c>
      <c r="AT820" t="s">
        <v>94</v>
      </c>
      <c r="AU820" t="s">
        <v>91</v>
      </c>
      <c r="AV820" t="s"/>
      <c r="AW820" t="s">
        <v>95</v>
      </c>
      <c r="AX820" t="s"/>
      <c r="AY820" t="n">
        <v>426811</v>
      </c>
      <c r="AZ820" t="s">
        <v>1225</v>
      </c>
      <c r="BA820" t="s"/>
      <c r="BB820" t="s"/>
      <c r="BC820" t="n">
        <v>38.91</v>
      </c>
      <c r="BD820" t="n">
        <v>38.91</v>
      </c>
      <c r="BE820" t="s">
        <v>1328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>
        <v>1315</v>
      </c>
      <c r="BR820" t="s">
        <v>387</v>
      </c>
    </row>
    <row r="821" spans="1:70">
      <c r="A821" t="s">
        <v>70</v>
      </c>
      <c r="B821" t="s">
        <v>71</v>
      </c>
      <c r="C821" t="s">
        <v>265</v>
      </c>
      <c r="D821" t="n">
        <v>3</v>
      </c>
      <c r="E821" t="s">
        <v>1219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575</v>
      </c>
      <c r="L821" t="s">
        <v>77</v>
      </c>
      <c r="M821" t="s"/>
      <c r="N821" t="s">
        <v>1310</v>
      </c>
      <c r="O821" t="s">
        <v>79</v>
      </c>
      <c r="P821" t="s">
        <v>1219</v>
      </c>
      <c r="Q821" t="s"/>
      <c r="R821" t="s">
        <v>328</v>
      </c>
      <c r="S821" t="s">
        <v>1325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HYPERLINK("https://hotelmonitor-cachepage.eclerx.com/savepage/tk_15454758707701647_sr_60.html","info")</f>
        <v/>
      </c>
      <c r="AA821" t="n">
        <v>-426811</v>
      </c>
      <c r="AB821" t="s">
        <v>1242</v>
      </c>
      <c r="AC821" t="s">
        <v>88</v>
      </c>
      <c r="AD821" t="s">
        <v>89</v>
      </c>
      <c r="AE821" t="s"/>
      <c r="AF821" t="s"/>
      <c r="AG821" t="s"/>
      <c r="AH821" t="s">
        <v>1326</v>
      </c>
      <c r="AI821" t="s">
        <v>1327</v>
      </c>
      <c r="AJ821" t="s"/>
      <c r="AK821" t="s">
        <v>91</v>
      </c>
      <c r="AL821" t="s"/>
      <c r="AM821" t="s">
        <v>371</v>
      </c>
      <c r="AN821" t="s">
        <v>91</v>
      </c>
      <c r="AO821" t="s"/>
      <c r="AP821" t="n">
        <v>3</v>
      </c>
      <c r="AQ821" t="s">
        <v>92</v>
      </c>
      <c r="AR821" t="s"/>
      <c r="AS821" t="s">
        <v>1235</v>
      </c>
      <c r="AT821" t="s">
        <v>94</v>
      </c>
      <c r="AU821" t="s">
        <v>91</v>
      </c>
      <c r="AV821" t="s"/>
      <c r="AW821" t="s">
        <v>95</v>
      </c>
      <c r="AX821" t="s"/>
      <c r="AY821" t="n">
        <v>426811</v>
      </c>
      <c r="AZ821" t="s">
        <v>1225</v>
      </c>
      <c r="BA821" t="s"/>
      <c r="BB821" t="s"/>
      <c r="BC821" t="n">
        <v>38.91</v>
      </c>
      <c r="BD821" t="n">
        <v>38.91</v>
      </c>
      <c r="BE821" t="s">
        <v>1328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>
        <v>1315</v>
      </c>
      <c r="BR821" t="s">
        <v>387</v>
      </c>
    </row>
    <row r="822" spans="1:70">
      <c r="A822" t="s">
        <v>70</v>
      </c>
      <c r="B822" t="s">
        <v>71</v>
      </c>
      <c r="C822" t="s">
        <v>265</v>
      </c>
      <c r="D822" t="n">
        <v>3</v>
      </c>
      <c r="E822" t="s">
        <v>1219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575</v>
      </c>
      <c r="L822" t="s">
        <v>77</v>
      </c>
      <c r="M822" t="s"/>
      <c r="N822" t="s">
        <v>1310</v>
      </c>
      <c r="O822" t="s">
        <v>79</v>
      </c>
      <c r="P822" t="s">
        <v>1219</v>
      </c>
      <c r="Q822" t="s"/>
      <c r="R822" t="s">
        <v>328</v>
      </c>
      <c r="S822" t="s">
        <v>1325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>
        <f>HYPERLINK("https://hotelmonitor-cachepage.eclerx.com/savepage/tk_15454758707701647_sr_60.html","info")</f>
        <v/>
      </c>
      <c r="AA822" t="n">
        <v>-426811</v>
      </c>
      <c r="AB822" t="s">
        <v>1243</v>
      </c>
      <c r="AC822" t="s">
        <v>88</v>
      </c>
      <c r="AD822" t="s">
        <v>89</v>
      </c>
      <c r="AE822" t="s"/>
      <c r="AF822" t="s"/>
      <c r="AG822" t="s"/>
      <c r="AH822" t="s">
        <v>1326</v>
      </c>
      <c r="AI822" t="s">
        <v>1327</v>
      </c>
      <c r="AJ822" t="s"/>
      <c r="AK822" t="s">
        <v>91</v>
      </c>
      <c r="AL822" t="s"/>
      <c r="AM822" t="s">
        <v>474</v>
      </c>
      <c r="AN822" t="s">
        <v>91</v>
      </c>
      <c r="AO822" t="s"/>
      <c r="AP822" t="n">
        <v>3</v>
      </c>
      <c r="AQ822" t="s">
        <v>92</v>
      </c>
      <c r="AR822" t="s"/>
      <c r="AS822" t="s">
        <v>93</v>
      </c>
      <c r="AT822" t="s">
        <v>94</v>
      </c>
      <c r="AU822" t="s">
        <v>91</v>
      </c>
      <c r="AV822" t="s"/>
      <c r="AW822" t="s">
        <v>95</v>
      </c>
      <c r="AX822" t="s"/>
      <c r="AY822" t="n">
        <v>426811</v>
      </c>
      <c r="AZ822" t="s">
        <v>1225</v>
      </c>
      <c r="BA822" t="s"/>
      <c r="BB822" t="s"/>
      <c r="BC822" t="n">
        <v>38.91</v>
      </c>
      <c r="BD822" t="n">
        <v>38.91</v>
      </c>
      <c r="BE822" t="s">
        <v>1328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>
        <v>1315</v>
      </c>
      <c r="BR822" t="s">
        <v>387</v>
      </c>
    </row>
    <row r="823" spans="1:70">
      <c r="A823" t="s">
        <v>70</v>
      </c>
      <c r="B823" t="s">
        <v>71</v>
      </c>
      <c r="C823" t="s">
        <v>265</v>
      </c>
      <c r="D823" t="n">
        <v>3</v>
      </c>
      <c r="E823" t="s">
        <v>1219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575</v>
      </c>
      <c r="L823" t="s">
        <v>77</v>
      </c>
      <c r="M823" t="s"/>
      <c r="N823" t="s">
        <v>1310</v>
      </c>
      <c r="O823" t="s">
        <v>79</v>
      </c>
      <c r="P823" t="s">
        <v>1219</v>
      </c>
      <c r="Q823" t="s"/>
      <c r="R823" t="s">
        <v>328</v>
      </c>
      <c r="S823" t="s">
        <v>1325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>
        <f>HYPERLINK("https://hotelmonitor-cachepage.eclerx.com/savepage/tk_15454758707701647_sr_60.html","info")</f>
        <v/>
      </c>
      <c r="AA823" t="n">
        <v>-426811</v>
      </c>
      <c r="AB823" t="s">
        <v>1243</v>
      </c>
      <c r="AC823" t="s">
        <v>88</v>
      </c>
      <c r="AD823" t="s">
        <v>89</v>
      </c>
      <c r="AE823" t="s"/>
      <c r="AF823" t="s"/>
      <c r="AG823" t="s"/>
      <c r="AH823" t="s">
        <v>1326</v>
      </c>
      <c r="AI823" t="s">
        <v>1327</v>
      </c>
      <c r="AJ823" t="s"/>
      <c r="AK823" t="s">
        <v>91</v>
      </c>
      <c r="AL823" t="s"/>
      <c r="AM823" t="s">
        <v>474</v>
      </c>
      <c r="AN823" t="s">
        <v>91</v>
      </c>
      <c r="AO823" t="s"/>
      <c r="AP823" t="n">
        <v>3</v>
      </c>
      <c r="AQ823" t="s">
        <v>92</v>
      </c>
      <c r="AR823" t="s"/>
      <c r="AS823" t="s">
        <v>93</v>
      </c>
      <c r="AT823" t="s">
        <v>94</v>
      </c>
      <c r="AU823" t="s">
        <v>91</v>
      </c>
      <c r="AV823" t="s"/>
      <c r="AW823" t="s">
        <v>95</v>
      </c>
      <c r="AX823" t="s"/>
      <c r="AY823" t="n">
        <v>426811</v>
      </c>
      <c r="AZ823" t="s">
        <v>1225</v>
      </c>
      <c r="BA823" t="s"/>
      <c r="BB823" t="s"/>
      <c r="BC823" t="n">
        <v>38.91</v>
      </c>
      <c r="BD823" t="n">
        <v>38.91</v>
      </c>
      <c r="BE823" t="s">
        <v>1328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>
        <v>1315</v>
      </c>
      <c r="BR823" t="s">
        <v>387</v>
      </c>
    </row>
    <row r="824" spans="1:70">
      <c r="A824" t="s">
        <v>70</v>
      </c>
      <c r="B824" t="s">
        <v>71</v>
      </c>
      <c r="C824" t="s">
        <v>265</v>
      </c>
      <c r="D824" t="n">
        <v>3</v>
      </c>
      <c r="E824" t="s">
        <v>1219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575</v>
      </c>
      <c r="L824" t="s">
        <v>77</v>
      </c>
      <c r="M824" t="s"/>
      <c r="N824" t="s">
        <v>1310</v>
      </c>
      <c r="O824" t="s">
        <v>79</v>
      </c>
      <c r="P824" t="s">
        <v>1219</v>
      </c>
      <c r="Q824" t="s"/>
      <c r="R824" t="s">
        <v>328</v>
      </c>
      <c r="S824" t="s">
        <v>1325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>
        <f>HYPERLINK("https://hotelmonitor-cachepage.eclerx.com/savepage/tk_15454758707701647_sr_60.html","info")</f>
        <v/>
      </c>
      <c r="AA824" t="n">
        <v>-426811</v>
      </c>
      <c r="AB824" t="s">
        <v>1244</v>
      </c>
      <c r="AC824" t="s">
        <v>88</v>
      </c>
      <c r="AD824" t="s">
        <v>89</v>
      </c>
      <c r="AE824" t="s"/>
      <c r="AF824" t="s"/>
      <c r="AG824" t="s"/>
      <c r="AH824" t="s">
        <v>1326</v>
      </c>
      <c r="AI824" t="s">
        <v>1327</v>
      </c>
      <c r="AJ824" t="s"/>
      <c r="AK824" t="s">
        <v>91</v>
      </c>
      <c r="AL824" t="s"/>
      <c r="AM824" t="s">
        <v>474</v>
      </c>
      <c r="AN824" t="s">
        <v>91</v>
      </c>
      <c r="AO824" t="s"/>
      <c r="AP824" t="n">
        <v>3</v>
      </c>
      <c r="AQ824" t="s">
        <v>92</v>
      </c>
      <c r="AR824" t="s"/>
      <c r="AS824" t="s">
        <v>93</v>
      </c>
      <c r="AT824" t="s">
        <v>94</v>
      </c>
      <c r="AU824" t="s">
        <v>91</v>
      </c>
      <c r="AV824" t="s"/>
      <c r="AW824" t="s">
        <v>95</v>
      </c>
      <c r="AX824" t="s"/>
      <c r="AY824" t="n">
        <v>426811</v>
      </c>
      <c r="AZ824" t="s">
        <v>1225</v>
      </c>
      <c r="BA824" t="s"/>
      <c r="BB824" t="s"/>
      <c r="BC824" t="n">
        <v>38.91</v>
      </c>
      <c r="BD824" t="n">
        <v>38.91</v>
      </c>
      <c r="BE824" t="s">
        <v>1328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>
        <v>1315</v>
      </c>
      <c r="BR824" t="s">
        <v>387</v>
      </c>
    </row>
    <row r="825" spans="1:70">
      <c r="A825" t="s">
        <v>70</v>
      </c>
      <c r="B825" t="s">
        <v>71</v>
      </c>
      <c r="C825" t="s">
        <v>265</v>
      </c>
      <c r="D825" t="n">
        <v>3</v>
      </c>
      <c r="E825" t="s">
        <v>1219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575</v>
      </c>
      <c r="L825" t="s">
        <v>77</v>
      </c>
      <c r="M825" t="s"/>
      <c r="N825" t="s">
        <v>1310</v>
      </c>
      <c r="O825" t="s">
        <v>79</v>
      </c>
      <c r="P825" t="s">
        <v>1219</v>
      </c>
      <c r="Q825" t="s"/>
      <c r="R825" t="s">
        <v>328</v>
      </c>
      <c r="S825" t="s">
        <v>1325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>
        <f>HYPERLINK("https://hotelmonitor-cachepage.eclerx.com/savepage/tk_15454758707701647_sr_60.html","info")</f>
        <v/>
      </c>
      <c r="AA825" t="n">
        <v>-426811</v>
      </c>
      <c r="AB825" t="s">
        <v>1244</v>
      </c>
      <c r="AC825" t="s">
        <v>88</v>
      </c>
      <c r="AD825" t="s">
        <v>89</v>
      </c>
      <c r="AE825" t="s"/>
      <c r="AF825" t="s"/>
      <c r="AG825" t="s"/>
      <c r="AH825" t="s">
        <v>1326</v>
      </c>
      <c r="AI825" t="s">
        <v>1327</v>
      </c>
      <c r="AJ825" t="s"/>
      <c r="AK825" t="s">
        <v>91</v>
      </c>
      <c r="AL825" t="s"/>
      <c r="AM825" t="s">
        <v>474</v>
      </c>
      <c r="AN825" t="s">
        <v>91</v>
      </c>
      <c r="AO825" t="s"/>
      <c r="AP825" t="n">
        <v>3</v>
      </c>
      <c r="AQ825" t="s">
        <v>92</v>
      </c>
      <c r="AR825" t="s"/>
      <c r="AS825" t="s">
        <v>93</v>
      </c>
      <c r="AT825" t="s">
        <v>94</v>
      </c>
      <c r="AU825" t="s">
        <v>91</v>
      </c>
      <c r="AV825" t="s"/>
      <c r="AW825" t="s">
        <v>95</v>
      </c>
      <c r="AX825" t="s"/>
      <c r="AY825" t="n">
        <v>426811</v>
      </c>
      <c r="AZ825" t="s">
        <v>1225</v>
      </c>
      <c r="BA825" t="s"/>
      <c r="BB825" t="s"/>
      <c r="BC825" t="n">
        <v>38.91</v>
      </c>
      <c r="BD825" t="n">
        <v>38.91</v>
      </c>
      <c r="BE825" t="s">
        <v>1328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>
        <v>1315</v>
      </c>
      <c r="BR825" t="s">
        <v>387</v>
      </c>
    </row>
    <row r="826" spans="1:70">
      <c r="A826" t="s">
        <v>70</v>
      </c>
      <c r="B826" t="s">
        <v>71</v>
      </c>
      <c r="C826" t="s">
        <v>265</v>
      </c>
      <c r="D826" t="n">
        <v>3</v>
      </c>
      <c r="E826" t="s">
        <v>1219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575</v>
      </c>
      <c r="L826" t="s">
        <v>77</v>
      </c>
      <c r="M826" t="s"/>
      <c r="N826" t="s">
        <v>1310</v>
      </c>
      <c r="O826" t="s">
        <v>79</v>
      </c>
      <c r="P826" t="s">
        <v>1219</v>
      </c>
      <c r="Q826" t="s"/>
      <c r="R826" t="s">
        <v>328</v>
      </c>
      <c r="S826" t="s">
        <v>1325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>
        <f>HYPERLINK("https://hotelmonitor-cachepage.eclerx.com/savepage/tk_15454758707701647_sr_60.html","info")</f>
        <v/>
      </c>
      <c r="AA826" t="n">
        <v>-426811</v>
      </c>
      <c r="AB826" t="s">
        <v>1245</v>
      </c>
      <c r="AC826" t="s">
        <v>88</v>
      </c>
      <c r="AD826" t="s">
        <v>89</v>
      </c>
      <c r="AE826" t="s"/>
      <c r="AF826" t="s"/>
      <c r="AG826" t="s"/>
      <c r="AH826" t="s">
        <v>1326</v>
      </c>
      <c r="AI826" t="s">
        <v>1327</v>
      </c>
      <c r="AJ826" t="s"/>
      <c r="AK826" t="s">
        <v>91</v>
      </c>
      <c r="AL826" t="s"/>
      <c r="AM826" t="s">
        <v>474</v>
      </c>
      <c r="AN826" t="s">
        <v>91</v>
      </c>
      <c r="AO826" t="s"/>
      <c r="AP826" t="n">
        <v>3</v>
      </c>
      <c r="AQ826" t="s">
        <v>92</v>
      </c>
      <c r="AR826" t="s"/>
      <c r="AS826" t="s">
        <v>93</v>
      </c>
      <c r="AT826" t="s">
        <v>94</v>
      </c>
      <c r="AU826" t="s">
        <v>91</v>
      </c>
      <c r="AV826" t="s"/>
      <c r="AW826" t="s">
        <v>95</v>
      </c>
      <c r="AX826" t="s"/>
      <c r="AY826" t="n">
        <v>426811</v>
      </c>
      <c r="AZ826" t="s">
        <v>1225</v>
      </c>
      <c r="BA826" t="s"/>
      <c r="BB826" t="s"/>
      <c r="BC826" t="n">
        <v>38.91</v>
      </c>
      <c r="BD826" t="n">
        <v>38.91</v>
      </c>
      <c r="BE826" t="s">
        <v>1328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>
        <v>1315</v>
      </c>
      <c r="BR826" t="s">
        <v>387</v>
      </c>
    </row>
    <row r="827" spans="1:70">
      <c r="A827" t="s">
        <v>70</v>
      </c>
      <c r="B827" t="s">
        <v>71</v>
      </c>
      <c r="C827" t="s">
        <v>265</v>
      </c>
      <c r="D827" t="n">
        <v>3</v>
      </c>
      <c r="E827" t="s">
        <v>1219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575</v>
      </c>
      <c r="L827" t="s">
        <v>77</v>
      </c>
      <c r="M827" t="s"/>
      <c r="N827" t="s">
        <v>1310</v>
      </c>
      <c r="O827" t="s">
        <v>79</v>
      </c>
      <c r="P827" t="s">
        <v>1219</v>
      </c>
      <c r="Q827" t="s"/>
      <c r="R827" t="s">
        <v>328</v>
      </c>
      <c r="S827" t="s">
        <v>1325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>
        <f>HYPERLINK("https://hotelmonitor-cachepage.eclerx.com/savepage/tk_15454758707701647_sr_60.html","info")</f>
        <v/>
      </c>
      <c r="AA827" t="n">
        <v>-426811</v>
      </c>
      <c r="AB827" t="s">
        <v>1245</v>
      </c>
      <c r="AC827" t="s">
        <v>88</v>
      </c>
      <c r="AD827" t="s">
        <v>89</v>
      </c>
      <c r="AE827" t="s"/>
      <c r="AF827" t="s"/>
      <c r="AG827" t="s"/>
      <c r="AH827" t="s">
        <v>1326</v>
      </c>
      <c r="AI827" t="s">
        <v>1327</v>
      </c>
      <c r="AJ827" t="s"/>
      <c r="AK827" t="s">
        <v>91</v>
      </c>
      <c r="AL827" t="s"/>
      <c r="AM827" t="s">
        <v>474</v>
      </c>
      <c r="AN827" t="s">
        <v>91</v>
      </c>
      <c r="AO827" t="s"/>
      <c r="AP827" t="n">
        <v>3</v>
      </c>
      <c r="AQ827" t="s">
        <v>92</v>
      </c>
      <c r="AR827" t="s"/>
      <c r="AS827" t="s">
        <v>93</v>
      </c>
      <c r="AT827" t="s">
        <v>94</v>
      </c>
      <c r="AU827" t="s">
        <v>91</v>
      </c>
      <c r="AV827" t="s"/>
      <c r="AW827" t="s">
        <v>95</v>
      </c>
      <c r="AX827" t="s"/>
      <c r="AY827" t="n">
        <v>426811</v>
      </c>
      <c r="AZ827" t="s">
        <v>1225</v>
      </c>
      <c r="BA827" t="s"/>
      <c r="BB827" t="s"/>
      <c r="BC827" t="n">
        <v>38.91</v>
      </c>
      <c r="BD827" t="n">
        <v>38.91</v>
      </c>
      <c r="BE827" t="s">
        <v>1328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>
        <v>1315</v>
      </c>
      <c r="BR827" t="s">
        <v>387</v>
      </c>
    </row>
    <row r="828" spans="1:70">
      <c r="A828" t="s">
        <v>70</v>
      </c>
      <c r="B828" t="s">
        <v>71</v>
      </c>
      <c r="C828" t="s">
        <v>265</v>
      </c>
      <c r="D828" t="n">
        <v>3</v>
      </c>
      <c r="E828" t="s">
        <v>1219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600</v>
      </c>
      <c r="L828" t="s">
        <v>77</v>
      </c>
      <c r="M828" t="s"/>
      <c r="N828" t="s">
        <v>1310</v>
      </c>
      <c r="O828" t="s">
        <v>79</v>
      </c>
      <c r="P828" t="s">
        <v>1219</v>
      </c>
      <c r="Q828" t="s"/>
      <c r="R828" t="s">
        <v>328</v>
      </c>
      <c r="S828" t="s">
        <v>1329</v>
      </c>
      <c r="T828" t="s">
        <v>82</v>
      </c>
      <c r="U828" t="s">
        <v>83</v>
      </c>
      <c r="V828" t="s">
        <v>84</v>
      </c>
      <c r="W828" t="s">
        <v>103</v>
      </c>
      <c r="X828" t="s"/>
      <c r="Y828" t="s">
        <v>86</v>
      </c>
      <c r="Z828">
        <f>HYPERLINK("https://hotelmonitor-cachepage.eclerx.com/savepage/tk_15454758707701647_sr_60.html","info")</f>
        <v/>
      </c>
      <c r="AA828" t="n">
        <v>-426811</v>
      </c>
      <c r="AB828" t="s">
        <v>1253</v>
      </c>
      <c r="AC828" t="s">
        <v>88</v>
      </c>
      <c r="AD828" t="s">
        <v>89</v>
      </c>
      <c r="AE828" t="s"/>
      <c r="AF828" t="s"/>
      <c r="AG828" t="s"/>
      <c r="AH828" t="s">
        <v>1330</v>
      </c>
      <c r="AI828" t="s">
        <v>1331</v>
      </c>
      <c r="AJ828" t="s"/>
      <c r="AK828" t="s">
        <v>91</v>
      </c>
      <c r="AL828" t="s"/>
      <c r="AM828" t="s">
        <v>371</v>
      </c>
      <c r="AN828" t="s">
        <v>91</v>
      </c>
      <c r="AO828" t="s"/>
      <c r="AP828" t="n">
        <v>3</v>
      </c>
      <c r="AQ828" t="s">
        <v>92</v>
      </c>
      <c r="AR828" t="s"/>
      <c r="AS828" t="s">
        <v>1235</v>
      </c>
      <c r="AT828" t="s">
        <v>94</v>
      </c>
      <c r="AU828" t="s">
        <v>91</v>
      </c>
      <c r="AV828" t="s"/>
      <c r="AW828" t="s">
        <v>95</v>
      </c>
      <c r="AX828" t="s"/>
      <c r="AY828" t="n">
        <v>426811</v>
      </c>
      <c r="AZ828" t="s">
        <v>1225</v>
      </c>
      <c r="BA828" t="s"/>
      <c r="BB828" t="s"/>
      <c r="BC828" t="n">
        <v>38.91</v>
      </c>
      <c r="BD828" t="n">
        <v>38.91</v>
      </c>
      <c r="BE828" t="s">
        <v>1332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>
        <v>1315</v>
      </c>
      <c r="BR828" t="s">
        <v>387</v>
      </c>
    </row>
    <row r="829" spans="1:70">
      <c r="A829" t="s">
        <v>70</v>
      </c>
      <c r="B829" t="s">
        <v>71</v>
      </c>
      <c r="C829" t="s">
        <v>265</v>
      </c>
      <c r="D829" t="n">
        <v>3</v>
      </c>
      <c r="E829" t="s">
        <v>1219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600</v>
      </c>
      <c r="L829" t="s">
        <v>77</v>
      </c>
      <c r="M829" t="s"/>
      <c r="N829" t="s">
        <v>1310</v>
      </c>
      <c r="O829" t="s">
        <v>79</v>
      </c>
      <c r="P829" t="s">
        <v>1219</v>
      </c>
      <c r="Q829" t="s"/>
      <c r="R829" t="s">
        <v>328</v>
      </c>
      <c r="S829" t="s">
        <v>1329</v>
      </c>
      <c r="T829" t="s">
        <v>82</v>
      </c>
      <c r="U829" t="s">
        <v>83</v>
      </c>
      <c r="V829" t="s">
        <v>84</v>
      </c>
      <c r="W829" t="s">
        <v>103</v>
      </c>
      <c r="X829" t="s"/>
      <c r="Y829" t="s">
        <v>86</v>
      </c>
      <c r="Z829">
        <f>HYPERLINK("https://hotelmonitor-cachepage.eclerx.com/savepage/tk_15454758707701647_sr_60.html","info")</f>
        <v/>
      </c>
      <c r="AA829" t="n">
        <v>-426811</v>
      </c>
      <c r="AB829" t="s">
        <v>1253</v>
      </c>
      <c r="AC829" t="s">
        <v>88</v>
      </c>
      <c r="AD829" t="s">
        <v>89</v>
      </c>
      <c r="AE829" t="s"/>
      <c r="AF829" t="s"/>
      <c r="AG829" t="s"/>
      <c r="AH829" t="s">
        <v>1330</v>
      </c>
      <c r="AI829" t="s">
        <v>1331</v>
      </c>
      <c r="AJ829" t="s"/>
      <c r="AK829" t="s">
        <v>91</v>
      </c>
      <c r="AL829" t="s"/>
      <c r="AM829" t="s">
        <v>371</v>
      </c>
      <c r="AN829" t="s">
        <v>91</v>
      </c>
      <c r="AO829" t="s"/>
      <c r="AP829" t="n">
        <v>3</v>
      </c>
      <c r="AQ829" t="s">
        <v>92</v>
      </c>
      <c r="AR829" t="s"/>
      <c r="AS829" t="s">
        <v>1235</v>
      </c>
      <c r="AT829" t="s">
        <v>94</v>
      </c>
      <c r="AU829" t="s">
        <v>91</v>
      </c>
      <c r="AV829" t="s"/>
      <c r="AW829" t="s">
        <v>95</v>
      </c>
      <c r="AX829" t="s"/>
      <c r="AY829" t="n">
        <v>426811</v>
      </c>
      <c r="AZ829" t="s">
        <v>1225</v>
      </c>
      <c r="BA829" t="s"/>
      <c r="BB829" t="s"/>
      <c r="BC829" t="n">
        <v>38.91</v>
      </c>
      <c r="BD829" t="n">
        <v>38.91</v>
      </c>
      <c r="BE829" t="s">
        <v>1332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>
        <v>1315</v>
      </c>
      <c r="BR829" t="s">
        <v>387</v>
      </c>
    </row>
    <row r="830" spans="1:70">
      <c r="A830" t="s">
        <v>70</v>
      </c>
      <c r="B830" t="s">
        <v>71</v>
      </c>
      <c r="C830" t="s">
        <v>265</v>
      </c>
      <c r="D830" t="n">
        <v>3</v>
      </c>
      <c r="E830" t="s">
        <v>1219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600</v>
      </c>
      <c r="L830" t="s">
        <v>77</v>
      </c>
      <c r="M830" t="s"/>
      <c r="N830" t="s">
        <v>1310</v>
      </c>
      <c r="O830" t="s">
        <v>79</v>
      </c>
      <c r="P830" t="s">
        <v>1219</v>
      </c>
      <c r="Q830" t="s"/>
      <c r="R830" t="s">
        <v>328</v>
      </c>
      <c r="S830" t="s">
        <v>1329</v>
      </c>
      <c r="T830" t="s">
        <v>82</v>
      </c>
      <c r="U830" t="s">
        <v>83</v>
      </c>
      <c r="V830" t="s">
        <v>84</v>
      </c>
      <c r="W830" t="s">
        <v>103</v>
      </c>
      <c r="X830" t="s"/>
      <c r="Y830" t="s">
        <v>86</v>
      </c>
      <c r="Z830">
        <f>HYPERLINK("https://hotelmonitor-cachepage.eclerx.com/savepage/tk_15454758707701647_sr_60.html","info")</f>
        <v/>
      </c>
      <c r="AA830" t="n">
        <v>-426811</v>
      </c>
      <c r="AB830" t="s">
        <v>1257</v>
      </c>
      <c r="AC830" t="s">
        <v>88</v>
      </c>
      <c r="AD830" t="s">
        <v>89</v>
      </c>
      <c r="AE830" t="s"/>
      <c r="AF830" t="s"/>
      <c r="AG830" t="s"/>
      <c r="AH830" t="s">
        <v>1330</v>
      </c>
      <c r="AI830" t="s">
        <v>1331</v>
      </c>
      <c r="AJ830" t="s"/>
      <c r="AK830" t="s">
        <v>91</v>
      </c>
      <c r="AL830" t="s"/>
      <c r="AM830" t="s">
        <v>371</v>
      </c>
      <c r="AN830" t="s">
        <v>91</v>
      </c>
      <c r="AO830" t="s"/>
      <c r="AP830" t="n">
        <v>3</v>
      </c>
      <c r="AQ830" t="s">
        <v>92</v>
      </c>
      <c r="AR830" t="s"/>
      <c r="AS830" t="s">
        <v>1235</v>
      </c>
      <c r="AT830" t="s">
        <v>94</v>
      </c>
      <c r="AU830" t="s">
        <v>91</v>
      </c>
      <c r="AV830" t="s"/>
      <c r="AW830" t="s">
        <v>95</v>
      </c>
      <c r="AX830" t="s"/>
      <c r="AY830" t="n">
        <v>426811</v>
      </c>
      <c r="AZ830" t="s">
        <v>1225</v>
      </c>
      <c r="BA830" t="s"/>
      <c r="BB830" t="s"/>
      <c r="BC830" t="n">
        <v>38.91</v>
      </c>
      <c r="BD830" t="n">
        <v>38.91</v>
      </c>
      <c r="BE830" t="s">
        <v>1332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>
        <v>1315</v>
      </c>
      <c r="BR830" t="s">
        <v>387</v>
      </c>
    </row>
    <row r="831" spans="1:70">
      <c r="A831" t="s">
        <v>70</v>
      </c>
      <c r="B831" t="s">
        <v>71</v>
      </c>
      <c r="C831" t="s">
        <v>265</v>
      </c>
      <c r="D831" t="n">
        <v>3</v>
      </c>
      <c r="E831" t="s">
        <v>1219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600</v>
      </c>
      <c r="L831" t="s">
        <v>77</v>
      </c>
      <c r="M831" t="s"/>
      <c r="N831" t="s">
        <v>1310</v>
      </c>
      <c r="O831" t="s">
        <v>79</v>
      </c>
      <c r="P831" t="s">
        <v>1219</v>
      </c>
      <c r="Q831" t="s"/>
      <c r="R831" t="s">
        <v>328</v>
      </c>
      <c r="S831" t="s">
        <v>1329</v>
      </c>
      <c r="T831" t="s">
        <v>82</v>
      </c>
      <c r="U831" t="s">
        <v>83</v>
      </c>
      <c r="V831" t="s">
        <v>84</v>
      </c>
      <c r="W831" t="s">
        <v>103</v>
      </c>
      <c r="X831" t="s"/>
      <c r="Y831" t="s">
        <v>86</v>
      </c>
      <c r="Z831">
        <f>HYPERLINK("https://hotelmonitor-cachepage.eclerx.com/savepage/tk_15454758707701647_sr_60.html","info")</f>
        <v/>
      </c>
      <c r="AA831" t="n">
        <v>-426811</v>
      </c>
      <c r="AB831" t="s">
        <v>1257</v>
      </c>
      <c r="AC831" t="s">
        <v>88</v>
      </c>
      <c r="AD831" t="s">
        <v>89</v>
      </c>
      <c r="AE831" t="s"/>
      <c r="AF831" t="s"/>
      <c r="AG831" t="s"/>
      <c r="AH831" t="s">
        <v>1330</v>
      </c>
      <c r="AI831" t="s">
        <v>1331</v>
      </c>
      <c r="AJ831" t="s"/>
      <c r="AK831" t="s">
        <v>91</v>
      </c>
      <c r="AL831" t="s"/>
      <c r="AM831" t="s">
        <v>371</v>
      </c>
      <c r="AN831" t="s">
        <v>91</v>
      </c>
      <c r="AO831" t="s"/>
      <c r="AP831" t="n">
        <v>3</v>
      </c>
      <c r="AQ831" t="s">
        <v>92</v>
      </c>
      <c r="AR831" t="s"/>
      <c r="AS831" t="s">
        <v>1235</v>
      </c>
      <c r="AT831" t="s">
        <v>94</v>
      </c>
      <c r="AU831" t="s">
        <v>91</v>
      </c>
      <c r="AV831" t="s"/>
      <c r="AW831" t="s">
        <v>95</v>
      </c>
      <c r="AX831" t="s"/>
      <c r="AY831" t="n">
        <v>426811</v>
      </c>
      <c r="AZ831" t="s">
        <v>1225</v>
      </c>
      <c r="BA831" t="s"/>
      <c r="BB831" t="s"/>
      <c r="BC831" t="n">
        <v>38.91</v>
      </c>
      <c r="BD831" t="n">
        <v>38.91</v>
      </c>
      <c r="BE831" t="s">
        <v>1332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>
        <v>1315</v>
      </c>
      <c r="BR831" t="s">
        <v>387</v>
      </c>
    </row>
    <row r="832" spans="1:70">
      <c r="A832" t="s">
        <v>70</v>
      </c>
      <c r="B832" t="s">
        <v>71</v>
      </c>
      <c r="C832" t="s">
        <v>265</v>
      </c>
      <c r="D832" t="n">
        <v>3</v>
      </c>
      <c r="E832" t="s">
        <v>1219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600</v>
      </c>
      <c r="L832" t="s">
        <v>77</v>
      </c>
      <c r="M832" t="s"/>
      <c r="N832" t="s">
        <v>1310</v>
      </c>
      <c r="O832" t="s">
        <v>79</v>
      </c>
      <c r="P832" t="s">
        <v>1219</v>
      </c>
      <c r="Q832" t="s"/>
      <c r="R832" t="s">
        <v>328</v>
      </c>
      <c r="S832" t="s">
        <v>1329</v>
      </c>
      <c r="T832" t="s">
        <v>82</v>
      </c>
      <c r="U832" t="s">
        <v>83</v>
      </c>
      <c r="V832" t="s">
        <v>84</v>
      </c>
      <c r="W832" t="s">
        <v>103</v>
      </c>
      <c r="X832" t="s"/>
      <c r="Y832" t="s">
        <v>86</v>
      </c>
      <c r="Z832">
        <f>HYPERLINK("https://hotelmonitor-cachepage.eclerx.com/savepage/tk_15454758707701647_sr_60.html","info")</f>
        <v/>
      </c>
      <c r="AA832" t="n">
        <v>-426811</v>
      </c>
      <c r="AB832" t="s">
        <v>1258</v>
      </c>
      <c r="AC832" t="s">
        <v>88</v>
      </c>
      <c r="AD832" t="s">
        <v>89</v>
      </c>
      <c r="AE832" t="s"/>
      <c r="AF832" t="s"/>
      <c r="AG832" t="s"/>
      <c r="AH832" t="s">
        <v>1330</v>
      </c>
      <c r="AI832" t="s">
        <v>1331</v>
      </c>
      <c r="AJ832" t="s"/>
      <c r="AK832" t="s">
        <v>91</v>
      </c>
      <c r="AL832" t="s"/>
      <c r="AM832" t="s">
        <v>371</v>
      </c>
      <c r="AN832" t="s">
        <v>91</v>
      </c>
      <c r="AO832" t="s"/>
      <c r="AP832" t="n">
        <v>3</v>
      </c>
      <c r="AQ832" t="s">
        <v>92</v>
      </c>
      <c r="AR832" t="s"/>
      <c r="AS832" t="s">
        <v>1235</v>
      </c>
      <c r="AT832" t="s">
        <v>94</v>
      </c>
      <c r="AU832" t="s">
        <v>91</v>
      </c>
      <c r="AV832" t="s"/>
      <c r="AW832" t="s">
        <v>95</v>
      </c>
      <c r="AX832" t="s"/>
      <c r="AY832" t="n">
        <v>426811</v>
      </c>
      <c r="AZ832" t="s">
        <v>1225</v>
      </c>
      <c r="BA832" t="s"/>
      <c r="BB832" t="s"/>
      <c r="BC832" t="n">
        <v>38.91</v>
      </c>
      <c r="BD832" t="n">
        <v>38.91</v>
      </c>
      <c r="BE832" t="s">
        <v>1332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>
        <v>1315</v>
      </c>
      <c r="BR832" t="s">
        <v>387</v>
      </c>
    </row>
    <row r="833" spans="1:70">
      <c r="A833" t="s">
        <v>70</v>
      </c>
      <c r="B833" t="s">
        <v>71</v>
      </c>
      <c r="C833" t="s">
        <v>265</v>
      </c>
      <c r="D833" t="n">
        <v>3</v>
      </c>
      <c r="E833" t="s">
        <v>1219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600</v>
      </c>
      <c r="L833" t="s">
        <v>77</v>
      </c>
      <c r="M833" t="s"/>
      <c r="N833" t="s">
        <v>1310</v>
      </c>
      <c r="O833" t="s">
        <v>79</v>
      </c>
      <c r="P833" t="s">
        <v>1219</v>
      </c>
      <c r="Q833" t="s"/>
      <c r="R833" t="s">
        <v>328</v>
      </c>
      <c r="S833" t="s">
        <v>1329</v>
      </c>
      <c r="T833" t="s">
        <v>82</v>
      </c>
      <c r="U833" t="s">
        <v>83</v>
      </c>
      <c r="V833" t="s">
        <v>84</v>
      </c>
      <c r="W833" t="s">
        <v>103</v>
      </c>
      <c r="X833" t="s"/>
      <c r="Y833" t="s">
        <v>86</v>
      </c>
      <c r="Z833">
        <f>HYPERLINK("https://hotelmonitor-cachepage.eclerx.com/savepage/tk_15454758707701647_sr_60.html","info")</f>
        <v/>
      </c>
      <c r="AA833" t="n">
        <v>-426811</v>
      </c>
      <c r="AB833" t="s">
        <v>1258</v>
      </c>
      <c r="AC833" t="s">
        <v>88</v>
      </c>
      <c r="AD833" t="s">
        <v>89</v>
      </c>
      <c r="AE833" t="s"/>
      <c r="AF833" t="s"/>
      <c r="AG833" t="s"/>
      <c r="AH833" t="s">
        <v>1330</v>
      </c>
      <c r="AI833" t="s">
        <v>1331</v>
      </c>
      <c r="AJ833" t="s"/>
      <c r="AK833" t="s">
        <v>91</v>
      </c>
      <c r="AL833" t="s"/>
      <c r="AM833" t="s">
        <v>371</v>
      </c>
      <c r="AN833" t="s">
        <v>91</v>
      </c>
      <c r="AO833" t="s"/>
      <c r="AP833" t="n">
        <v>3</v>
      </c>
      <c r="AQ833" t="s">
        <v>92</v>
      </c>
      <c r="AR833" t="s"/>
      <c r="AS833" t="s">
        <v>1235</v>
      </c>
      <c r="AT833" t="s">
        <v>94</v>
      </c>
      <c r="AU833" t="s">
        <v>91</v>
      </c>
      <c r="AV833" t="s"/>
      <c r="AW833" t="s">
        <v>95</v>
      </c>
      <c r="AX833" t="s"/>
      <c r="AY833" t="n">
        <v>426811</v>
      </c>
      <c r="AZ833" t="s">
        <v>1225</v>
      </c>
      <c r="BA833" t="s"/>
      <c r="BB833" t="s"/>
      <c r="BC833" t="n">
        <v>38.91</v>
      </c>
      <c r="BD833" t="n">
        <v>38.91</v>
      </c>
      <c r="BE833" t="s">
        <v>1332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>
        <v>1315</v>
      </c>
      <c r="BR833" t="s">
        <v>387</v>
      </c>
    </row>
    <row r="834" spans="1:70">
      <c r="A834" t="s">
        <v>70</v>
      </c>
      <c r="B834" t="s">
        <v>71</v>
      </c>
      <c r="C834" t="s">
        <v>265</v>
      </c>
      <c r="D834" t="n">
        <v>3</v>
      </c>
      <c r="E834" t="s">
        <v>1219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600</v>
      </c>
      <c r="L834" t="s">
        <v>77</v>
      </c>
      <c r="M834" t="s"/>
      <c r="N834" t="s">
        <v>1310</v>
      </c>
      <c r="O834" t="s">
        <v>79</v>
      </c>
      <c r="P834" t="s">
        <v>1219</v>
      </c>
      <c r="Q834" t="s"/>
      <c r="R834" t="s">
        <v>328</v>
      </c>
      <c r="S834" t="s">
        <v>1329</v>
      </c>
      <c r="T834" t="s">
        <v>82</v>
      </c>
      <c r="U834" t="s">
        <v>83</v>
      </c>
      <c r="V834" t="s">
        <v>84</v>
      </c>
      <c r="W834" t="s">
        <v>103</v>
      </c>
      <c r="X834" t="s"/>
      <c r="Y834" t="s">
        <v>86</v>
      </c>
      <c r="Z834">
        <f>HYPERLINK("https://hotelmonitor-cachepage.eclerx.com/savepage/tk_15454758707701647_sr_60.html","info")</f>
        <v/>
      </c>
      <c r="AA834" t="n">
        <v>-426811</v>
      </c>
      <c r="AB834" t="s">
        <v>1259</v>
      </c>
      <c r="AC834" t="s">
        <v>88</v>
      </c>
      <c r="AD834" t="s">
        <v>89</v>
      </c>
      <c r="AE834" t="s"/>
      <c r="AF834" t="s"/>
      <c r="AG834" t="s"/>
      <c r="AH834" t="s">
        <v>1330</v>
      </c>
      <c r="AI834" t="s">
        <v>1331</v>
      </c>
      <c r="AJ834" t="s"/>
      <c r="AK834" t="s">
        <v>91</v>
      </c>
      <c r="AL834" t="s"/>
      <c r="AM834" t="s">
        <v>474</v>
      </c>
      <c r="AN834" t="s">
        <v>91</v>
      </c>
      <c r="AO834" t="s"/>
      <c r="AP834" t="n">
        <v>3</v>
      </c>
      <c r="AQ834" t="s">
        <v>92</v>
      </c>
      <c r="AR834" t="s"/>
      <c r="AS834" t="s">
        <v>93</v>
      </c>
      <c r="AT834" t="s">
        <v>94</v>
      </c>
      <c r="AU834" t="s">
        <v>91</v>
      </c>
      <c r="AV834" t="s"/>
      <c r="AW834" t="s">
        <v>95</v>
      </c>
      <c r="AX834" t="s"/>
      <c r="AY834" t="n">
        <v>426811</v>
      </c>
      <c r="AZ834" t="s">
        <v>1225</v>
      </c>
      <c r="BA834" t="s"/>
      <c r="BB834" t="s"/>
      <c r="BC834" t="n">
        <v>38.91</v>
      </c>
      <c r="BD834" t="n">
        <v>38.91</v>
      </c>
      <c r="BE834" t="s">
        <v>1332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>
        <v>1315</v>
      </c>
      <c r="BR834" t="s">
        <v>387</v>
      </c>
    </row>
    <row r="835" spans="1:70">
      <c r="A835" t="s">
        <v>70</v>
      </c>
      <c r="B835" t="s">
        <v>71</v>
      </c>
      <c r="C835" t="s">
        <v>265</v>
      </c>
      <c r="D835" t="n">
        <v>3</v>
      </c>
      <c r="E835" t="s">
        <v>1219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600</v>
      </c>
      <c r="L835" t="s">
        <v>77</v>
      </c>
      <c r="M835" t="s"/>
      <c r="N835" t="s">
        <v>1310</v>
      </c>
      <c r="O835" t="s">
        <v>79</v>
      </c>
      <c r="P835" t="s">
        <v>1219</v>
      </c>
      <c r="Q835" t="s"/>
      <c r="R835" t="s">
        <v>328</v>
      </c>
      <c r="S835" t="s">
        <v>1329</v>
      </c>
      <c r="T835" t="s">
        <v>82</v>
      </c>
      <c r="U835" t="s">
        <v>83</v>
      </c>
      <c r="V835" t="s">
        <v>84</v>
      </c>
      <c r="W835" t="s">
        <v>103</v>
      </c>
      <c r="X835" t="s"/>
      <c r="Y835" t="s">
        <v>86</v>
      </c>
      <c r="Z835">
        <f>HYPERLINK("https://hotelmonitor-cachepage.eclerx.com/savepage/tk_15454758707701647_sr_60.html","info")</f>
        <v/>
      </c>
      <c r="AA835" t="n">
        <v>-426811</v>
      </c>
      <c r="AB835" t="s">
        <v>1259</v>
      </c>
      <c r="AC835" t="s">
        <v>88</v>
      </c>
      <c r="AD835" t="s">
        <v>89</v>
      </c>
      <c r="AE835" t="s"/>
      <c r="AF835" t="s"/>
      <c r="AG835" t="s"/>
      <c r="AH835" t="s">
        <v>1330</v>
      </c>
      <c r="AI835" t="s">
        <v>1331</v>
      </c>
      <c r="AJ835" t="s"/>
      <c r="AK835" t="s">
        <v>91</v>
      </c>
      <c r="AL835" t="s"/>
      <c r="AM835" t="s">
        <v>474</v>
      </c>
      <c r="AN835" t="s">
        <v>91</v>
      </c>
      <c r="AO835" t="s"/>
      <c r="AP835" t="n">
        <v>3</v>
      </c>
      <c r="AQ835" t="s">
        <v>92</v>
      </c>
      <c r="AR835" t="s"/>
      <c r="AS835" t="s">
        <v>93</v>
      </c>
      <c r="AT835" t="s">
        <v>94</v>
      </c>
      <c r="AU835" t="s">
        <v>91</v>
      </c>
      <c r="AV835" t="s"/>
      <c r="AW835" t="s">
        <v>95</v>
      </c>
      <c r="AX835" t="s"/>
      <c r="AY835" t="n">
        <v>426811</v>
      </c>
      <c r="AZ835" t="s">
        <v>1225</v>
      </c>
      <c r="BA835" t="s"/>
      <c r="BB835" t="s"/>
      <c r="BC835" t="n">
        <v>38.91</v>
      </c>
      <c r="BD835" t="n">
        <v>38.91</v>
      </c>
      <c r="BE835" t="s">
        <v>1332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>
        <v>1315</v>
      </c>
      <c r="BR835" t="s">
        <v>387</v>
      </c>
    </row>
    <row r="836" spans="1:70">
      <c r="A836" t="s">
        <v>70</v>
      </c>
      <c r="B836" t="s">
        <v>71</v>
      </c>
      <c r="C836" t="s">
        <v>265</v>
      </c>
      <c r="D836" t="n">
        <v>3</v>
      </c>
      <c r="E836" t="s">
        <v>1219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600</v>
      </c>
      <c r="L836" t="s">
        <v>77</v>
      </c>
      <c r="M836" t="s"/>
      <c r="N836" t="s">
        <v>1310</v>
      </c>
      <c r="O836" t="s">
        <v>79</v>
      </c>
      <c r="P836" t="s">
        <v>1219</v>
      </c>
      <c r="Q836" t="s"/>
      <c r="R836" t="s">
        <v>328</v>
      </c>
      <c r="S836" t="s">
        <v>1329</v>
      </c>
      <c r="T836" t="s">
        <v>82</v>
      </c>
      <c r="U836" t="s">
        <v>83</v>
      </c>
      <c r="V836" t="s">
        <v>84</v>
      </c>
      <c r="W836" t="s">
        <v>103</v>
      </c>
      <c r="X836" t="s"/>
      <c r="Y836" t="s">
        <v>86</v>
      </c>
      <c r="Z836">
        <f>HYPERLINK("https://hotelmonitor-cachepage.eclerx.com/savepage/tk_15454758707701647_sr_60.html","info")</f>
        <v/>
      </c>
      <c r="AA836" t="n">
        <v>-426811</v>
      </c>
      <c r="AB836" t="s">
        <v>1260</v>
      </c>
      <c r="AC836" t="s">
        <v>88</v>
      </c>
      <c r="AD836" t="s">
        <v>89</v>
      </c>
      <c r="AE836" t="s"/>
      <c r="AF836" t="s"/>
      <c r="AG836" t="s"/>
      <c r="AH836" t="s">
        <v>1330</v>
      </c>
      <c r="AI836" t="s">
        <v>1331</v>
      </c>
      <c r="AJ836" t="s"/>
      <c r="AK836" t="s">
        <v>91</v>
      </c>
      <c r="AL836" t="s"/>
      <c r="AM836" t="s">
        <v>474</v>
      </c>
      <c r="AN836" t="s">
        <v>91</v>
      </c>
      <c r="AO836" t="s"/>
      <c r="AP836" t="n">
        <v>3</v>
      </c>
      <c r="AQ836" t="s">
        <v>92</v>
      </c>
      <c r="AR836" t="s"/>
      <c r="AS836" t="s">
        <v>93</v>
      </c>
      <c r="AT836" t="s">
        <v>94</v>
      </c>
      <c r="AU836" t="s">
        <v>91</v>
      </c>
      <c r="AV836" t="s"/>
      <c r="AW836" t="s">
        <v>95</v>
      </c>
      <c r="AX836" t="s"/>
      <c r="AY836" t="n">
        <v>426811</v>
      </c>
      <c r="AZ836" t="s">
        <v>1225</v>
      </c>
      <c r="BA836" t="s"/>
      <c r="BB836" t="s"/>
      <c r="BC836" t="n">
        <v>38.91</v>
      </c>
      <c r="BD836" t="n">
        <v>38.91</v>
      </c>
      <c r="BE836" t="s">
        <v>1332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>
        <v>1315</v>
      </c>
      <c r="BR836" t="s">
        <v>387</v>
      </c>
    </row>
    <row r="837" spans="1:70">
      <c r="A837" t="s">
        <v>70</v>
      </c>
      <c r="B837" t="s">
        <v>71</v>
      </c>
      <c r="C837" t="s">
        <v>265</v>
      </c>
      <c r="D837" t="n">
        <v>3</v>
      </c>
      <c r="E837" t="s">
        <v>1219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600</v>
      </c>
      <c r="L837" t="s">
        <v>77</v>
      </c>
      <c r="M837" t="s"/>
      <c r="N837" t="s">
        <v>1310</v>
      </c>
      <c r="O837" t="s">
        <v>79</v>
      </c>
      <c r="P837" t="s">
        <v>1219</v>
      </c>
      <c r="Q837" t="s"/>
      <c r="R837" t="s">
        <v>328</v>
      </c>
      <c r="S837" t="s">
        <v>1329</v>
      </c>
      <c r="T837" t="s">
        <v>82</v>
      </c>
      <c r="U837" t="s">
        <v>83</v>
      </c>
      <c r="V837" t="s">
        <v>84</v>
      </c>
      <c r="W837" t="s">
        <v>103</v>
      </c>
      <c r="X837" t="s"/>
      <c r="Y837" t="s">
        <v>86</v>
      </c>
      <c r="Z837">
        <f>HYPERLINK("https://hotelmonitor-cachepage.eclerx.com/savepage/tk_15454758707701647_sr_60.html","info")</f>
        <v/>
      </c>
      <c r="AA837" t="n">
        <v>-426811</v>
      </c>
      <c r="AB837" t="s">
        <v>1260</v>
      </c>
      <c r="AC837" t="s">
        <v>88</v>
      </c>
      <c r="AD837" t="s">
        <v>89</v>
      </c>
      <c r="AE837" t="s"/>
      <c r="AF837" t="s"/>
      <c r="AG837" t="s"/>
      <c r="AH837" t="s">
        <v>1330</v>
      </c>
      <c r="AI837" t="s">
        <v>1331</v>
      </c>
      <c r="AJ837" t="s"/>
      <c r="AK837" t="s">
        <v>91</v>
      </c>
      <c r="AL837" t="s"/>
      <c r="AM837" t="s">
        <v>474</v>
      </c>
      <c r="AN837" t="s">
        <v>91</v>
      </c>
      <c r="AO837" t="s"/>
      <c r="AP837" t="n">
        <v>3</v>
      </c>
      <c r="AQ837" t="s">
        <v>92</v>
      </c>
      <c r="AR837" t="s"/>
      <c r="AS837" t="s">
        <v>93</v>
      </c>
      <c r="AT837" t="s">
        <v>94</v>
      </c>
      <c r="AU837" t="s">
        <v>91</v>
      </c>
      <c r="AV837" t="s"/>
      <c r="AW837" t="s">
        <v>95</v>
      </c>
      <c r="AX837" t="s"/>
      <c r="AY837" t="n">
        <v>426811</v>
      </c>
      <c r="AZ837" t="s">
        <v>1225</v>
      </c>
      <c r="BA837" t="s"/>
      <c r="BB837" t="s"/>
      <c r="BC837" t="n">
        <v>38.91</v>
      </c>
      <c r="BD837" t="n">
        <v>38.91</v>
      </c>
      <c r="BE837" t="s">
        <v>1332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>
        <v>1315</v>
      </c>
      <c r="BR837" t="s">
        <v>387</v>
      </c>
    </row>
    <row r="838" spans="1:70">
      <c r="A838" t="s">
        <v>70</v>
      </c>
      <c r="B838" t="s">
        <v>71</v>
      </c>
      <c r="C838" t="s">
        <v>265</v>
      </c>
      <c r="D838" t="n">
        <v>3</v>
      </c>
      <c r="E838" t="s">
        <v>1219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600</v>
      </c>
      <c r="L838" t="s">
        <v>77</v>
      </c>
      <c r="M838" t="s"/>
      <c r="N838" t="s">
        <v>1310</v>
      </c>
      <c r="O838" t="s">
        <v>79</v>
      </c>
      <c r="P838" t="s">
        <v>1219</v>
      </c>
      <c r="Q838" t="s"/>
      <c r="R838" t="s">
        <v>328</v>
      </c>
      <c r="S838" t="s">
        <v>1329</v>
      </c>
      <c r="T838" t="s">
        <v>82</v>
      </c>
      <c r="U838" t="s">
        <v>83</v>
      </c>
      <c r="V838" t="s">
        <v>84</v>
      </c>
      <c r="W838" t="s">
        <v>103</v>
      </c>
      <c r="X838" t="s"/>
      <c r="Y838" t="s">
        <v>86</v>
      </c>
      <c r="Z838">
        <f>HYPERLINK("https://hotelmonitor-cachepage.eclerx.com/savepage/tk_15454758707701647_sr_60.html","info")</f>
        <v/>
      </c>
      <c r="AA838" t="n">
        <v>-426811</v>
      </c>
      <c r="AB838" t="s">
        <v>1261</v>
      </c>
      <c r="AC838" t="s">
        <v>88</v>
      </c>
      <c r="AD838" t="s">
        <v>89</v>
      </c>
      <c r="AE838" t="s"/>
      <c r="AF838" t="s"/>
      <c r="AG838" t="s"/>
      <c r="AH838" t="s">
        <v>1330</v>
      </c>
      <c r="AI838" t="s">
        <v>1331</v>
      </c>
      <c r="AJ838" t="s"/>
      <c r="AK838" t="s">
        <v>91</v>
      </c>
      <c r="AL838" t="s"/>
      <c r="AM838" t="s">
        <v>474</v>
      </c>
      <c r="AN838" t="s">
        <v>91</v>
      </c>
      <c r="AO838" t="s"/>
      <c r="AP838" t="n">
        <v>3</v>
      </c>
      <c r="AQ838" t="s">
        <v>92</v>
      </c>
      <c r="AR838" t="s"/>
      <c r="AS838" t="s">
        <v>93</v>
      </c>
      <c r="AT838" t="s">
        <v>94</v>
      </c>
      <c r="AU838" t="s">
        <v>91</v>
      </c>
      <c r="AV838" t="s"/>
      <c r="AW838" t="s">
        <v>95</v>
      </c>
      <c r="AX838" t="s"/>
      <c r="AY838" t="n">
        <v>426811</v>
      </c>
      <c r="AZ838" t="s">
        <v>1225</v>
      </c>
      <c r="BA838" t="s"/>
      <c r="BB838" t="s"/>
      <c r="BC838" t="n">
        <v>38.91</v>
      </c>
      <c r="BD838" t="n">
        <v>38.91</v>
      </c>
      <c r="BE838" t="s">
        <v>1332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>
        <v>1315</v>
      </c>
      <c r="BR838" t="s">
        <v>387</v>
      </c>
    </row>
    <row r="839" spans="1:70">
      <c r="A839" t="s">
        <v>70</v>
      </c>
      <c r="B839" t="s">
        <v>71</v>
      </c>
      <c r="C839" t="s">
        <v>265</v>
      </c>
      <c r="D839" t="n">
        <v>3</v>
      </c>
      <c r="E839" t="s">
        <v>1219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600</v>
      </c>
      <c r="L839" t="s">
        <v>77</v>
      </c>
      <c r="M839" t="s"/>
      <c r="N839" t="s">
        <v>1310</v>
      </c>
      <c r="O839" t="s">
        <v>79</v>
      </c>
      <c r="P839" t="s">
        <v>1219</v>
      </c>
      <c r="Q839" t="s"/>
      <c r="R839" t="s">
        <v>328</v>
      </c>
      <c r="S839" t="s">
        <v>1329</v>
      </c>
      <c r="T839" t="s">
        <v>82</v>
      </c>
      <c r="U839" t="s">
        <v>83</v>
      </c>
      <c r="V839" t="s">
        <v>84</v>
      </c>
      <c r="W839" t="s">
        <v>103</v>
      </c>
      <c r="X839" t="s"/>
      <c r="Y839" t="s">
        <v>86</v>
      </c>
      <c r="Z839">
        <f>HYPERLINK("https://hotelmonitor-cachepage.eclerx.com/savepage/tk_15454758707701647_sr_60.html","info")</f>
        <v/>
      </c>
      <c r="AA839" t="n">
        <v>-426811</v>
      </c>
      <c r="AB839" t="s">
        <v>1261</v>
      </c>
      <c r="AC839" t="s">
        <v>88</v>
      </c>
      <c r="AD839" t="s">
        <v>89</v>
      </c>
      <c r="AE839" t="s"/>
      <c r="AF839" t="s"/>
      <c r="AG839" t="s"/>
      <c r="AH839" t="s">
        <v>1330</v>
      </c>
      <c r="AI839" t="s">
        <v>1331</v>
      </c>
      <c r="AJ839" t="s"/>
      <c r="AK839" t="s">
        <v>91</v>
      </c>
      <c r="AL839" t="s"/>
      <c r="AM839" t="s">
        <v>474</v>
      </c>
      <c r="AN839" t="s">
        <v>91</v>
      </c>
      <c r="AO839" t="s"/>
      <c r="AP839" t="n">
        <v>3</v>
      </c>
      <c r="AQ839" t="s">
        <v>92</v>
      </c>
      <c r="AR839" t="s"/>
      <c r="AS839" t="s">
        <v>93</v>
      </c>
      <c r="AT839" t="s">
        <v>94</v>
      </c>
      <c r="AU839" t="s">
        <v>91</v>
      </c>
      <c r="AV839" t="s"/>
      <c r="AW839" t="s">
        <v>95</v>
      </c>
      <c r="AX839" t="s"/>
      <c r="AY839" t="n">
        <v>426811</v>
      </c>
      <c r="AZ839" t="s">
        <v>1225</v>
      </c>
      <c r="BA839" t="s"/>
      <c r="BB839" t="s"/>
      <c r="BC839" t="n">
        <v>38.91</v>
      </c>
      <c r="BD839" t="n">
        <v>38.91</v>
      </c>
      <c r="BE839" t="s">
        <v>1332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>
        <v>1315</v>
      </c>
      <c r="BR839" t="s">
        <v>387</v>
      </c>
    </row>
    <row r="840" spans="1:70">
      <c r="A840" t="s">
        <v>70</v>
      </c>
      <c r="B840" t="s">
        <v>71</v>
      </c>
      <c r="C840" t="s">
        <v>265</v>
      </c>
      <c r="D840" t="n">
        <v>3</v>
      </c>
      <c r="E840" t="s">
        <v>1219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657.23</v>
      </c>
      <c r="L840" t="s">
        <v>77</v>
      </c>
      <c r="M840" t="s"/>
      <c r="N840" t="s">
        <v>911</v>
      </c>
      <c r="O840" t="s">
        <v>79</v>
      </c>
      <c r="P840" t="s">
        <v>1219</v>
      </c>
      <c r="Q840" t="s"/>
      <c r="R840" t="s">
        <v>328</v>
      </c>
      <c r="S840" t="s">
        <v>1333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HYPERLINK("https://hotelmonitor-cachepage.eclerx.com/savepage/tk_15454758707701647_sr_60.html","info")</f>
        <v/>
      </c>
      <c r="AA840" t="n">
        <v>-426811</v>
      </c>
      <c r="AB840" t="s">
        <v>995</v>
      </c>
      <c r="AC840" t="s">
        <v>88</v>
      </c>
      <c r="AD840" t="s">
        <v>89</v>
      </c>
      <c r="AE840" t="s"/>
      <c r="AF840" t="s"/>
      <c r="AG840" t="s"/>
      <c r="AH840" t="s">
        <v>1334</v>
      </c>
      <c r="AI840" t="s">
        <v>1333</v>
      </c>
      <c r="AJ840" t="s"/>
      <c r="AK840" t="s">
        <v>91</v>
      </c>
      <c r="AL840" t="s"/>
      <c r="AM840" t="s">
        <v>271</v>
      </c>
      <c r="AN840" t="s">
        <v>91</v>
      </c>
      <c r="AO840" t="s"/>
      <c r="AP840" t="n">
        <v>3</v>
      </c>
      <c r="AQ840" t="s">
        <v>92</v>
      </c>
      <c r="AR840" t="s"/>
      <c r="AS840" t="s">
        <v>160</v>
      </c>
      <c r="AT840" t="s">
        <v>94</v>
      </c>
      <c r="AU840" t="s">
        <v>99</v>
      </c>
      <c r="AV840" t="s"/>
      <c r="AW840" t="s">
        <v>95</v>
      </c>
      <c r="AX840" t="s"/>
      <c r="AY840" t="n">
        <v>426811</v>
      </c>
      <c r="AZ840" t="s">
        <v>1225</v>
      </c>
      <c r="BA840" t="s"/>
      <c r="BB840" t="s"/>
      <c r="BC840" t="n">
        <v>38.91</v>
      </c>
      <c r="BD840" t="n">
        <v>38.91</v>
      </c>
      <c r="BE840" t="s">
        <v>1335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>
        <v>917</v>
      </c>
      <c r="BR840" t="s">
        <v>387</v>
      </c>
    </row>
    <row r="841" spans="1:70">
      <c r="A841" t="s">
        <v>70</v>
      </c>
      <c r="B841" t="s">
        <v>71</v>
      </c>
      <c r="C841" t="s">
        <v>265</v>
      </c>
      <c r="D841" t="n">
        <v>3</v>
      </c>
      <c r="E841" t="s">
        <v>1219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657.23</v>
      </c>
      <c r="L841" t="s">
        <v>77</v>
      </c>
      <c r="M841" t="s"/>
      <c r="N841" t="s">
        <v>911</v>
      </c>
      <c r="O841" t="s">
        <v>79</v>
      </c>
      <c r="P841" t="s">
        <v>1219</v>
      </c>
      <c r="Q841" t="s"/>
      <c r="R841" t="s">
        <v>328</v>
      </c>
      <c r="S841" t="s">
        <v>1333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HYPERLINK("https://hotelmonitor-cachepage.eclerx.com/savepage/tk_15454758707701647_sr_60.html","info")</f>
        <v/>
      </c>
      <c r="AA841" t="n">
        <v>-426811</v>
      </c>
      <c r="AB841" t="s">
        <v>995</v>
      </c>
      <c r="AC841" t="s">
        <v>88</v>
      </c>
      <c r="AD841" t="s">
        <v>89</v>
      </c>
      <c r="AE841" t="s"/>
      <c r="AF841" t="s"/>
      <c r="AG841" t="s"/>
      <c r="AH841" t="s">
        <v>1334</v>
      </c>
      <c r="AI841" t="s">
        <v>1333</v>
      </c>
      <c r="AJ841" t="s"/>
      <c r="AK841" t="s">
        <v>91</v>
      </c>
      <c r="AL841" t="s"/>
      <c r="AM841" t="s">
        <v>271</v>
      </c>
      <c r="AN841" t="s">
        <v>91</v>
      </c>
      <c r="AO841" t="s"/>
      <c r="AP841" t="n">
        <v>3</v>
      </c>
      <c r="AQ841" t="s">
        <v>92</v>
      </c>
      <c r="AR841" t="s"/>
      <c r="AS841" t="s">
        <v>160</v>
      </c>
      <c r="AT841" t="s">
        <v>94</v>
      </c>
      <c r="AU841" t="s">
        <v>99</v>
      </c>
      <c r="AV841" t="s"/>
      <c r="AW841" t="s">
        <v>95</v>
      </c>
      <c r="AX841" t="s"/>
      <c r="AY841" t="n">
        <v>426811</v>
      </c>
      <c r="AZ841" t="s">
        <v>1225</v>
      </c>
      <c r="BA841" t="s"/>
      <c r="BB841" t="s"/>
      <c r="BC841" t="n">
        <v>38.91</v>
      </c>
      <c r="BD841" t="n">
        <v>38.91</v>
      </c>
      <c r="BE841" t="s">
        <v>1335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>
        <v>917</v>
      </c>
      <c r="BR841" t="s">
        <v>387</v>
      </c>
    </row>
    <row r="842" spans="1:70">
      <c r="A842" t="s">
        <v>70</v>
      </c>
      <c r="B842" t="s">
        <v>71</v>
      </c>
      <c r="C842" t="s">
        <v>265</v>
      </c>
      <c r="D842" t="n">
        <v>3</v>
      </c>
      <c r="E842" t="s">
        <v>1219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670.65</v>
      </c>
      <c r="L842" t="s">
        <v>77</v>
      </c>
      <c r="M842" t="s"/>
      <c r="N842" t="s">
        <v>911</v>
      </c>
      <c r="O842" t="s">
        <v>79</v>
      </c>
      <c r="P842" t="s">
        <v>1219</v>
      </c>
      <c r="Q842" t="s"/>
      <c r="R842" t="s">
        <v>328</v>
      </c>
      <c r="S842" t="s">
        <v>1336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HYPERLINK("https://hotelmonitor-cachepage.eclerx.com/savepage/tk_15454758707701647_sr_60.html","info")</f>
        <v/>
      </c>
      <c r="AA842" t="n">
        <v>-426811</v>
      </c>
      <c r="AB842" t="s">
        <v>782</v>
      </c>
      <c r="AC842" t="s">
        <v>196</v>
      </c>
      <c r="AD842" t="s">
        <v>89</v>
      </c>
      <c r="AE842" t="s"/>
      <c r="AF842" t="s"/>
      <c r="AG842" t="s"/>
      <c r="AH842" t="s">
        <v>1337</v>
      </c>
      <c r="AI842" t="s">
        <v>1336</v>
      </c>
      <c r="AJ842" t="s"/>
      <c r="AK842" t="s">
        <v>91</v>
      </c>
      <c r="AL842" t="s"/>
      <c r="AM842" t="s">
        <v>271</v>
      </c>
      <c r="AN842" t="s">
        <v>91</v>
      </c>
      <c r="AO842" t="s"/>
      <c r="AP842" t="n">
        <v>3</v>
      </c>
      <c r="AQ842" t="s">
        <v>92</v>
      </c>
      <c r="AR842" t="s"/>
      <c r="AS842" t="s">
        <v>160</v>
      </c>
      <c r="AT842" t="s">
        <v>94</v>
      </c>
      <c r="AU842" t="s">
        <v>91</v>
      </c>
      <c r="AV842" t="s"/>
      <c r="AW842" t="s">
        <v>95</v>
      </c>
      <c r="AX842" t="s"/>
      <c r="AY842" t="n">
        <v>426811</v>
      </c>
      <c r="AZ842" t="s">
        <v>1225</v>
      </c>
      <c r="BA842" t="s"/>
      <c r="BB842" t="s"/>
      <c r="BC842" t="n">
        <v>38.91</v>
      </c>
      <c r="BD842" t="n">
        <v>38.91</v>
      </c>
      <c r="BE842" t="s">
        <v>1338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>
        <v>917</v>
      </c>
      <c r="BR842" t="s">
        <v>387</v>
      </c>
    </row>
    <row r="843" spans="1:70">
      <c r="A843" t="s">
        <v>70</v>
      </c>
      <c r="B843" t="s">
        <v>71</v>
      </c>
      <c r="C843" t="s">
        <v>265</v>
      </c>
      <c r="D843" t="n">
        <v>3</v>
      </c>
      <c r="E843" t="s">
        <v>1219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670.65</v>
      </c>
      <c r="L843" t="s">
        <v>77</v>
      </c>
      <c r="M843" t="s"/>
      <c r="N843" t="s">
        <v>911</v>
      </c>
      <c r="O843" t="s">
        <v>79</v>
      </c>
      <c r="P843" t="s">
        <v>1219</v>
      </c>
      <c r="Q843" t="s"/>
      <c r="R843" t="s">
        <v>328</v>
      </c>
      <c r="S843" t="s">
        <v>1336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HYPERLINK("https://hotelmonitor-cachepage.eclerx.com/savepage/tk_15454758707701647_sr_60.html","info")</f>
        <v/>
      </c>
      <c r="AA843" t="n">
        <v>-426811</v>
      </c>
      <c r="AB843" t="s">
        <v>782</v>
      </c>
      <c r="AC843" t="s">
        <v>196</v>
      </c>
      <c r="AD843" t="s">
        <v>89</v>
      </c>
      <c r="AE843" t="s"/>
      <c r="AF843" t="s"/>
      <c r="AG843" t="s"/>
      <c r="AH843" t="s">
        <v>1337</v>
      </c>
      <c r="AI843" t="s">
        <v>1336</v>
      </c>
      <c r="AJ843" t="s"/>
      <c r="AK843" t="s">
        <v>91</v>
      </c>
      <c r="AL843" t="s"/>
      <c r="AM843" t="s">
        <v>271</v>
      </c>
      <c r="AN843" t="s">
        <v>91</v>
      </c>
      <c r="AO843" t="s"/>
      <c r="AP843" t="n">
        <v>3</v>
      </c>
      <c r="AQ843" t="s">
        <v>92</v>
      </c>
      <c r="AR843" t="s"/>
      <c r="AS843" t="s">
        <v>160</v>
      </c>
      <c r="AT843" t="s">
        <v>94</v>
      </c>
      <c r="AU843" t="s">
        <v>91</v>
      </c>
      <c r="AV843" t="s"/>
      <c r="AW843" t="s">
        <v>95</v>
      </c>
      <c r="AX843" t="s"/>
      <c r="AY843" t="n">
        <v>426811</v>
      </c>
      <c r="AZ843" t="s">
        <v>1225</v>
      </c>
      <c r="BA843" t="s"/>
      <c r="BB843" t="s"/>
      <c r="BC843" t="n">
        <v>38.91</v>
      </c>
      <c r="BD843" t="n">
        <v>38.91</v>
      </c>
      <c r="BE843" t="s">
        <v>1338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>
        <v>917</v>
      </c>
      <c r="BR843" t="s">
        <v>387</v>
      </c>
    </row>
    <row r="844" spans="1:70">
      <c r="A844" t="s">
        <v>70</v>
      </c>
      <c r="B844" t="s">
        <v>71</v>
      </c>
      <c r="C844" t="s">
        <v>265</v>
      </c>
      <c r="D844" t="n">
        <v>3</v>
      </c>
      <c r="E844" t="s">
        <v>558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86.25</v>
      </c>
      <c r="L844" t="s">
        <v>77</v>
      </c>
      <c r="M844" t="s"/>
      <c r="N844" t="s">
        <v>559</v>
      </c>
      <c r="O844" t="s">
        <v>79</v>
      </c>
      <c r="P844" t="s">
        <v>558</v>
      </c>
      <c r="Q844" t="s"/>
      <c r="R844" t="s">
        <v>80</v>
      </c>
      <c r="S844" t="s">
        <v>1339</v>
      </c>
      <c r="T844" t="s">
        <v>82</v>
      </c>
      <c r="U844" t="s">
        <v>83</v>
      </c>
      <c r="V844" t="s">
        <v>84</v>
      </c>
      <c r="W844" t="s">
        <v>103</v>
      </c>
      <c r="X844" t="s"/>
      <c r="Y844" t="s">
        <v>86</v>
      </c>
      <c r="Z844">
        <f>HYPERLINK("https://hotelmonitor-cachepage.eclerx.com/savepage/tk_1545475870879235_sr_60.html","info")</f>
        <v/>
      </c>
      <c r="AA844" t="n">
        <v>-426808</v>
      </c>
      <c r="AB844" t="s">
        <v>561</v>
      </c>
      <c r="AC844" t="s">
        <v>196</v>
      </c>
      <c r="AD844" t="s">
        <v>89</v>
      </c>
      <c r="AE844" t="s"/>
      <c r="AF844" t="s"/>
      <c r="AG844" t="s"/>
      <c r="AH844" t="s">
        <v>1340</v>
      </c>
      <c r="AI844" t="s">
        <v>1339</v>
      </c>
      <c r="AJ844" t="s"/>
      <c r="AK844" t="s">
        <v>91</v>
      </c>
      <c r="AL844" t="s"/>
      <c r="AM844" t="s"/>
      <c r="AN844" t="s">
        <v>91</v>
      </c>
      <c r="AO844" t="s"/>
      <c r="AP844" t="n">
        <v>12</v>
      </c>
      <c r="AQ844" t="s">
        <v>92</v>
      </c>
      <c r="AR844" t="s"/>
      <c r="AS844" t="s">
        <v>1341</v>
      </c>
      <c r="AT844" t="s">
        <v>94</v>
      </c>
      <c r="AU844" t="s">
        <v>91</v>
      </c>
      <c r="AV844" t="s"/>
      <c r="AW844" t="s">
        <v>95</v>
      </c>
      <c r="AX844" t="s"/>
      <c r="AY844" t="n">
        <v>426808</v>
      </c>
      <c r="AZ844" t="s">
        <v>564</v>
      </c>
      <c r="BA844" t="s"/>
      <c r="BB844" t="s"/>
      <c r="BC844" t="n">
        <v>38.9174</v>
      </c>
      <c r="BD844" t="n">
        <v>38.9174</v>
      </c>
      <c r="BE844" t="s">
        <v>1342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98</v>
      </c>
      <c r="BO844" t="s">
        <v>82</v>
      </c>
      <c r="BP844" t="s">
        <v>99</v>
      </c>
      <c r="BQ844" t="s">
        <v>566</v>
      </c>
      <c r="BR844" t="s">
        <v>387</v>
      </c>
    </row>
    <row r="845" spans="1:70">
      <c r="A845" t="s">
        <v>70</v>
      </c>
      <c r="B845" t="s">
        <v>71</v>
      </c>
      <c r="C845" t="s">
        <v>265</v>
      </c>
      <c r="D845" t="n">
        <v>3</v>
      </c>
      <c r="E845" t="s">
        <v>558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86.25</v>
      </c>
      <c r="L845" t="s">
        <v>77</v>
      </c>
      <c r="M845" t="s"/>
      <c r="N845" t="s">
        <v>559</v>
      </c>
      <c r="O845" t="s">
        <v>79</v>
      </c>
      <c r="P845" t="s">
        <v>558</v>
      </c>
      <c r="Q845" t="s"/>
      <c r="R845" t="s">
        <v>80</v>
      </c>
      <c r="S845" t="s">
        <v>1339</v>
      </c>
      <c r="T845" t="s">
        <v>82</v>
      </c>
      <c r="U845" t="s">
        <v>83</v>
      </c>
      <c r="V845" t="s">
        <v>84</v>
      </c>
      <c r="W845" t="s">
        <v>103</v>
      </c>
      <c r="X845" t="s"/>
      <c r="Y845" t="s">
        <v>86</v>
      </c>
      <c r="Z845">
        <f>HYPERLINK("https://hotelmonitor-cachepage.eclerx.com/savepage/tk_1545475870879235_sr_60.html","info")</f>
        <v/>
      </c>
      <c r="AA845" t="n">
        <v>-426808</v>
      </c>
      <c r="AB845" t="s">
        <v>561</v>
      </c>
      <c r="AC845" t="s">
        <v>196</v>
      </c>
      <c r="AD845" t="s">
        <v>89</v>
      </c>
      <c r="AE845" t="s"/>
      <c r="AF845" t="s"/>
      <c r="AG845" t="s"/>
      <c r="AH845" t="s">
        <v>1340</v>
      </c>
      <c r="AI845" t="s">
        <v>1339</v>
      </c>
      <c r="AJ845" t="s"/>
      <c r="AK845" t="s">
        <v>91</v>
      </c>
      <c r="AL845" t="s"/>
      <c r="AM845" t="s"/>
      <c r="AN845" t="s">
        <v>91</v>
      </c>
      <c r="AO845" t="s"/>
      <c r="AP845" t="n">
        <v>12</v>
      </c>
      <c r="AQ845" t="s">
        <v>92</v>
      </c>
      <c r="AR845" t="s"/>
      <c r="AS845" t="s">
        <v>1341</v>
      </c>
      <c r="AT845" t="s">
        <v>94</v>
      </c>
      <c r="AU845" t="s">
        <v>91</v>
      </c>
      <c r="AV845" t="s"/>
      <c r="AW845" t="s">
        <v>95</v>
      </c>
      <c r="AX845" t="s"/>
      <c r="AY845" t="n">
        <v>426808</v>
      </c>
      <c r="AZ845" t="s">
        <v>564</v>
      </c>
      <c r="BA845" t="s"/>
      <c r="BB845" t="s"/>
      <c r="BC845" t="n">
        <v>38.9174</v>
      </c>
      <c r="BD845" t="n">
        <v>38.9174</v>
      </c>
      <c r="BE845" t="s">
        <v>1342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>
        <v>98</v>
      </c>
      <c r="BO845" t="s">
        <v>82</v>
      </c>
      <c r="BP845" t="s">
        <v>99</v>
      </c>
      <c r="BQ845" t="s">
        <v>566</v>
      </c>
      <c r="BR845" t="s">
        <v>387</v>
      </c>
    </row>
    <row r="846" spans="1:70">
      <c r="A846" t="s">
        <v>70</v>
      </c>
      <c r="B846" t="s">
        <v>71</v>
      </c>
      <c r="C846" t="s">
        <v>265</v>
      </c>
      <c r="D846" t="n">
        <v>3</v>
      </c>
      <c r="E846" t="s">
        <v>558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87.59</v>
      </c>
      <c r="L846" t="s">
        <v>77</v>
      </c>
      <c r="M846" t="s"/>
      <c r="N846" t="s">
        <v>559</v>
      </c>
      <c r="O846" t="s">
        <v>79</v>
      </c>
      <c r="P846" t="s">
        <v>558</v>
      </c>
      <c r="Q846" t="s"/>
      <c r="R846" t="s">
        <v>80</v>
      </c>
      <c r="S846" t="s">
        <v>1343</v>
      </c>
      <c r="T846" t="s">
        <v>82</v>
      </c>
      <c r="U846" t="s">
        <v>83</v>
      </c>
      <c r="V846" t="s">
        <v>84</v>
      </c>
      <c r="W846" t="s">
        <v>103</v>
      </c>
      <c r="X846" t="s"/>
      <c r="Y846" t="s">
        <v>86</v>
      </c>
      <c r="Z846">
        <f>HYPERLINK("https://hotelmonitor-cachepage.eclerx.com/savepage/tk_1545475870879235_sr_60.html","info")</f>
        <v/>
      </c>
      <c r="AA846" t="n">
        <v>-426808</v>
      </c>
      <c r="AB846" t="s">
        <v>112</v>
      </c>
      <c r="AC846" t="s">
        <v>88</v>
      </c>
      <c r="AD846" t="s">
        <v>89</v>
      </c>
      <c r="AE846" t="s"/>
      <c r="AF846" t="s"/>
      <c r="AG846" t="s"/>
      <c r="AH846" t="s">
        <v>1344</v>
      </c>
      <c r="AI846" t="s">
        <v>1343</v>
      </c>
      <c r="AJ846" t="s"/>
      <c r="AK846" t="s">
        <v>91</v>
      </c>
      <c r="AL846" t="s"/>
      <c r="AM846" t="s">
        <v>114</v>
      </c>
      <c r="AN846" t="s">
        <v>91</v>
      </c>
      <c r="AO846" t="s"/>
      <c r="AP846" t="n">
        <v>12</v>
      </c>
      <c r="AQ846" t="s">
        <v>92</v>
      </c>
      <c r="AR846" t="s"/>
      <c r="AS846" t="s">
        <v>115</v>
      </c>
      <c r="AT846" t="s">
        <v>94</v>
      </c>
      <c r="AU846" t="s">
        <v>91</v>
      </c>
      <c r="AV846" t="s"/>
      <c r="AW846" t="s">
        <v>95</v>
      </c>
      <c r="AX846" t="s"/>
      <c r="AY846" t="n">
        <v>426808</v>
      </c>
      <c r="AZ846" t="s">
        <v>564</v>
      </c>
      <c r="BA846" t="s"/>
      <c r="BB846" t="s"/>
      <c r="BC846" t="n">
        <v>38.9174</v>
      </c>
      <c r="BD846" t="n">
        <v>38.9174</v>
      </c>
      <c r="BE846" t="s">
        <v>1345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566</v>
      </c>
      <c r="BR846" t="s">
        <v>387</v>
      </c>
    </row>
    <row r="847" spans="1:70">
      <c r="A847" t="s">
        <v>70</v>
      </c>
      <c r="B847" t="s">
        <v>71</v>
      </c>
      <c r="C847" t="s">
        <v>265</v>
      </c>
      <c r="D847" t="n">
        <v>3</v>
      </c>
      <c r="E847" t="s">
        <v>558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87.59</v>
      </c>
      <c r="L847" t="s">
        <v>77</v>
      </c>
      <c r="M847" t="s"/>
      <c r="N847" t="s">
        <v>559</v>
      </c>
      <c r="O847" t="s">
        <v>79</v>
      </c>
      <c r="P847" t="s">
        <v>558</v>
      </c>
      <c r="Q847" t="s"/>
      <c r="R847" t="s">
        <v>80</v>
      </c>
      <c r="S847" t="s">
        <v>1343</v>
      </c>
      <c r="T847" t="s">
        <v>82</v>
      </c>
      <c r="U847" t="s">
        <v>83</v>
      </c>
      <c r="V847" t="s">
        <v>84</v>
      </c>
      <c r="W847" t="s">
        <v>103</v>
      </c>
      <c r="X847" t="s"/>
      <c r="Y847" t="s">
        <v>86</v>
      </c>
      <c r="Z847">
        <f>HYPERLINK("https://hotelmonitor-cachepage.eclerx.com/savepage/tk_1545475870879235_sr_60.html","info")</f>
        <v/>
      </c>
      <c r="AA847" t="n">
        <v>-426808</v>
      </c>
      <c r="AB847" t="s">
        <v>112</v>
      </c>
      <c r="AC847" t="s">
        <v>88</v>
      </c>
      <c r="AD847" t="s">
        <v>89</v>
      </c>
      <c r="AE847" t="s"/>
      <c r="AF847" t="s"/>
      <c r="AG847" t="s"/>
      <c r="AH847" t="s">
        <v>1344</v>
      </c>
      <c r="AI847" t="s">
        <v>1343</v>
      </c>
      <c r="AJ847" t="s"/>
      <c r="AK847" t="s">
        <v>91</v>
      </c>
      <c r="AL847" t="s"/>
      <c r="AM847" t="s">
        <v>114</v>
      </c>
      <c r="AN847" t="s">
        <v>91</v>
      </c>
      <c r="AO847" t="s"/>
      <c r="AP847" t="n">
        <v>12</v>
      </c>
      <c r="AQ847" t="s">
        <v>92</v>
      </c>
      <c r="AR847" t="s"/>
      <c r="AS847" t="s">
        <v>115</v>
      </c>
      <c r="AT847" t="s">
        <v>94</v>
      </c>
      <c r="AU847" t="s">
        <v>91</v>
      </c>
      <c r="AV847" t="s"/>
      <c r="AW847" t="s">
        <v>95</v>
      </c>
      <c r="AX847" t="s"/>
      <c r="AY847" t="n">
        <v>426808</v>
      </c>
      <c r="AZ847" t="s">
        <v>564</v>
      </c>
      <c r="BA847" t="s"/>
      <c r="BB847" t="s"/>
      <c r="BC847" t="n">
        <v>38.9174</v>
      </c>
      <c r="BD847" t="n">
        <v>38.9174</v>
      </c>
      <c r="BE847" t="s">
        <v>1345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566</v>
      </c>
      <c r="BR847" t="s">
        <v>387</v>
      </c>
    </row>
    <row r="848" spans="1:70">
      <c r="A848" t="s">
        <v>70</v>
      </c>
      <c r="B848" t="s">
        <v>71</v>
      </c>
      <c r="C848" t="s">
        <v>265</v>
      </c>
      <c r="D848" t="n">
        <v>3</v>
      </c>
      <c r="E848" t="s">
        <v>558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92.06999999999999</v>
      </c>
      <c r="L848" t="s">
        <v>77</v>
      </c>
      <c r="M848" t="s"/>
      <c r="N848" t="s">
        <v>559</v>
      </c>
      <c r="O848" t="s">
        <v>79</v>
      </c>
      <c r="P848" t="s">
        <v>558</v>
      </c>
      <c r="Q848" t="s"/>
      <c r="R848" t="s">
        <v>80</v>
      </c>
      <c r="S848" t="s">
        <v>1346</v>
      </c>
      <c r="T848" t="s">
        <v>82</v>
      </c>
      <c r="U848" t="s">
        <v>83</v>
      </c>
      <c r="V848" t="s">
        <v>84</v>
      </c>
      <c r="W848" t="s">
        <v>103</v>
      </c>
      <c r="X848" t="s"/>
      <c r="Y848" t="s">
        <v>86</v>
      </c>
      <c r="Z848">
        <f>HYPERLINK("https://hotelmonitor-cachepage.eclerx.com/savepage/tk_1545475870879235_sr_60.html","info")</f>
        <v/>
      </c>
      <c r="AA848" t="n">
        <v>-426808</v>
      </c>
      <c r="AB848" t="s">
        <v>323</v>
      </c>
      <c r="AC848" t="s">
        <v>88</v>
      </c>
      <c r="AD848" t="s">
        <v>89</v>
      </c>
      <c r="AE848" t="s"/>
      <c r="AF848" t="s"/>
      <c r="AG848" t="s"/>
      <c r="AH848" t="s">
        <v>1347</v>
      </c>
      <c r="AI848" t="s">
        <v>1346</v>
      </c>
      <c r="AJ848" t="s"/>
      <c r="AK848" t="s">
        <v>91</v>
      </c>
      <c r="AL848" t="s"/>
      <c r="AM848" t="s"/>
      <c r="AN848" t="s">
        <v>99</v>
      </c>
      <c r="AO848" t="s">
        <v>289</v>
      </c>
      <c r="AP848" t="n">
        <v>12</v>
      </c>
      <c r="AQ848" t="s">
        <v>92</v>
      </c>
      <c r="AR848" t="s"/>
      <c r="AS848" t="s">
        <v>1341</v>
      </c>
      <c r="AT848" t="s">
        <v>94</v>
      </c>
      <c r="AU848" t="s">
        <v>99</v>
      </c>
      <c r="AV848" t="s"/>
      <c r="AW848" t="s">
        <v>95</v>
      </c>
      <c r="AX848" t="s"/>
      <c r="AY848" t="n">
        <v>426808</v>
      </c>
      <c r="AZ848" t="s">
        <v>564</v>
      </c>
      <c r="BA848" t="s"/>
      <c r="BB848" t="s"/>
      <c r="BC848" t="n">
        <v>38.9174</v>
      </c>
      <c r="BD848" t="n">
        <v>38.9174</v>
      </c>
      <c r="BE848" t="s">
        <v>1348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>
        <v>98</v>
      </c>
      <c r="BO848" t="s">
        <v>82</v>
      </c>
      <c r="BP848" t="s">
        <v>99</v>
      </c>
      <c r="BQ848" t="s">
        <v>566</v>
      </c>
      <c r="BR848" t="s">
        <v>387</v>
      </c>
    </row>
    <row r="849" spans="1:70">
      <c r="A849" t="s">
        <v>70</v>
      </c>
      <c r="B849" t="s">
        <v>71</v>
      </c>
      <c r="C849" t="s">
        <v>265</v>
      </c>
      <c r="D849" t="n">
        <v>3</v>
      </c>
      <c r="E849" t="s">
        <v>558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92.06999999999999</v>
      </c>
      <c r="L849" t="s">
        <v>77</v>
      </c>
      <c r="M849" t="s"/>
      <c r="N849" t="s">
        <v>559</v>
      </c>
      <c r="O849" t="s">
        <v>79</v>
      </c>
      <c r="P849" t="s">
        <v>558</v>
      </c>
      <c r="Q849" t="s"/>
      <c r="R849" t="s">
        <v>80</v>
      </c>
      <c r="S849" t="s">
        <v>1346</v>
      </c>
      <c r="T849" t="s">
        <v>82</v>
      </c>
      <c r="U849" t="s">
        <v>83</v>
      </c>
      <c r="V849" t="s">
        <v>84</v>
      </c>
      <c r="W849" t="s">
        <v>103</v>
      </c>
      <c r="X849" t="s"/>
      <c r="Y849" t="s">
        <v>86</v>
      </c>
      <c r="Z849">
        <f>HYPERLINK("https://hotelmonitor-cachepage.eclerx.com/savepage/tk_1545475870879235_sr_60.html","info")</f>
        <v/>
      </c>
      <c r="AA849" t="n">
        <v>-426808</v>
      </c>
      <c r="AB849" t="s">
        <v>323</v>
      </c>
      <c r="AC849" t="s">
        <v>88</v>
      </c>
      <c r="AD849" t="s">
        <v>89</v>
      </c>
      <c r="AE849" t="s"/>
      <c r="AF849" t="s"/>
      <c r="AG849" t="s"/>
      <c r="AH849" t="s">
        <v>1347</v>
      </c>
      <c r="AI849" t="s">
        <v>1346</v>
      </c>
      <c r="AJ849" t="s"/>
      <c r="AK849" t="s">
        <v>91</v>
      </c>
      <c r="AL849" t="s"/>
      <c r="AM849" t="s"/>
      <c r="AN849" t="s">
        <v>99</v>
      </c>
      <c r="AO849" t="s">
        <v>289</v>
      </c>
      <c r="AP849" t="n">
        <v>12</v>
      </c>
      <c r="AQ849" t="s">
        <v>92</v>
      </c>
      <c r="AR849" t="s"/>
      <c r="AS849" t="s">
        <v>1341</v>
      </c>
      <c r="AT849" t="s">
        <v>94</v>
      </c>
      <c r="AU849" t="s">
        <v>99</v>
      </c>
      <c r="AV849" t="s"/>
      <c r="AW849" t="s">
        <v>95</v>
      </c>
      <c r="AX849" t="s"/>
      <c r="AY849" t="n">
        <v>426808</v>
      </c>
      <c r="AZ849" t="s">
        <v>564</v>
      </c>
      <c r="BA849" t="s"/>
      <c r="BB849" t="s"/>
      <c r="BC849" t="n">
        <v>38.9174</v>
      </c>
      <c r="BD849" t="n">
        <v>38.9174</v>
      </c>
      <c r="BE849" t="s">
        <v>1348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>
        <v>98</v>
      </c>
      <c r="BO849" t="s">
        <v>82</v>
      </c>
      <c r="BP849" t="s">
        <v>99</v>
      </c>
      <c r="BQ849" t="s">
        <v>566</v>
      </c>
      <c r="BR849" t="s">
        <v>387</v>
      </c>
    </row>
    <row r="850" spans="1:70">
      <c r="A850" t="s">
        <v>70</v>
      </c>
      <c r="B850" t="s">
        <v>71</v>
      </c>
      <c r="C850" t="s">
        <v>265</v>
      </c>
      <c r="D850" t="n">
        <v>3</v>
      </c>
      <c r="E850" t="s">
        <v>558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99</v>
      </c>
      <c r="L850" t="s">
        <v>77</v>
      </c>
      <c r="M850" t="s"/>
      <c r="N850" t="s">
        <v>559</v>
      </c>
      <c r="O850" t="s">
        <v>79</v>
      </c>
      <c r="P850" t="s">
        <v>558</v>
      </c>
      <c r="Q850" t="s"/>
      <c r="R850" t="s">
        <v>80</v>
      </c>
      <c r="S850" t="s">
        <v>482</v>
      </c>
      <c r="T850" t="s">
        <v>82</v>
      </c>
      <c r="U850" t="s">
        <v>83</v>
      </c>
      <c r="V850" t="s">
        <v>84</v>
      </c>
      <c r="W850" t="s">
        <v>103</v>
      </c>
      <c r="X850" t="s"/>
      <c r="Y850" t="s">
        <v>86</v>
      </c>
      <c r="Z850">
        <f>HYPERLINK("https://hotelmonitor-cachepage.eclerx.com/savepage/tk_1545475870879235_sr_60.html","info")</f>
        <v/>
      </c>
      <c r="AA850" t="n">
        <v>-426808</v>
      </c>
      <c r="AB850" t="s">
        <v>323</v>
      </c>
      <c r="AC850" t="s">
        <v>88</v>
      </c>
      <c r="AD850" t="s">
        <v>89</v>
      </c>
      <c r="AE850" t="s"/>
      <c r="AF850" t="s"/>
      <c r="AG850" t="s"/>
      <c r="AH850" t="s">
        <v>483</v>
      </c>
      <c r="AI850" t="s">
        <v>484</v>
      </c>
      <c r="AJ850" t="s"/>
      <c r="AK850" t="s">
        <v>91</v>
      </c>
      <c r="AL850" t="s"/>
      <c r="AM850" t="s"/>
      <c r="AN850" t="s">
        <v>91</v>
      </c>
      <c r="AO850" t="s"/>
      <c r="AP850" t="n">
        <v>12</v>
      </c>
      <c r="AQ850" t="s">
        <v>92</v>
      </c>
      <c r="AR850" t="s"/>
      <c r="AS850" t="s">
        <v>1341</v>
      </c>
      <c r="AT850" t="s">
        <v>94</v>
      </c>
      <c r="AU850" t="s">
        <v>91</v>
      </c>
      <c r="AV850" t="s"/>
      <c r="AW850" t="s">
        <v>95</v>
      </c>
      <c r="AX850" t="s"/>
      <c r="AY850" t="n">
        <v>426808</v>
      </c>
      <c r="AZ850" t="s">
        <v>564</v>
      </c>
      <c r="BA850" t="s"/>
      <c r="BB850" t="s"/>
      <c r="BC850" t="n">
        <v>38.9174</v>
      </c>
      <c r="BD850" t="n">
        <v>38.9174</v>
      </c>
      <c r="BE850" t="s">
        <v>876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>
        <v>98</v>
      </c>
      <c r="BO850" t="s">
        <v>82</v>
      </c>
      <c r="BP850" t="s">
        <v>99</v>
      </c>
      <c r="BQ850" t="s">
        <v>566</v>
      </c>
      <c r="BR850" t="s">
        <v>387</v>
      </c>
    </row>
    <row r="851" spans="1:70">
      <c r="A851" t="s">
        <v>70</v>
      </c>
      <c r="B851" t="s">
        <v>71</v>
      </c>
      <c r="C851" t="s">
        <v>265</v>
      </c>
      <c r="D851" t="n">
        <v>3</v>
      </c>
      <c r="E851" t="s">
        <v>558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99</v>
      </c>
      <c r="L851" t="s">
        <v>77</v>
      </c>
      <c r="M851" t="s"/>
      <c r="N851" t="s">
        <v>559</v>
      </c>
      <c r="O851" t="s">
        <v>79</v>
      </c>
      <c r="P851" t="s">
        <v>558</v>
      </c>
      <c r="Q851" t="s"/>
      <c r="R851" t="s">
        <v>80</v>
      </c>
      <c r="S851" t="s">
        <v>482</v>
      </c>
      <c r="T851" t="s">
        <v>82</v>
      </c>
      <c r="U851" t="s">
        <v>83</v>
      </c>
      <c r="V851" t="s">
        <v>84</v>
      </c>
      <c r="W851" t="s">
        <v>103</v>
      </c>
      <c r="X851" t="s"/>
      <c r="Y851" t="s">
        <v>86</v>
      </c>
      <c r="Z851">
        <f>HYPERLINK("https://hotelmonitor-cachepage.eclerx.com/savepage/tk_1545475870879235_sr_60.html","info")</f>
        <v/>
      </c>
      <c r="AA851" t="n">
        <v>-426808</v>
      </c>
      <c r="AB851" t="s">
        <v>323</v>
      </c>
      <c r="AC851" t="s">
        <v>88</v>
      </c>
      <c r="AD851" t="s">
        <v>89</v>
      </c>
      <c r="AE851" t="s"/>
      <c r="AF851" t="s"/>
      <c r="AG851" t="s"/>
      <c r="AH851" t="s">
        <v>483</v>
      </c>
      <c r="AI851" t="s">
        <v>484</v>
      </c>
      <c r="AJ851" t="s"/>
      <c r="AK851" t="s">
        <v>91</v>
      </c>
      <c r="AL851" t="s"/>
      <c r="AM851" t="s"/>
      <c r="AN851" t="s">
        <v>91</v>
      </c>
      <c r="AO851" t="s"/>
      <c r="AP851" t="n">
        <v>12</v>
      </c>
      <c r="AQ851" t="s">
        <v>92</v>
      </c>
      <c r="AR851" t="s"/>
      <c r="AS851" t="s">
        <v>1341</v>
      </c>
      <c r="AT851" t="s">
        <v>94</v>
      </c>
      <c r="AU851" t="s">
        <v>91</v>
      </c>
      <c r="AV851" t="s"/>
      <c r="AW851" t="s">
        <v>95</v>
      </c>
      <c r="AX851" t="s"/>
      <c r="AY851" t="n">
        <v>426808</v>
      </c>
      <c r="AZ851" t="s">
        <v>564</v>
      </c>
      <c r="BA851" t="s"/>
      <c r="BB851" t="s"/>
      <c r="BC851" t="n">
        <v>38.9174</v>
      </c>
      <c r="BD851" t="n">
        <v>38.9174</v>
      </c>
      <c r="BE851" t="s">
        <v>876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>
        <v>98</v>
      </c>
      <c r="BO851" t="s">
        <v>82</v>
      </c>
      <c r="BP851" t="s">
        <v>99</v>
      </c>
      <c r="BQ851" t="s">
        <v>566</v>
      </c>
      <c r="BR851" t="s">
        <v>387</v>
      </c>
    </row>
    <row r="852" spans="1:70">
      <c r="A852" t="s">
        <v>70</v>
      </c>
      <c r="B852" t="s">
        <v>71</v>
      </c>
      <c r="C852" t="s">
        <v>265</v>
      </c>
      <c r="D852" t="n">
        <v>3</v>
      </c>
      <c r="E852" t="s">
        <v>558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109.71</v>
      </c>
      <c r="L852" t="s">
        <v>77</v>
      </c>
      <c r="M852" t="s"/>
      <c r="N852" t="s">
        <v>559</v>
      </c>
      <c r="O852" t="s">
        <v>79</v>
      </c>
      <c r="P852" t="s">
        <v>558</v>
      </c>
      <c r="Q852" t="s"/>
      <c r="R852" t="s">
        <v>80</v>
      </c>
      <c r="S852" t="s">
        <v>1349</v>
      </c>
      <c r="T852" t="s">
        <v>82</v>
      </c>
      <c r="U852" t="s">
        <v>83</v>
      </c>
      <c r="V852" t="s">
        <v>84</v>
      </c>
      <c r="W852" t="s">
        <v>107</v>
      </c>
      <c r="X852" t="s"/>
      <c r="Y852" t="s">
        <v>86</v>
      </c>
      <c r="Z852">
        <f>HYPERLINK("https://hotelmonitor-cachepage.eclerx.com/savepage/tk_1545475870879235_sr_60.html","info")</f>
        <v/>
      </c>
      <c r="AA852" t="n">
        <v>-426808</v>
      </c>
      <c r="AB852" t="s">
        <v>112</v>
      </c>
      <c r="AC852" t="s">
        <v>88</v>
      </c>
      <c r="AD852" t="s">
        <v>89</v>
      </c>
      <c r="AE852" t="s"/>
      <c r="AF852" t="s"/>
      <c r="AG852" t="s"/>
      <c r="AH852" t="s">
        <v>1350</v>
      </c>
      <c r="AI852" t="s">
        <v>1349</v>
      </c>
      <c r="AJ852" t="s"/>
      <c r="AK852" t="s">
        <v>91</v>
      </c>
      <c r="AL852" t="s"/>
      <c r="AM852" t="s">
        <v>114</v>
      </c>
      <c r="AN852" t="s">
        <v>91</v>
      </c>
      <c r="AO852" t="s"/>
      <c r="AP852" t="n">
        <v>12</v>
      </c>
      <c r="AQ852" t="s">
        <v>92</v>
      </c>
      <c r="AR852" t="s"/>
      <c r="AS852" t="s">
        <v>115</v>
      </c>
      <c r="AT852" t="s">
        <v>94</v>
      </c>
      <c r="AU852" t="s">
        <v>91</v>
      </c>
      <c r="AV852" t="s"/>
      <c r="AW852" t="s">
        <v>95</v>
      </c>
      <c r="AX852" t="s"/>
      <c r="AY852" t="n">
        <v>426808</v>
      </c>
      <c r="AZ852" t="s">
        <v>564</v>
      </c>
      <c r="BA852" t="s"/>
      <c r="BB852" t="s"/>
      <c r="BC852" t="n">
        <v>38.9174</v>
      </c>
      <c r="BD852" t="n">
        <v>38.9174</v>
      </c>
      <c r="BE852" t="s">
        <v>1351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566</v>
      </c>
      <c r="BR852" t="s">
        <v>387</v>
      </c>
    </row>
    <row r="853" spans="1:70">
      <c r="A853" t="s">
        <v>70</v>
      </c>
      <c r="B853" t="s">
        <v>71</v>
      </c>
      <c r="C853" t="s">
        <v>265</v>
      </c>
      <c r="D853" t="n">
        <v>3</v>
      </c>
      <c r="E853" t="s">
        <v>558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109.71</v>
      </c>
      <c r="L853" t="s">
        <v>77</v>
      </c>
      <c r="M853" t="s"/>
      <c r="N853" t="s">
        <v>559</v>
      </c>
      <c r="O853" t="s">
        <v>79</v>
      </c>
      <c r="P853" t="s">
        <v>558</v>
      </c>
      <c r="Q853" t="s"/>
      <c r="R853" t="s">
        <v>80</v>
      </c>
      <c r="S853" t="s">
        <v>1349</v>
      </c>
      <c r="T853" t="s">
        <v>82</v>
      </c>
      <c r="U853" t="s">
        <v>83</v>
      </c>
      <c r="V853" t="s">
        <v>84</v>
      </c>
      <c r="W853" t="s">
        <v>107</v>
      </c>
      <c r="X853" t="s"/>
      <c r="Y853" t="s">
        <v>86</v>
      </c>
      <c r="Z853">
        <f>HYPERLINK("https://hotelmonitor-cachepage.eclerx.com/savepage/tk_1545475870879235_sr_60.html","info")</f>
        <v/>
      </c>
      <c r="AA853" t="n">
        <v>-426808</v>
      </c>
      <c r="AB853" t="s">
        <v>112</v>
      </c>
      <c r="AC853" t="s">
        <v>88</v>
      </c>
      <c r="AD853" t="s">
        <v>89</v>
      </c>
      <c r="AE853" t="s"/>
      <c r="AF853" t="s"/>
      <c r="AG853" t="s"/>
      <c r="AH853" t="s">
        <v>1350</v>
      </c>
      <c r="AI853" t="s">
        <v>1349</v>
      </c>
      <c r="AJ853" t="s"/>
      <c r="AK853" t="s">
        <v>91</v>
      </c>
      <c r="AL853" t="s"/>
      <c r="AM853" t="s">
        <v>114</v>
      </c>
      <c r="AN853" t="s">
        <v>91</v>
      </c>
      <c r="AO853" t="s"/>
      <c r="AP853" t="n">
        <v>12</v>
      </c>
      <c r="AQ853" t="s">
        <v>92</v>
      </c>
      <c r="AR853" t="s"/>
      <c r="AS853" t="s">
        <v>115</v>
      </c>
      <c r="AT853" t="s">
        <v>94</v>
      </c>
      <c r="AU853" t="s">
        <v>91</v>
      </c>
      <c r="AV853" t="s"/>
      <c r="AW853" t="s">
        <v>95</v>
      </c>
      <c r="AX853" t="s"/>
      <c r="AY853" t="n">
        <v>426808</v>
      </c>
      <c r="AZ853" t="s">
        <v>564</v>
      </c>
      <c r="BA853" t="s"/>
      <c r="BB853" t="s"/>
      <c r="BC853" t="n">
        <v>38.9174</v>
      </c>
      <c r="BD853" t="n">
        <v>38.9174</v>
      </c>
      <c r="BE853" t="s">
        <v>1351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566</v>
      </c>
      <c r="BR853" t="s">
        <v>387</v>
      </c>
    </row>
    <row r="854" spans="1:70">
      <c r="A854" t="s">
        <v>70</v>
      </c>
      <c r="B854" t="s">
        <v>71</v>
      </c>
      <c r="C854" t="s">
        <v>265</v>
      </c>
      <c r="D854" t="n">
        <v>3</v>
      </c>
      <c r="E854" t="s">
        <v>552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53</v>
      </c>
      <c r="L854" t="s">
        <v>77</v>
      </c>
      <c r="M854" t="s"/>
      <c r="N854" t="s">
        <v>440</v>
      </c>
      <c r="O854" t="s">
        <v>79</v>
      </c>
      <c r="P854" t="s">
        <v>552</v>
      </c>
      <c r="Q854" t="s"/>
      <c r="R854" t="s">
        <v>314</v>
      </c>
      <c r="S854" t="s">
        <v>553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HYPERLINK("https://hotelmonitor-cachepage.eclerx.com/savepage/tk_1545475870747717_sr_60.html","info")</f>
        <v/>
      </c>
      <c r="AA854" t="n">
        <v>-6024884</v>
      </c>
      <c r="AB854" t="s">
        <v>112</v>
      </c>
      <c r="AC854" t="s">
        <v>88</v>
      </c>
      <c r="AD854" t="s">
        <v>89</v>
      </c>
      <c r="AE854" t="s"/>
      <c r="AF854" t="s"/>
      <c r="AG854" t="s"/>
      <c r="AH854" t="s">
        <v>554</v>
      </c>
      <c r="AI854" t="s">
        <v>553</v>
      </c>
      <c r="AJ854" t="s"/>
      <c r="AK854" t="s">
        <v>91</v>
      </c>
      <c r="AL854" t="s"/>
      <c r="AM854" t="s">
        <v>114</v>
      </c>
      <c r="AN854" t="s">
        <v>91</v>
      </c>
      <c r="AO854" t="s"/>
      <c r="AP854" t="n">
        <v>1</v>
      </c>
      <c r="AQ854" t="s">
        <v>92</v>
      </c>
      <c r="AR854" t="s"/>
      <c r="AS854" t="s">
        <v>115</v>
      </c>
      <c r="AT854" t="s">
        <v>94</v>
      </c>
      <c r="AU854" t="s">
        <v>91</v>
      </c>
      <c r="AV854" t="s"/>
      <c r="AW854" t="s">
        <v>95</v>
      </c>
      <c r="AX854" t="s"/>
      <c r="AY854" t="n">
        <v>6024884</v>
      </c>
      <c r="AZ854" t="s">
        <v>555</v>
      </c>
      <c r="BA854" t="s"/>
      <c r="BB854" t="s"/>
      <c r="BC854" t="n">
        <v>38.9798</v>
      </c>
      <c r="BD854" t="n">
        <v>38.9798</v>
      </c>
      <c r="BE854" t="s">
        <v>556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448</v>
      </c>
      <c r="BR854" t="s">
        <v>557</v>
      </c>
    </row>
    <row r="855" spans="1:70">
      <c r="A855" t="s">
        <v>70</v>
      </c>
      <c r="B855" t="s">
        <v>71</v>
      </c>
      <c r="C855" t="s">
        <v>265</v>
      </c>
      <c r="D855" t="n">
        <v>3</v>
      </c>
      <c r="E855" t="s">
        <v>552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53</v>
      </c>
      <c r="L855" t="s">
        <v>77</v>
      </c>
      <c r="M855" t="s"/>
      <c r="N855" t="s">
        <v>440</v>
      </c>
      <c r="O855" t="s">
        <v>79</v>
      </c>
      <c r="P855" t="s">
        <v>552</v>
      </c>
      <c r="Q855" t="s"/>
      <c r="R855" t="s">
        <v>314</v>
      </c>
      <c r="S855" t="s">
        <v>553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HYPERLINK("https://hotelmonitor-cachepage.eclerx.com/savepage/tk_1545475870747717_sr_60.html","info")</f>
        <v/>
      </c>
      <c r="AA855" t="n">
        <v>-6024884</v>
      </c>
      <c r="AB855" t="s">
        <v>112</v>
      </c>
      <c r="AC855" t="s">
        <v>88</v>
      </c>
      <c r="AD855" t="s">
        <v>89</v>
      </c>
      <c r="AE855" t="s"/>
      <c r="AF855" t="s"/>
      <c r="AG855" t="s"/>
      <c r="AH855" t="s">
        <v>554</v>
      </c>
      <c r="AI855" t="s">
        <v>553</v>
      </c>
      <c r="AJ855" t="s"/>
      <c r="AK855" t="s">
        <v>91</v>
      </c>
      <c r="AL855" t="s"/>
      <c r="AM855" t="s">
        <v>114</v>
      </c>
      <c r="AN855" t="s">
        <v>91</v>
      </c>
      <c r="AO855" t="s"/>
      <c r="AP855" t="n">
        <v>1</v>
      </c>
      <c r="AQ855" t="s">
        <v>92</v>
      </c>
      <c r="AR855" t="s"/>
      <c r="AS855" t="s">
        <v>115</v>
      </c>
      <c r="AT855" t="s">
        <v>94</v>
      </c>
      <c r="AU855" t="s">
        <v>91</v>
      </c>
      <c r="AV855" t="s"/>
      <c r="AW855" t="s">
        <v>95</v>
      </c>
      <c r="AX855" t="s"/>
      <c r="AY855" t="n">
        <v>6024884</v>
      </c>
      <c r="AZ855" t="s">
        <v>555</v>
      </c>
      <c r="BA855" t="s"/>
      <c r="BB855" t="s"/>
      <c r="BC855" t="n">
        <v>38.9798</v>
      </c>
      <c r="BD855" t="n">
        <v>38.9798</v>
      </c>
      <c r="BE855" t="s">
        <v>556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448</v>
      </c>
      <c r="BR855" t="s">
        <v>557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1352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71.98</v>
      </c>
      <c r="L856" t="s">
        <v>77</v>
      </c>
      <c r="M856" t="s"/>
      <c r="N856" t="s">
        <v>181</v>
      </c>
      <c r="O856" t="s">
        <v>79</v>
      </c>
      <c r="P856" t="s">
        <v>1352</v>
      </c>
      <c r="Q856" t="s"/>
      <c r="R856" t="s">
        <v>277</v>
      </c>
      <c r="S856" t="s">
        <v>1353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>
        <f>HYPERLINK("https://hotelmonitor-cachepage.eclerx.com/savepage/tk_15454758767596397_sr_62.html","info")</f>
        <v/>
      </c>
      <c r="AA856" t="n">
        <v>-440102</v>
      </c>
      <c r="AB856" t="s">
        <v>87</v>
      </c>
      <c r="AC856" t="s">
        <v>88</v>
      </c>
      <c r="AD856" t="s">
        <v>89</v>
      </c>
      <c r="AE856" t="s"/>
      <c r="AF856" t="s"/>
      <c r="AG856" t="s"/>
      <c r="AH856" t="s">
        <v>1354</v>
      </c>
      <c r="AI856" t="s">
        <v>1353</v>
      </c>
      <c r="AJ856" t="s"/>
      <c r="AK856" t="s">
        <v>91</v>
      </c>
      <c r="AL856" t="s"/>
      <c r="AM856" t="s"/>
      <c r="AN856" t="s">
        <v>91</v>
      </c>
      <c r="AO856" t="s"/>
      <c r="AP856" t="n">
        <v>17</v>
      </c>
      <c r="AQ856" t="s">
        <v>92</v>
      </c>
      <c r="AR856" t="s"/>
      <c r="AS856" t="s">
        <v>93</v>
      </c>
      <c r="AT856" t="s">
        <v>94</v>
      </c>
      <c r="AU856" t="s">
        <v>91</v>
      </c>
      <c r="AV856" t="s"/>
      <c r="AW856" t="s">
        <v>95</v>
      </c>
      <c r="AX856" t="s"/>
      <c r="AY856" t="n">
        <v>440102</v>
      </c>
      <c r="AZ856" t="s">
        <v>1355</v>
      </c>
      <c r="BA856" t="s"/>
      <c r="BB856" t="s"/>
      <c r="BC856" t="n">
        <v>38.9755</v>
      </c>
      <c r="BD856" t="n">
        <v>38.9755</v>
      </c>
      <c r="BE856" t="s">
        <v>1356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>
        <v>284</v>
      </c>
      <c r="BO856" t="s">
        <v>82</v>
      </c>
      <c r="BP856" t="s">
        <v>99</v>
      </c>
      <c r="BQ856" t="s">
        <v>188</v>
      </c>
      <c r="BR856" t="s">
        <v>205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1352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71.98</v>
      </c>
      <c r="L857" t="s">
        <v>77</v>
      </c>
      <c r="M857" t="s"/>
      <c r="N857" t="s">
        <v>181</v>
      </c>
      <c r="O857" t="s">
        <v>79</v>
      </c>
      <c r="P857" t="s">
        <v>1352</v>
      </c>
      <c r="Q857" t="s"/>
      <c r="R857" t="s">
        <v>277</v>
      </c>
      <c r="S857" t="s">
        <v>1353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>
        <f>HYPERLINK("https://hotelmonitor-cachepage.eclerx.com/savepage/tk_15454758767596397_sr_62.html","info")</f>
        <v/>
      </c>
      <c r="AA857" t="n">
        <v>-440102</v>
      </c>
      <c r="AB857" t="s">
        <v>87</v>
      </c>
      <c r="AC857" t="s">
        <v>88</v>
      </c>
      <c r="AD857" t="s">
        <v>89</v>
      </c>
      <c r="AE857" t="s"/>
      <c r="AF857" t="s"/>
      <c r="AG857" t="s"/>
      <c r="AH857" t="s">
        <v>1354</v>
      </c>
      <c r="AI857" t="s">
        <v>1353</v>
      </c>
      <c r="AJ857" t="s"/>
      <c r="AK857" t="s">
        <v>91</v>
      </c>
      <c r="AL857" t="s"/>
      <c r="AM857" t="s"/>
      <c r="AN857" t="s">
        <v>91</v>
      </c>
      <c r="AO857" t="s"/>
      <c r="AP857" t="n">
        <v>17</v>
      </c>
      <c r="AQ857" t="s">
        <v>92</v>
      </c>
      <c r="AR857" t="s"/>
      <c r="AS857" t="s">
        <v>93</v>
      </c>
      <c r="AT857" t="s">
        <v>94</v>
      </c>
      <c r="AU857" t="s">
        <v>91</v>
      </c>
      <c r="AV857" t="s"/>
      <c r="AW857" t="s">
        <v>95</v>
      </c>
      <c r="AX857" t="s"/>
      <c r="AY857" t="n">
        <v>440102</v>
      </c>
      <c r="AZ857" t="s">
        <v>1355</v>
      </c>
      <c r="BA857" t="s"/>
      <c r="BB857" t="s"/>
      <c r="BC857" t="n">
        <v>38.9755</v>
      </c>
      <c r="BD857" t="n">
        <v>38.9755</v>
      </c>
      <c r="BE857" t="s">
        <v>1356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>
        <v>284</v>
      </c>
      <c r="BO857" t="s">
        <v>82</v>
      </c>
      <c r="BP857" t="s">
        <v>99</v>
      </c>
      <c r="BQ857" t="s">
        <v>188</v>
      </c>
      <c r="BR857" t="s">
        <v>205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1352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73.25</v>
      </c>
      <c r="L858" t="s">
        <v>77</v>
      </c>
      <c r="M858" t="s"/>
      <c r="N858" t="s">
        <v>181</v>
      </c>
      <c r="O858" t="s">
        <v>79</v>
      </c>
      <c r="P858" t="s">
        <v>1352</v>
      </c>
      <c r="Q858" t="s"/>
      <c r="R858" t="s">
        <v>277</v>
      </c>
      <c r="S858" t="s">
        <v>1357</v>
      </c>
      <c r="T858" t="s">
        <v>82</v>
      </c>
      <c r="U858" t="s">
        <v>83</v>
      </c>
      <c r="V858" t="s">
        <v>84</v>
      </c>
      <c r="W858" t="s">
        <v>103</v>
      </c>
      <c r="X858" t="s"/>
      <c r="Y858" t="s">
        <v>86</v>
      </c>
      <c r="Z858">
        <f>HYPERLINK("https://hotelmonitor-cachepage.eclerx.com/savepage/tk_15454758767596397_sr_62.html","info")</f>
        <v/>
      </c>
      <c r="AA858" t="n">
        <v>-440102</v>
      </c>
      <c r="AB858" t="s">
        <v>87</v>
      </c>
      <c r="AC858" t="s">
        <v>88</v>
      </c>
      <c r="AD858" t="s">
        <v>89</v>
      </c>
      <c r="AE858" t="s"/>
      <c r="AF858" t="s"/>
      <c r="AG858" t="s"/>
      <c r="AH858" t="s">
        <v>1358</v>
      </c>
      <c r="AI858" t="s">
        <v>1357</v>
      </c>
      <c r="AJ858" t="s"/>
      <c r="AK858" t="s">
        <v>91</v>
      </c>
      <c r="AL858" t="s"/>
      <c r="AM858" t="s"/>
      <c r="AN858" t="s">
        <v>91</v>
      </c>
      <c r="AO858" t="s"/>
      <c r="AP858" t="n">
        <v>17</v>
      </c>
      <c r="AQ858" t="s">
        <v>92</v>
      </c>
      <c r="AR858" t="s"/>
      <c r="AS858" t="s">
        <v>93</v>
      </c>
      <c r="AT858" t="s">
        <v>94</v>
      </c>
      <c r="AU858" t="s">
        <v>91</v>
      </c>
      <c r="AV858" t="s"/>
      <c r="AW858" t="s">
        <v>95</v>
      </c>
      <c r="AX858" t="s"/>
      <c r="AY858" t="n">
        <v>440102</v>
      </c>
      <c r="AZ858" t="s">
        <v>1355</v>
      </c>
      <c r="BA858" t="s"/>
      <c r="BB858" t="s"/>
      <c r="BC858" t="n">
        <v>38.9755</v>
      </c>
      <c r="BD858" t="n">
        <v>38.9755</v>
      </c>
      <c r="BE858" t="s">
        <v>1359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>
        <v>284</v>
      </c>
      <c r="BO858" t="s">
        <v>82</v>
      </c>
      <c r="BP858" t="s">
        <v>99</v>
      </c>
      <c r="BQ858" t="s">
        <v>188</v>
      </c>
      <c r="BR858" t="s">
        <v>205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1352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73.25</v>
      </c>
      <c r="L859" t="s">
        <v>77</v>
      </c>
      <c r="M859" t="s"/>
      <c r="N859" t="s">
        <v>181</v>
      </c>
      <c r="O859" t="s">
        <v>79</v>
      </c>
      <c r="P859" t="s">
        <v>1352</v>
      </c>
      <c r="Q859" t="s"/>
      <c r="R859" t="s">
        <v>277</v>
      </c>
      <c r="S859" t="s">
        <v>1357</v>
      </c>
      <c r="T859" t="s">
        <v>82</v>
      </c>
      <c r="U859" t="s">
        <v>83</v>
      </c>
      <c r="V859" t="s">
        <v>84</v>
      </c>
      <c r="W859" t="s">
        <v>103</v>
      </c>
      <c r="X859" t="s"/>
      <c r="Y859" t="s">
        <v>86</v>
      </c>
      <c r="Z859">
        <f>HYPERLINK("https://hotelmonitor-cachepage.eclerx.com/savepage/tk_15454758767596397_sr_62.html","info")</f>
        <v/>
      </c>
      <c r="AA859" t="n">
        <v>-440102</v>
      </c>
      <c r="AB859" t="s">
        <v>87</v>
      </c>
      <c r="AC859" t="s">
        <v>88</v>
      </c>
      <c r="AD859" t="s">
        <v>89</v>
      </c>
      <c r="AE859" t="s"/>
      <c r="AF859" t="s"/>
      <c r="AG859" t="s"/>
      <c r="AH859" t="s">
        <v>1358</v>
      </c>
      <c r="AI859" t="s">
        <v>1357</v>
      </c>
      <c r="AJ859" t="s"/>
      <c r="AK859" t="s">
        <v>91</v>
      </c>
      <c r="AL859" t="s"/>
      <c r="AM859" t="s"/>
      <c r="AN859" t="s">
        <v>91</v>
      </c>
      <c r="AO859" t="s"/>
      <c r="AP859" t="n">
        <v>17</v>
      </c>
      <c r="AQ859" t="s">
        <v>92</v>
      </c>
      <c r="AR859" t="s"/>
      <c r="AS859" t="s">
        <v>93</v>
      </c>
      <c r="AT859" t="s">
        <v>94</v>
      </c>
      <c r="AU859" t="s">
        <v>91</v>
      </c>
      <c r="AV859" t="s"/>
      <c r="AW859" t="s">
        <v>95</v>
      </c>
      <c r="AX859" t="s"/>
      <c r="AY859" t="n">
        <v>440102</v>
      </c>
      <c r="AZ859" t="s">
        <v>1355</v>
      </c>
      <c r="BA859" t="s"/>
      <c r="BB859" t="s"/>
      <c r="BC859" t="n">
        <v>38.9755</v>
      </c>
      <c r="BD859" t="n">
        <v>38.9755</v>
      </c>
      <c r="BE859" t="s">
        <v>1359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>
        <v>284</v>
      </c>
      <c r="BO859" t="s">
        <v>82</v>
      </c>
      <c r="BP859" t="s">
        <v>99</v>
      </c>
      <c r="BQ859" t="s">
        <v>188</v>
      </c>
      <c r="BR859" t="s">
        <v>205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1352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75.8</v>
      </c>
      <c r="L860" t="s">
        <v>77</v>
      </c>
      <c r="M860" t="s"/>
      <c r="N860" t="s">
        <v>181</v>
      </c>
      <c r="O860" t="s">
        <v>79</v>
      </c>
      <c r="P860" t="s">
        <v>1352</v>
      </c>
      <c r="Q860" t="s"/>
      <c r="R860" t="s">
        <v>277</v>
      </c>
      <c r="S860" t="s">
        <v>1360</v>
      </c>
      <c r="T860" t="s">
        <v>82</v>
      </c>
      <c r="U860" t="s">
        <v>83</v>
      </c>
      <c r="V860" t="s">
        <v>84</v>
      </c>
      <c r="W860" t="s">
        <v>107</v>
      </c>
      <c r="X860" t="s"/>
      <c r="Y860" t="s">
        <v>86</v>
      </c>
      <c r="Z860">
        <f>HYPERLINK("https://hotelmonitor-cachepage.eclerx.com/savepage/tk_15454758767596397_sr_62.html","info")</f>
        <v/>
      </c>
      <c r="AA860" t="n">
        <v>-440102</v>
      </c>
      <c r="AB860" t="s">
        <v>87</v>
      </c>
      <c r="AC860" t="s">
        <v>88</v>
      </c>
      <c r="AD860" t="s">
        <v>89</v>
      </c>
      <c r="AE860" t="s"/>
      <c r="AF860" t="s"/>
      <c r="AG860" t="s"/>
      <c r="AH860" t="s">
        <v>1361</v>
      </c>
      <c r="AI860" t="s">
        <v>1362</v>
      </c>
      <c r="AJ860" t="s"/>
      <c r="AK860" t="s">
        <v>91</v>
      </c>
      <c r="AL860" t="s"/>
      <c r="AM860" t="s"/>
      <c r="AN860" t="s">
        <v>91</v>
      </c>
      <c r="AO860" t="s"/>
      <c r="AP860" t="n">
        <v>17</v>
      </c>
      <c r="AQ860" t="s">
        <v>92</v>
      </c>
      <c r="AR860" t="s"/>
      <c r="AS860" t="s">
        <v>93</v>
      </c>
      <c r="AT860" t="s">
        <v>94</v>
      </c>
      <c r="AU860" t="s">
        <v>91</v>
      </c>
      <c r="AV860" t="s"/>
      <c r="AW860" t="s">
        <v>95</v>
      </c>
      <c r="AX860" t="s"/>
      <c r="AY860" t="n">
        <v>440102</v>
      </c>
      <c r="AZ860" t="s">
        <v>1355</v>
      </c>
      <c r="BA860" t="s"/>
      <c r="BB860" t="s"/>
      <c r="BC860" t="n">
        <v>38.9755</v>
      </c>
      <c r="BD860" t="n">
        <v>38.9755</v>
      </c>
      <c r="BE860" t="s">
        <v>1363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>
        <v>284</v>
      </c>
      <c r="BO860" t="s">
        <v>82</v>
      </c>
      <c r="BP860" t="s">
        <v>99</v>
      </c>
      <c r="BQ860" t="s">
        <v>188</v>
      </c>
      <c r="BR860" t="s">
        <v>205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1352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75.8</v>
      </c>
      <c r="L861" t="s">
        <v>77</v>
      </c>
      <c r="M861" t="s"/>
      <c r="N861" t="s">
        <v>181</v>
      </c>
      <c r="O861" t="s">
        <v>79</v>
      </c>
      <c r="P861" t="s">
        <v>1352</v>
      </c>
      <c r="Q861" t="s"/>
      <c r="R861" t="s">
        <v>277</v>
      </c>
      <c r="S861" t="s">
        <v>1360</v>
      </c>
      <c r="T861" t="s">
        <v>82</v>
      </c>
      <c r="U861" t="s">
        <v>83</v>
      </c>
      <c r="V861" t="s">
        <v>84</v>
      </c>
      <c r="W861" t="s">
        <v>107</v>
      </c>
      <c r="X861" t="s"/>
      <c r="Y861" t="s">
        <v>86</v>
      </c>
      <c r="Z861">
        <f>HYPERLINK("https://hotelmonitor-cachepage.eclerx.com/savepage/tk_15454758767596397_sr_62.html","info")</f>
        <v/>
      </c>
      <c r="AA861" t="n">
        <v>-440102</v>
      </c>
      <c r="AB861" t="s">
        <v>87</v>
      </c>
      <c r="AC861" t="s">
        <v>88</v>
      </c>
      <c r="AD861" t="s">
        <v>89</v>
      </c>
      <c r="AE861" t="s"/>
      <c r="AF861" t="s"/>
      <c r="AG861" t="s"/>
      <c r="AH861" t="s">
        <v>1361</v>
      </c>
      <c r="AI861" t="s">
        <v>1362</v>
      </c>
      <c r="AJ861" t="s"/>
      <c r="AK861" t="s">
        <v>91</v>
      </c>
      <c r="AL861" t="s"/>
      <c r="AM861" t="s"/>
      <c r="AN861" t="s">
        <v>91</v>
      </c>
      <c r="AO861" t="s"/>
      <c r="AP861" t="n">
        <v>17</v>
      </c>
      <c r="AQ861" t="s">
        <v>92</v>
      </c>
      <c r="AR861" t="s"/>
      <c r="AS861" t="s">
        <v>93</v>
      </c>
      <c r="AT861" t="s">
        <v>94</v>
      </c>
      <c r="AU861" t="s">
        <v>91</v>
      </c>
      <c r="AV861" t="s"/>
      <c r="AW861" t="s">
        <v>95</v>
      </c>
      <c r="AX861" t="s"/>
      <c r="AY861" t="n">
        <v>440102</v>
      </c>
      <c r="AZ861" t="s">
        <v>1355</v>
      </c>
      <c r="BA861" t="s"/>
      <c r="BB861" t="s"/>
      <c r="BC861" t="n">
        <v>38.9755</v>
      </c>
      <c r="BD861" t="n">
        <v>38.9755</v>
      </c>
      <c r="BE861" t="s">
        <v>1363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>
        <v>284</v>
      </c>
      <c r="BO861" t="s">
        <v>82</v>
      </c>
      <c r="BP861" t="s">
        <v>99</v>
      </c>
      <c r="BQ861" t="s">
        <v>188</v>
      </c>
      <c r="BR861" t="s">
        <v>205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1364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76.53</v>
      </c>
      <c r="L862" t="s">
        <v>77</v>
      </c>
      <c r="M862" t="s"/>
      <c r="N862" t="s">
        <v>440</v>
      </c>
      <c r="O862" t="s">
        <v>79</v>
      </c>
      <c r="P862" t="s">
        <v>1364</v>
      </c>
      <c r="Q862" t="s"/>
      <c r="R862" t="s">
        <v>277</v>
      </c>
      <c r="S862" t="s">
        <v>1365</v>
      </c>
      <c r="T862" t="s">
        <v>82</v>
      </c>
      <c r="U862" t="s">
        <v>83</v>
      </c>
      <c r="V862" t="s">
        <v>84</v>
      </c>
      <c r="W862" t="s">
        <v>103</v>
      </c>
      <c r="X862" t="s"/>
      <c r="Y862" t="s">
        <v>86</v>
      </c>
      <c r="Z862">
        <f>HYPERLINK("https://hotelmonitor-cachepage.eclerx.com/savepage/tk_15454758767501929_sr_62.html","info")</f>
        <v/>
      </c>
      <c r="AA862" t="n">
        <v>-419241</v>
      </c>
      <c r="AB862" t="s">
        <v>1366</v>
      </c>
      <c r="AC862" t="s">
        <v>196</v>
      </c>
      <c r="AD862" t="s">
        <v>89</v>
      </c>
      <c r="AE862" t="s"/>
      <c r="AF862" t="s"/>
      <c r="AG862" t="s"/>
      <c r="AH862" t="s">
        <v>1367</v>
      </c>
      <c r="AI862" t="s">
        <v>1368</v>
      </c>
      <c r="AJ862" t="s"/>
      <c r="AK862" t="s">
        <v>91</v>
      </c>
      <c r="AL862" t="s"/>
      <c r="AM862" t="s">
        <v>1369</v>
      </c>
      <c r="AN862" t="s">
        <v>91</v>
      </c>
      <c r="AO862" t="s"/>
      <c r="AP862" t="n">
        <v>16</v>
      </c>
      <c r="AQ862" t="s">
        <v>92</v>
      </c>
      <c r="AR862" t="s"/>
      <c r="AS862" t="s">
        <v>955</v>
      </c>
      <c r="AT862" t="s">
        <v>94</v>
      </c>
      <c r="AU862" t="s">
        <v>91</v>
      </c>
      <c r="AV862" t="s"/>
      <c r="AW862" t="s">
        <v>95</v>
      </c>
      <c r="AX862" t="s"/>
      <c r="AY862" t="n">
        <v>419241</v>
      </c>
      <c r="AZ862" t="s">
        <v>1370</v>
      </c>
      <c r="BA862" t="s"/>
      <c r="BB862" t="s"/>
      <c r="BC862" t="n">
        <v>38.9842</v>
      </c>
      <c r="BD862" t="n">
        <v>38.9842</v>
      </c>
      <c r="BE862" t="s">
        <v>1371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448</v>
      </c>
      <c r="BR862" t="s">
        <v>1203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1364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76.53</v>
      </c>
      <c r="L863" t="s">
        <v>77</v>
      </c>
      <c r="M863" t="s"/>
      <c r="N863" t="s">
        <v>440</v>
      </c>
      <c r="O863" t="s">
        <v>79</v>
      </c>
      <c r="P863" t="s">
        <v>1364</v>
      </c>
      <c r="Q863" t="s"/>
      <c r="R863" t="s">
        <v>277</v>
      </c>
      <c r="S863" t="s">
        <v>1365</v>
      </c>
      <c r="T863" t="s">
        <v>82</v>
      </c>
      <c r="U863" t="s">
        <v>83</v>
      </c>
      <c r="V863" t="s">
        <v>84</v>
      </c>
      <c r="W863" t="s">
        <v>103</v>
      </c>
      <c r="X863" t="s"/>
      <c r="Y863" t="s">
        <v>86</v>
      </c>
      <c r="Z863">
        <f>HYPERLINK("https://hotelmonitor-cachepage.eclerx.com/savepage/tk_15454758767501929_sr_62.html","info")</f>
        <v/>
      </c>
      <c r="AA863" t="n">
        <v>-419241</v>
      </c>
      <c r="AB863" t="s">
        <v>1366</v>
      </c>
      <c r="AC863" t="s">
        <v>196</v>
      </c>
      <c r="AD863" t="s">
        <v>89</v>
      </c>
      <c r="AE863" t="s"/>
      <c r="AF863" t="s"/>
      <c r="AG863" t="s"/>
      <c r="AH863" t="s">
        <v>1367</v>
      </c>
      <c r="AI863" t="s">
        <v>1368</v>
      </c>
      <c r="AJ863" t="s"/>
      <c r="AK863" t="s">
        <v>91</v>
      </c>
      <c r="AL863" t="s"/>
      <c r="AM863" t="s">
        <v>1369</v>
      </c>
      <c r="AN863" t="s">
        <v>91</v>
      </c>
      <c r="AO863" t="s"/>
      <c r="AP863" t="n">
        <v>16</v>
      </c>
      <c r="AQ863" t="s">
        <v>92</v>
      </c>
      <c r="AR863" t="s"/>
      <c r="AS863" t="s">
        <v>955</v>
      </c>
      <c r="AT863" t="s">
        <v>94</v>
      </c>
      <c r="AU863" t="s">
        <v>91</v>
      </c>
      <c r="AV863" t="s"/>
      <c r="AW863" t="s">
        <v>95</v>
      </c>
      <c r="AX863" t="s"/>
      <c r="AY863" t="n">
        <v>419241</v>
      </c>
      <c r="AZ863" t="s">
        <v>1370</v>
      </c>
      <c r="BA863" t="s"/>
      <c r="BB863" t="s"/>
      <c r="BC863" t="n">
        <v>38.9842</v>
      </c>
      <c r="BD863" t="n">
        <v>38.9842</v>
      </c>
      <c r="BE863" t="s">
        <v>1371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448</v>
      </c>
      <c r="BR863" t="s">
        <v>1203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1364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86.33</v>
      </c>
      <c r="L864" t="s">
        <v>77</v>
      </c>
      <c r="M864" t="s"/>
      <c r="N864" t="s">
        <v>440</v>
      </c>
      <c r="O864" t="s">
        <v>79</v>
      </c>
      <c r="P864" t="s">
        <v>1364</v>
      </c>
      <c r="Q864" t="s"/>
      <c r="R864" t="s">
        <v>277</v>
      </c>
      <c r="S864" t="s">
        <v>1372</v>
      </c>
      <c r="T864" t="s">
        <v>82</v>
      </c>
      <c r="U864" t="s">
        <v>83</v>
      </c>
      <c r="V864" t="s">
        <v>84</v>
      </c>
      <c r="W864" t="s">
        <v>107</v>
      </c>
      <c r="X864" t="s"/>
      <c r="Y864" t="s">
        <v>86</v>
      </c>
      <c r="Z864">
        <f>HYPERLINK("https://hotelmonitor-cachepage.eclerx.com/savepage/tk_15454758767501929_sr_62.html","info")</f>
        <v/>
      </c>
      <c r="AA864" t="n">
        <v>-419241</v>
      </c>
      <c r="AB864" t="s">
        <v>1366</v>
      </c>
      <c r="AC864" t="s">
        <v>196</v>
      </c>
      <c r="AD864" t="s">
        <v>89</v>
      </c>
      <c r="AE864" t="s"/>
      <c r="AF864" t="s"/>
      <c r="AG864" t="s"/>
      <c r="AH864" t="s">
        <v>1373</v>
      </c>
      <c r="AI864" t="s">
        <v>1372</v>
      </c>
      <c r="AJ864" t="s"/>
      <c r="AK864" t="s">
        <v>91</v>
      </c>
      <c r="AL864" t="s"/>
      <c r="AM864" t="s">
        <v>1369</v>
      </c>
      <c r="AN864" t="s">
        <v>91</v>
      </c>
      <c r="AO864" t="s"/>
      <c r="AP864" t="n">
        <v>16</v>
      </c>
      <c r="AQ864" t="s">
        <v>92</v>
      </c>
      <c r="AR864" t="s"/>
      <c r="AS864" t="s">
        <v>955</v>
      </c>
      <c r="AT864" t="s">
        <v>94</v>
      </c>
      <c r="AU864" t="s">
        <v>91</v>
      </c>
      <c r="AV864" t="s"/>
      <c r="AW864" t="s">
        <v>95</v>
      </c>
      <c r="AX864" t="s"/>
      <c r="AY864" t="n">
        <v>419241</v>
      </c>
      <c r="AZ864" t="s">
        <v>1370</v>
      </c>
      <c r="BA864" t="s"/>
      <c r="BB864" t="s"/>
      <c r="BC864" t="n">
        <v>38.9842</v>
      </c>
      <c r="BD864" t="n">
        <v>38.9842</v>
      </c>
      <c r="BE864" t="s">
        <v>1374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448</v>
      </c>
      <c r="BR864" t="s">
        <v>1203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1364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86.33</v>
      </c>
      <c r="L865" t="s">
        <v>77</v>
      </c>
      <c r="M865" t="s"/>
      <c r="N865" t="s">
        <v>440</v>
      </c>
      <c r="O865" t="s">
        <v>79</v>
      </c>
      <c r="P865" t="s">
        <v>1364</v>
      </c>
      <c r="Q865" t="s"/>
      <c r="R865" t="s">
        <v>277</v>
      </c>
      <c r="S865" t="s">
        <v>1372</v>
      </c>
      <c r="T865" t="s">
        <v>82</v>
      </c>
      <c r="U865" t="s">
        <v>83</v>
      </c>
      <c r="V865" t="s">
        <v>84</v>
      </c>
      <c r="W865" t="s">
        <v>107</v>
      </c>
      <c r="X865" t="s"/>
      <c r="Y865" t="s">
        <v>86</v>
      </c>
      <c r="Z865">
        <f>HYPERLINK("https://hotelmonitor-cachepage.eclerx.com/savepage/tk_15454758767501929_sr_62.html","info")</f>
        <v/>
      </c>
      <c r="AA865" t="n">
        <v>-419241</v>
      </c>
      <c r="AB865" t="s">
        <v>1366</v>
      </c>
      <c r="AC865" t="s">
        <v>196</v>
      </c>
      <c r="AD865" t="s">
        <v>89</v>
      </c>
      <c r="AE865" t="s"/>
      <c r="AF865" t="s"/>
      <c r="AG865" t="s"/>
      <c r="AH865" t="s">
        <v>1373</v>
      </c>
      <c r="AI865" t="s">
        <v>1372</v>
      </c>
      <c r="AJ865" t="s"/>
      <c r="AK865" t="s">
        <v>91</v>
      </c>
      <c r="AL865" t="s"/>
      <c r="AM865" t="s">
        <v>1369</v>
      </c>
      <c r="AN865" t="s">
        <v>91</v>
      </c>
      <c r="AO865" t="s"/>
      <c r="AP865" t="n">
        <v>16</v>
      </c>
      <c r="AQ865" t="s">
        <v>92</v>
      </c>
      <c r="AR865" t="s"/>
      <c r="AS865" t="s">
        <v>955</v>
      </c>
      <c r="AT865" t="s">
        <v>94</v>
      </c>
      <c r="AU865" t="s">
        <v>91</v>
      </c>
      <c r="AV865" t="s"/>
      <c r="AW865" t="s">
        <v>95</v>
      </c>
      <c r="AX865" t="s"/>
      <c r="AY865" t="n">
        <v>419241</v>
      </c>
      <c r="AZ865" t="s">
        <v>1370</v>
      </c>
      <c r="BA865" t="s"/>
      <c r="BB865" t="s"/>
      <c r="BC865" t="n">
        <v>38.9842</v>
      </c>
      <c r="BD865" t="n">
        <v>38.9842</v>
      </c>
      <c r="BE865" t="s">
        <v>1374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448</v>
      </c>
      <c r="BR865" t="s">
        <v>1203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1364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82.25</v>
      </c>
      <c r="L866" t="s">
        <v>77</v>
      </c>
      <c r="M866" t="s"/>
      <c r="N866" t="s">
        <v>181</v>
      </c>
      <c r="O866" t="s">
        <v>79</v>
      </c>
      <c r="P866" t="s">
        <v>1364</v>
      </c>
      <c r="Q866" t="s"/>
      <c r="R866" t="s">
        <v>277</v>
      </c>
      <c r="S866" t="s">
        <v>1375</v>
      </c>
      <c r="T866" t="s">
        <v>82</v>
      </c>
      <c r="U866" t="s">
        <v>83</v>
      </c>
      <c r="V866" t="s">
        <v>84</v>
      </c>
      <c r="W866" t="s">
        <v>103</v>
      </c>
      <c r="X866" t="s"/>
      <c r="Y866" t="s">
        <v>86</v>
      </c>
      <c r="Z866">
        <f>HYPERLINK("https://hotelmonitor-cachepage.eclerx.com/savepage/tk_15454758767501929_sr_62.html","info")</f>
        <v/>
      </c>
      <c r="AA866" t="n">
        <v>-419241</v>
      </c>
      <c r="AB866" t="s">
        <v>87</v>
      </c>
      <c r="AC866" t="s">
        <v>88</v>
      </c>
      <c r="AD866" t="s">
        <v>89</v>
      </c>
      <c r="AE866" t="s"/>
      <c r="AF866" t="s"/>
      <c r="AG866" t="s"/>
      <c r="AH866" t="s">
        <v>1376</v>
      </c>
      <c r="AI866" t="s">
        <v>1375</v>
      </c>
      <c r="AJ866" t="s"/>
      <c r="AK866" t="s">
        <v>91</v>
      </c>
      <c r="AL866" t="s"/>
      <c r="AM866" t="s"/>
      <c r="AN866" t="s">
        <v>91</v>
      </c>
      <c r="AO866" t="s"/>
      <c r="AP866" t="n">
        <v>16</v>
      </c>
      <c r="AQ866" t="s">
        <v>92</v>
      </c>
      <c r="AR866" t="s"/>
      <c r="AS866" t="s">
        <v>512</v>
      </c>
      <c r="AT866" t="s">
        <v>94</v>
      </c>
      <c r="AU866" t="s">
        <v>91</v>
      </c>
      <c r="AV866" t="s"/>
      <c r="AW866" t="s">
        <v>95</v>
      </c>
      <c r="AX866" t="s"/>
      <c r="AY866" t="n">
        <v>419241</v>
      </c>
      <c r="AZ866" t="s">
        <v>1370</v>
      </c>
      <c r="BA866" t="s"/>
      <c r="BB866" t="s"/>
      <c r="BC866" t="n">
        <v>38.9842</v>
      </c>
      <c r="BD866" t="n">
        <v>38.9842</v>
      </c>
      <c r="BE866" t="s">
        <v>1377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>
        <v>284</v>
      </c>
      <c r="BO866" t="s">
        <v>82</v>
      </c>
      <c r="BP866" t="s">
        <v>99</v>
      </c>
      <c r="BQ866" t="s">
        <v>188</v>
      </c>
      <c r="BR866" t="s">
        <v>1203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1364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82.25</v>
      </c>
      <c r="L867" t="s">
        <v>77</v>
      </c>
      <c r="M867" t="s"/>
      <c r="N867" t="s">
        <v>181</v>
      </c>
      <c r="O867" t="s">
        <v>79</v>
      </c>
      <c r="P867" t="s">
        <v>1364</v>
      </c>
      <c r="Q867" t="s"/>
      <c r="R867" t="s">
        <v>277</v>
      </c>
      <c r="S867" t="s">
        <v>1375</v>
      </c>
      <c r="T867" t="s">
        <v>82</v>
      </c>
      <c r="U867" t="s">
        <v>83</v>
      </c>
      <c r="V867" t="s">
        <v>84</v>
      </c>
      <c r="W867" t="s">
        <v>103</v>
      </c>
      <c r="X867" t="s"/>
      <c r="Y867" t="s">
        <v>86</v>
      </c>
      <c r="Z867">
        <f>HYPERLINK("https://hotelmonitor-cachepage.eclerx.com/savepage/tk_15454758767501929_sr_62.html","info")</f>
        <v/>
      </c>
      <c r="AA867" t="n">
        <v>-419241</v>
      </c>
      <c r="AB867" t="s">
        <v>87</v>
      </c>
      <c r="AC867" t="s">
        <v>88</v>
      </c>
      <c r="AD867" t="s">
        <v>89</v>
      </c>
      <c r="AE867" t="s"/>
      <c r="AF867" t="s"/>
      <c r="AG867" t="s"/>
      <c r="AH867" t="s">
        <v>1376</v>
      </c>
      <c r="AI867" t="s">
        <v>1375</v>
      </c>
      <c r="AJ867" t="s"/>
      <c r="AK867" t="s">
        <v>91</v>
      </c>
      <c r="AL867" t="s"/>
      <c r="AM867" t="s"/>
      <c r="AN867" t="s">
        <v>91</v>
      </c>
      <c r="AO867" t="s"/>
      <c r="AP867" t="n">
        <v>16</v>
      </c>
      <c r="AQ867" t="s">
        <v>92</v>
      </c>
      <c r="AR867" t="s"/>
      <c r="AS867" t="s">
        <v>512</v>
      </c>
      <c r="AT867" t="s">
        <v>94</v>
      </c>
      <c r="AU867" t="s">
        <v>91</v>
      </c>
      <c r="AV867" t="s"/>
      <c r="AW867" t="s">
        <v>95</v>
      </c>
      <c r="AX867" t="s"/>
      <c r="AY867" t="n">
        <v>419241</v>
      </c>
      <c r="AZ867" t="s">
        <v>1370</v>
      </c>
      <c r="BA867" t="s"/>
      <c r="BB867" t="s"/>
      <c r="BC867" t="n">
        <v>38.9842</v>
      </c>
      <c r="BD867" t="n">
        <v>38.9842</v>
      </c>
      <c r="BE867" t="s">
        <v>1377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>
        <v>284</v>
      </c>
      <c r="BO867" t="s">
        <v>82</v>
      </c>
      <c r="BP867" t="s">
        <v>99</v>
      </c>
      <c r="BQ867" t="s">
        <v>188</v>
      </c>
      <c r="BR867" t="s">
        <v>1203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1364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92.38</v>
      </c>
      <c r="L868" t="s">
        <v>77</v>
      </c>
      <c r="M868" t="s"/>
      <c r="N868" t="s">
        <v>181</v>
      </c>
      <c r="O868" t="s">
        <v>79</v>
      </c>
      <c r="P868" t="s">
        <v>1364</v>
      </c>
      <c r="Q868" t="s"/>
      <c r="R868" t="s">
        <v>277</v>
      </c>
      <c r="S868" t="s">
        <v>1378</v>
      </c>
      <c r="T868" t="s">
        <v>82</v>
      </c>
      <c r="U868" t="s">
        <v>83</v>
      </c>
      <c r="V868" t="s">
        <v>84</v>
      </c>
      <c r="W868" t="s">
        <v>107</v>
      </c>
      <c r="X868" t="s"/>
      <c r="Y868" t="s">
        <v>86</v>
      </c>
      <c r="Z868">
        <f>HYPERLINK("https://hotelmonitor-cachepage.eclerx.com/savepage/tk_15454758767501929_sr_62.html","info")</f>
        <v/>
      </c>
      <c r="AA868" t="n">
        <v>-419241</v>
      </c>
      <c r="AB868" t="s">
        <v>629</v>
      </c>
      <c r="AC868" t="s">
        <v>88</v>
      </c>
      <c r="AD868" t="s">
        <v>89</v>
      </c>
      <c r="AE868" t="s"/>
      <c r="AF868" t="s"/>
      <c r="AG868" t="s"/>
      <c r="AH868" t="s">
        <v>1379</v>
      </c>
      <c r="AI868" t="s">
        <v>1378</v>
      </c>
      <c r="AJ868" t="s"/>
      <c r="AK868" t="s">
        <v>91</v>
      </c>
      <c r="AL868" t="s"/>
      <c r="AM868" t="s"/>
      <c r="AN868" t="s">
        <v>91</v>
      </c>
      <c r="AO868" t="s"/>
      <c r="AP868" t="n">
        <v>16</v>
      </c>
      <c r="AQ868" t="s">
        <v>92</v>
      </c>
      <c r="AR868" t="s"/>
      <c r="AS868" t="s">
        <v>512</v>
      </c>
      <c r="AT868" t="s">
        <v>94</v>
      </c>
      <c r="AU868" t="s">
        <v>91</v>
      </c>
      <c r="AV868" t="s"/>
      <c r="AW868" t="s">
        <v>95</v>
      </c>
      <c r="AX868" t="s"/>
      <c r="AY868" t="n">
        <v>419241</v>
      </c>
      <c r="AZ868" t="s">
        <v>1370</v>
      </c>
      <c r="BA868" t="s"/>
      <c r="BB868" t="s"/>
      <c r="BC868" t="n">
        <v>38.9842</v>
      </c>
      <c r="BD868" t="n">
        <v>38.9842</v>
      </c>
      <c r="BE868" t="s">
        <v>1380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>
        <v>284</v>
      </c>
      <c r="BO868" t="s">
        <v>82</v>
      </c>
      <c r="BP868" t="s">
        <v>99</v>
      </c>
      <c r="BQ868" t="s">
        <v>188</v>
      </c>
      <c r="BR868" t="s">
        <v>1203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1364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92.38</v>
      </c>
      <c r="L869" t="s">
        <v>77</v>
      </c>
      <c r="M869" t="s"/>
      <c r="N869" t="s">
        <v>181</v>
      </c>
      <c r="O869" t="s">
        <v>79</v>
      </c>
      <c r="P869" t="s">
        <v>1364</v>
      </c>
      <c r="Q869" t="s"/>
      <c r="R869" t="s">
        <v>277</v>
      </c>
      <c r="S869" t="s">
        <v>1378</v>
      </c>
      <c r="T869" t="s">
        <v>82</v>
      </c>
      <c r="U869" t="s">
        <v>83</v>
      </c>
      <c r="V869" t="s">
        <v>84</v>
      </c>
      <c r="W869" t="s">
        <v>107</v>
      </c>
      <c r="X869" t="s"/>
      <c r="Y869" t="s">
        <v>86</v>
      </c>
      <c r="Z869">
        <f>HYPERLINK("https://hotelmonitor-cachepage.eclerx.com/savepage/tk_15454758767501929_sr_62.html","info")</f>
        <v/>
      </c>
      <c r="AA869" t="n">
        <v>-419241</v>
      </c>
      <c r="AB869" t="s">
        <v>629</v>
      </c>
      <c r="AC869" t="s">
        <v>88</v>
      </c>
      <c r="AD869" t="s">
        <v>89</v>
      </c>
      <c r="AE869" t="s"/>
      <c r="AF869" t="s"/>
      <c r="AG869" t="s"/>
      <c r="AH869" t="s">
        <v>1379</v>
      </c>
      <c r="AI869" t="s">
        <v>1378</v>
      </c>
      <c r="AJ869" t="s"/>
      <c r="AK869" t="s">
        <v>91</v>
      </c>
      <c r="AL869" t="s"/>
      <c r="AM869" t="s"/>
      <c r="AN869" t="s">
        <v>91</v>
      </c>
      <c r="AO869" t="s"/>
      <c r="AP869" t="n">
        <v>16</v>
      </c>
      <c r="AQ869" t="s">
        <v>92</v>
      </c>
      <c r="AR869" t="s"/>
      <c r="AS869" t="s">
        <v>512</v>
      </c>
      <c r="AT869" t="s">
        <v>94</v>
      </c>
      <c r="AU869" t="s">
        <v>91</v>
      </c>
      <c r="AV869" t="s"/>
      <c r="AW869" t="s">
        <v>95</v>
      </c>
      <c r="AX869" t="s"/>
      <c r="AY869" t="n">
        <v>419241</v>
      </c>
      <c r="AZ869" t="s">
        <v>1370</v>
      </c>
      <c r="BA869" t="s"/>
      <c r="BB869" t="s"/>
      <c r="BC869" t="n">
        <v>38.9842</v>
      </c>
      <c r="BD869" t="n">
        <v>38.9842</v>
      </c>
      <c r="BE869" t="s">
        <v>1380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>
        <v>284</v>
      </c>
      <c r="BO869" t="s">
        <v>82</v>
      </c>
      <c r="BP869" t="s">
        <v>99</v>
      </c>
      <c r="BQ869" t="s">
        <v>188</v>
      </c>
      <c r="BR869" t="s">
        <v>1203</v>
      </c>
    </row>
    <row r="870" spans="1:70">
      <c r="A870" t="s">
        <v>70</v>
      </c>
      <c r="B870" t="s">
        <v>71</v>
      </c>
      <c r="C870" t="s">
        <v>438</v>
      </c>
      <c r="D870" t="n">
        <v>3</v>
      </c>
      <c r="E870" t="s">
        <v>1381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62.51</v>
      </c>
      <c r="L870" t="s">
        <v>77</v>
      </c>
      <c r="M870" t="s"/>
      <c r="N870" t="s">
        <v>440</v>
      </c>
      <c r="O870" t="s">
        <v>79</v>
      </c>
      <c r="P870" t="s">
        <v>1381</v>
      </c>
      <c r="Q870" t="s"/>
      <c r="R870" t="s">
        <v>277</v>
      </c>
      <c r="S870" t="s">
        <v>1382</v>
      </c>
      <c r="T870" t="s">
        <v>82</v>
      </c>
      <c r="U870" t="s">
        <v>83</v>
      </c>
      <c r="V870" t="s">
        <v>84</v>
      </c>
      <c r="W870" t="s">
        <v>103</v>
      </c>
      <c r="X870" t="s"/>
      <c r="Y870" t="s">
        <v>86</v>
      </c>
      <c r="Z870">
        <f>HYPERLINK("https://hotelmonitor-cachepage.eclerx.com/savepage/tk_15454758706194007_sr_61.html","info")</f>
        <v/>
      </c>
      <c r="AA870" t="n">
        <v>-7959742</v>
      </c>
      <c r="AB870" t="s">
        <v>87</v>
      </c>
      <c r="AC870" t="s">
        <v>88</v>
      </c>
      <c r="AD870" t="s">
        <v>89</v>
      </c>
      <c r="AE870" t="s"/>
      <c r="AF870" t="s"/>
      <c r="AG870" t="s"/>
      <c r="AH870" t="s">
        <v>1383</v>
      </c>
      <c r="AI870" t="s">
        <v>1382</v>
      </c>
      <c r="AJ870" t="s"/>
      <c r="AK870" t="s">
        <v>91</v>
      </c>
      <c r="AL870" t="s"/>
      <c r="AM870" t="s"/>
      <c r="AN870" t="s">
        <v>91</v>
      </c>
      <c r="AO870" t="s"/>
      <c r="AP870" t="n">
        <v>12</v>
      </c>
      <c r="AQ870" t="s">
        <v>92</v>
      </c>
      <c r="AR870" t="s"/>
      <c r="AS870" t="s">
        <v>512</v>
      </c>
      <c r="AT870" t="s">
        <v>94</v>
      </c>
      <c r="AU870" t="s">
        <v>91</v>
      </c>
      <c r="AV870" t="s"/>
      <c r="AW870" t="s">
        <v>95</v>
      </c>
      <c r="AX870" t="s"/>
      <c r="AY870" t="n">
        <v>7959742</v>
      </c>
      <c r="AZ870" t="s">
        <v>1384</v>
      </c>
      <c r="BA870" t="s"/>
      <c r="BB870" t="s"/>
      <c r="BC870" t="n">
        <v>38.9192</v>
      </c>
      <c r="BD870" t="n">
        <v>38.9192</v>
      </c>
      <c r="BE870" t="s">
        <v>1385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>
        <v>284</v>
      </c>
      <c r="BO870" t="s">
        <v>82</v>
      </c>
      <c r="BP870" t="s">
        <v>99</v>
      </c>
      <c r="BQ870" t="s">
        <v>1386</v>
      </c>
      <c r="BR870" t="s">
        <v>449</v>
      </c>
    </row>
    <row r="871" spans="1:70">
      <c r="A871" t="s">
        <v>70</v>
      </c>
      <c r="B871" t="s">
        <v>71</v>
      </c>
      <c r="C871" t="s">
        <v>438</v>
      </c>
      <c r="D871" t="n">
        <v>3</v>
      </c>
      <c r="E871" t="s">
        <v>1381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62.51</v>
      </c>
      <c r="L871" t="s">
        <v>77</v>
      </c>
      <c r="M871" t="s"/>
      <c r="N871" t="s">
        <v>440</v>
      </c>
      <c r="O871" t="s">
        <v>79</v>
      </c>
      <c r="P871" t="s">
        <v>1381</v>
      </c>
      <c r="Q871" t="s"/>
      <c r="R871" t="s">
        <v>277</v>
      </c>
      <c r="S871" t="s">
        <v>1382</v>
      </c>
      <c r="T871" t="s">
        <v>82</v>
      </c>
      <c r="U871" t="s">
        <v>83</v>
      </c>
      <c r="V871" t="s">
        <v>84</v>
      </c>
      <c r="W871" t="s">
        <v>103</v>
      </c>
      <c r="X871" t="s"/>
      <c r="Y871" t="s">
        <v>86</v>
      </c>
      <c r="Z871">
        <f>HYPERLINK("https://hotelmonitor-cachepage.eclerx.com/savepage/tk_15454758706194007_sr_61.html","info")</f>
        <v/>
      </c>
      <c r="AA871" t="n">
        <v>-7959742</v>
      </c>
      <c r="AB871" t="s">
        <v>87</v>
      </c>
      <c r="AC871" t="s">
        <v>88</v>
      </c>
      <c r="AD871" t="s">
        <v>89</v>
      </c>
      <c r="AE871" t="s"/>
      <c r="AF871" t="s"/>
      <c r="AG871" t="s"/>
      <c r="AH871" t="s">
        <v>1383</v>
      </c>
      <c r="AI871" t="s">
        <v>1382</v>
      </c>
      <c r="AJ871" t="s"/>
      <c r="AK871" t="s">
        <v>91</v>
      </c>
      <c r="AL871" t="s"/>
      <c r="AM871" t="s"/>
      <c r="AN871" t="s">
        <v>91</v>
      </c>
      <c r="AO871" t="s"/>
      <c r="AP871" t="n">
        <v>12</v>
      </c>
      <c r="AQ871" t="s">
        <v>92</v>
      </c>
      <c r="AR871" t="s"/>
      <c r="AS871" t="s">
        <v>512</v>
      </c>
      <c r="AT871" t="s">
        <v>94</v>
      </c>
      <c r="AU871" t="s">
        <v>91</v>
      </c>
      <c r="AV871" t="s"/>
      <c r="AW871" t="s">
        <v>95</v>
      </c>
      <c r="AX871" t="s"/>
      <c r="AY871" t="n">
        <v>7959742</v>
      </c>
      <c r="AZ871" t="s">
        <v>1384</v>
      </c>
      <c r="BA871" t="s"/>
      <c r="BB871" t="s"/>
      <c r="BC871" t="n">
        <v>38.9192</v>
      </c>
      <c r="BD871" t="n">
        <v>38.9192</v>
      </c>
      <c r="BE871" t="s">
        <v>1385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>
        <v>284</v>
      </c>
      <c r="BO871" t="s">
        <v>82</v>
      </c>
      <c r="BP871" t="s">
        <v>99</v>
      </c>
      <c r="BQ871" t="s">
        <v>1386</v>
      </c>
      <c r="BR871" t="s">
        <v>449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1387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206.16</v>
      </c>
      <c r="L872" t="s">
        <v>77</v>
      </c>
      <c r="M872" t="s"/>
      <c r="N872" t="s">
        <v>276</v>
      </c>
      <c r="O872" t="s">
        <v>79</v>
      </c>
      <c r="P872" t="s">
        <v>1387</v>
      </c>
      <c r="Q872" t="s"/>
      <c r="R872" t="s">
        <v>1388</v>
      </c>
      <c r="S872" t="s">
        <v>1389</v>
      </c>
      <c r="T872" t="s">
        <v>82</v>
      </c>
      <c r="U872" t="s">
        <v>83</v>
      </c>
      <c r="V872" t="s">
        <v>84</v>
      </c>
      <c r="W872" t="s">
        <v>1390</v>
      </c>
      <c r="X872" t="s"/>
      <c r="Y872" t="s">
        <v>86</v>
      </c>
      <c r="Z872">
        <f>HYPERLINK("https://hotelmonitor-cachepage.eclerx.com/savepage/tk_15454758767262514_sr_62.html","info")</f>
        <v/>
      </c>
      <c r="AA872" t="n">
        <v>-419236</v>
      </c>
      <c r="AB872" t="s">
        <v>1083</v>
      </c>
      <c r="AC872" t="s">
        <v>88</v>
      </c>
      <c r="AD872" t="s">
        <v>89</v>
      </c>
      <c r="AE872" t="s"/>
      <c r="AF872" t="s"/>
      <c r="AG872" t="s"/>
      <c r="AH872" t="s">
        <v>1391</v>
      </c>
      <c r="AI872" t="s">
        <v>1389</v>
      </c>
      <c r="AJ872" t="s"/>
      <c r="AK872" t="s">
        <v>91</v>
      </c>
      <c r="AL872" t="s"/>
      <c r="AM872" t="s"/>
      <c r="AN872" t="s">
        <v>91</v>
      </c>
      <c r="AO872" t="s"/>
      <c r="AP872" t="n">
        <v>13</v>
      </c>
      <c r="AQ872" t="s">
        <v>92</v>
      </c>
      <c r="AR872" t="s"/>
      <c r="AS872" t="s">
        <v>371</v>
      </c>
      <c r="AT872" t="s">
        <v>94</v>
      </c>
      <c r="AU872" t="s">
        <v>91</v>
      </c>
      <c r="AV872" t="s"/>
      <c r="AW872" t="s">
        <v>95</v>
      </c>
      <c r="AX872" t="s"/>
      <c r="AY872" t="n">
        <v>419236</v>
      </c>
      <c r="AZ872" t="s">
        <v>1392</v>
      </c>
      <c r="BA872" t="s"/>
      <c r="BB872" t="s"/>
      <c r="BC872" t="n">
        <v>38.9758</v>
      </c>
      <c r="BD872" t="n">
        <v>38.9758</v>
      </c>
      <c r="BE872" t="s">
        <v>1393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>
        <v>98</v>
      </c>
      <c r="BO872" t="s">
        <v>82</v>
      </c>
      <c r="BP872" t="s">
        <v>99</v>
      </c>
      <c r="BQ872" t="s">
        <v>285</v>
      </c>
      <c r="BR872" t="s">
        <v>101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1387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206.16</v>
      </c>
      <c r="L873" t="s">
        <v>77</v>
      </c>
      <c r="M873" t="s"/>
      <c r="N873" t="s">
        <v>276</v>
      </c>
      <c r="O873" t="s">
        <v>79</v>
      </c>
      <c r="P873" t="s">
        <v>1387</v>
      </c>
      <c r="Q873" t="s"/>
      <c r="R873" t="s">
        <v>1388</v>
      </c>
      <c r="S873" t="s">
        <v>1389</v>
      </c>
      <c r="T873" t="s">
        <v>82</v>
      </c>
      <c r="U873" t="s">
        <v>83</v>
      </c>
      <c r="V873" t="s">
        <v>84</v>
      </c>
      <c r="W873" t="s">
        <v>1390</v>
      </c>
      <c r="X873" t="s"/>
      <c r="Y873" t="s">
        <v>86</v>
      </c>
      <c r="Z873">
        <f>HYPERLINK("https://hotelmonitor-cachepage.eclerx.com/savepage/tk_15454758767262514_sr_62.html","info")</f>
        <v/>
      </c>
      <c r="AA873" t="n">
        <v>-419236</v>
      </c>
      <c r="AB873" t="s">
        <v>1083</v>
      </c>
      <c r="AC873" t="s">
        <v>88</v>
      </c>
      <c r="AD873" t="s">
        <v>89</v>
      </c>
      <c r="AE873" t="s"/>
      <c r="AF873" t="s"/>
      <c r="AG873" t="s"/>
      <c r="AH873" t="s">
        <v>1391</v>
      </c>
      <c r="AI873" t="s">
        <v>1389</v>
      </c>
      <c r="AJ873" t="s"/>
      <c r="AK873" t="s">
        <v>91</v>
      </c>
      <c r="AL873" t="s"/>
      <c r="AM873" t="s"/>
      <c r="AN873" t="s">
        <v>91</v>
      </c>
      <c r="AO873" t="s"/>
      <c r="AP873" t="n">
        <v>13</v>
      </c>
      <c r="AQ873" t="s">
        <v>92</v>
      </c>
      <c r="AR873" t="s"/>
      <c r="AS873" t="s">
        <v>371</v>
      </c>
      <c r="AT873" t="s">
        <v>94</v>
      </c>
      <c r="AU873" t="s">
        <v>91</v>
      </c>
      <c r="AV873" t="s"/>
      <c r="AW873" t="s">
        <v>95</v>
      </c>
      <c r="AX873" t="s"/>
      <c r="AY873" t="n">
        <v>419236</v>
      </c>
      <c r="AZ873" t="s">
        <v>1392</v>
      </c>
      <c r="BA873" t="s"/>
      <c r="BB873" t="s"/>
      <c r="BC873" t="n">
        <v>38.9758</v>
      </c>
      <c r="BD873" t="n">
        <v>38.9758</v>
      </c>
      <c r="BE873" t="s">
        <v>1393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>
        <v>98</v>
      </c>
      <c r="BO873" t="s">
        <v>82</v>
      </c>
      <c r="BP873" t="s">
        <v>99</v>
      </c>
      <c r="BQ873" t="s">
        <v>285</v>
      </c>
      <c r="BR873" t="s">
        <v>101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1387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232.8</v>
      </c>
      <c r="L874" t="s">
        <v>77</v>
      </c>
      <c r="M874" t="s"/>
      <c r="N874" t="s">
        <v>1394</v>
      </c>
      <c r="O874" t="s">
        <v>79</v>
      </c>
      <c r="P874" t="s">
        <v>1387</v>
      </c>
      <c r="Q874" t="s"/>
      <c r="R874" t="s">
        <v>1388</v>
      </c>
      <c r="S874" t="s">
        <v>1395</v>
      </c>
      <c r="T874" t="s">
        <v>82</v>
      </c>
      <c r="U874" t="s">
        <v>83</v>
      </c>
      <c r="V874" t="s">
        <v>84</v>
      </c>
      <c r="W874" t="s">
        <v>1390</v>
      </c>
      <c r="X874" t="s"/>
      <c r="Y874" t="s">
        <v>86</v>
      </c>
      <c r="Z874">
        <f>HYPERLINK("https://hotelmonitor-cachepage.eclerx.com/savepage/tk_15454758767262514_sr_62.html","info")</f>
        <v/>
      </c>
      <c r="AA874" t="n">
        <v>-419236</v>
      </c>
      <c r="AB874" t="s">
        <v>1083</v>
      </c>
      <c r="AC874" t="s">
        <v>88</v>
      </c>
      <c r="AD874" t="s">
        <v>89</v>
      </c>
      <c r="AE874" t="s"/>
      <c r="AF874" t="s"/>
      <c r="AG874" t="s"/>
      <c r="AH874" t="s">
        <v>1396</v>
      </c>
      <c r="AI874" t="s">
        <v>1397</v>
      </c>
      <c r="AJ874" t="s"/>
      <c r="AK874" t="s">
        <v>91</v>
      </c>
      <c r="AL874" t="s"/>
      <c r="AM874" t="s"/>
      <c r="AN874" t="s">
        <v>91</v>
      </c>
      <c r="AO874" t="s"/>
      <c r="AP874" t="n">
        <v>13</v>
      </c>
      <c r="AQ874" t="s">
        <v>92</v>
      </c>
      <c r="AR874" t="s"/>
      <c r="AS874" t="s">
        <v>199</v>
      </c>
      <c r="AT874" t="s">
        <v>94</v>
      </c>
      <c r="AU874" t="s">
        <v>91</v>
      </c>
      <c r="AV874" t="s"/>
      <c r="AW874" t="s">
        <v>95</v>
      </c>
      <c r="AX874" t="s"/>
      <c r="AY874" t="n">
        <v>419236</v>
      </c>
      <c r="AZ874" t="s">
        <v>1392</v>
      </c>
      <c r="BA874" t="s"/>
      <c r="BB874" t="s"/>
      <c r="BC874" t="n">
        <v>38.9758</v>
      </c>
      <c r="BD874" t="n">
        <v>38.9758</v>
      </c>
      <c r="BE874" t="s">
        <v>1398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>
        <v>98</v>
      </c>
      <c r="BO874" t="s">
        <v>82</v>
      </c>
      <c r="BP874" t="s">
        <v>99</v>
      </c>
      <c r="BQ874" t="s">
        <v>1399</v>
      </c>
      <c r="BR874" t="s">
        <v>101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1387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232.8</v>
      </c>
      <c r="L875" t="s">
        <v>77</v>
      </c>
      <c r="M875" t="s"/>
      <c r="N875" t="s">
        <v>1394</v>
      </c>
      <c r="O875" t="s">
        <v>79</v>
      </c>
      <c r="P875" t="s">
        <v>1387</v>
      </c>
      <c r="Q875" t="s"/>
      <c r="R875" t="s">
        <v>1388</v>
      </c>
      <c r="S875" t="s">
        <v>1395</v>
      </c>
      <c r="T875" t="s">
        <v>82</v>
      </c>
      <c r="U875" t="s">
        <v>83</v>
      </c>
      <c r="V875" t="s">
        <v>84</v>
      </c>
      <c r="W875" t="s">
        <v>1390</v>
      </c>
      <c r="X875" t="s"/>
      <c r="Y875" t="s">
        <v>86</v>
      </c>
      <c r="Z875">
        <f>HYPERLINK("https://hotelmonitor-cachepage.eclerx.com/savepage/tk_15454758767262514_sr_62.html","info")</f>
        <v/>
      </c>
      <c r="AA875" t="n">
        <v>-419236</v>
      </c>
      <c r="AB875" t="s">
        <v>1083</v>
      </c>
      <c r="AC875" t="s">
        <v>88</v>
      </c>
      <c r="AD875" t="s">
        <v>89</v>
      </c>
      <c r="AE875" t="s"/>
      <c r="AF875" t="s"/>
      <c r="AG875" t="s"/>
      <c r="AH875" t="s">
        <v>1396</v>
      </c>
      <c r="AI875" t="s">
        <v>1397</v>
      </c>
      <c r="AJ875" t="s"/>
      <c r="AK875" t="s">
        <v>91</v>
      </c>
      <c r="AL875" t="s"/>
      <c r="AM875" t="s"/>
      <c r="AN875" t="s">
        <v>91</v>
      </c>
      <c r="AO875" t="s"/>
      <c r="AP875" t="n">
        <v>13</v>
      </c>
      <c r="AQ875" t="s">
        <v>92</v>
      </c>
      <c r="AR875" t="s"/>
      <c r="AS875" t="s">
        <v>199</v>
      </c>
      <c r="AT875" t="s">
        <v>94</v>
      </c>
      <c r="AU875" t="s">
        <v>91</v>
      </c>
      <c r="AV875" t="s"/>
      <c r="AW875" t="s">
        <v>95</v>
      </c>
      <c r="AX875" t="s"/>
      <c r="AY875" t="n">
        <v>419236</v>
      </c>
      <c r="AZ875" t="s">
        <v>1392</v>
      </c>
      <c r="BA875" t="s"/>
      <c r="BB875" t="s"/>
      <c r="BC875" t="n">
        <v>38.9758</v>
      </c>
      <c r="BD875" t="n">
        <v>38.9758</v>
      </c>
      <c r="BE875" t="s">
        <v>1398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>
        <v>98</v>
      </c>
      <c r="BO875" t="s">
        <v>82</v>
      </c>
      <c r="BP875" t="s">
        <v>99</v>
      </c>
      <c r="BQ875" t="s">
        <v>1399</v>
      </c>
      <c r="BR875" t="s">
        <v>101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1387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247.2</v>
      </c>
      <c r="L876" t="s">
        <v>77</v>
      </c>
      <c r="M876" t="s"/>
      <c r="N876" t="s">
        <v>368</v>
      </c>
      <c r="O876" t="s">
        <v>79</v>
      </c>
      <c r="P876" t="s">
        <v>1387</v>
      </c>
      <c r="Q876" t="s"/>
      <c r="R876" t="s">
        <v>1388</v>
      </c>
      <c r="S876" t="s">
        <v>1400</v>
      </c>
      <c r="T876" t="s">
        <v>82</v>
      </c>
      <c r="U876" t="s">
        <v>83</v>
      </c>
      <c r="V876" t="s">
        <v>84</v>
      </c>
      <c r="W876" t="s">
        <v>1390</v>
      </c>
      <c r="X876" t="s"/>
      <c r="Y876" t="s">
        <v>86</v>
      </c>
      <c r="Z876">
        <f>HYPERLINK("https://hotelmonitor-cachepage.eclerx.com/savepage/tk_15454758767262514_sr_62.html","info")</f>
        <v/>
      </c>
      <c r="AA876" t="n">
        <v>-419236</v>
      </c>
      <c r="AB876" t="s">
        <v>1401</v>
      </c>
      <c r="AC876" t="s">
        <v>88</v>
      </c>
      <c r="AD876" t="s">
        <v>89</v>
      </c>
      <c r="AE876" t="s"/>
      <c r="AF876" t="s"/>
      <c r="AG876" t="s"/>
      <c r="AH876" t="s">
        <v>1402</v>
      </c>
      <c r="AI876" t="s">
        <v>1403</v>
      </c>
      <c r="AJ876" t="s"/>
      <c r="AK876" t="s">
        <v>91</v>
      </c>
      <c r="AL876" t="s"/>
      <c r="AM876" t="s"/>
      <c r="AN876" t="s">
        <v>91</v>
      </c>
      <c r="AO876" t="s"/>
      <c r="AP876" t="n">
        <v>13</v>
      </c>
      <c r="AQ876" t="s">
        <v>92</v>
      </c>
      <c r="AR876" t="s"/>
      <c r="AS876" t="s">
        <v>201</v>
      </c>
      <c r="AT876" t="s">
        <v>94</v>
      </c>
      <c r="AU876" t="s">
        <v>91</v>
      </c>
      <c r="AV876" t="s"/>
      <c r="AW876" t="s">
        <v>95</v>
      </c>
      <c r="AX876" t="s"/>
      <c r="AY876" t="n">
        <v>419236</v>
      </c>
      <c r="AZ876" t="s">
        <v>1392</v>
      </c>
      <c r="BA876" t="s"/>
      <c r="BB876" t="s"/>
      <c r="BC876" t="n">
        <v>38.9758</v>
      </c>
      <c r="BD876" t="n">
        <v>38.9758</v>
      </c>
      <c r="BE876" t="s">
        <v>1404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>
        <v>98</v>
      </c>
      <c r="BO876" t="s">
        <v>82</v>
      </c>
      <c r="BP876" t="s">
        <v>99</v>
      </c>
      <c r="BQ876" t="s">
        <v>373</v>
      </c>
      <c r="BR876" t="s">
        <v>101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1387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247.2</v>
      </c>
      <c r="L877" t="s">
        <v>77</v>
      </c>
      <c r="M877" t="s"/>
      <c r="N877" t="s">
        <v>368</v>
      </c>
      <c r="O877" t="s">
        <v>79</v>
      </c>
      <c r="P877" t="s">
        <v>1387</v>
      </c>
      <c r="Q877" t="s"/>
      <c r="R877" t="s">
        <v>1388</v>
      </c>
      <c r="S877" t="s">
        <v>1400</v>
      </c>
      <c r="T877" t="s">
        <v>82</v>
      </c>
      <c r="U877" t="s">
        <v>83</v>
      </c>
      <c r="V877" t="s">
        <v>84</v>
      </c>
      <c r="W877" t="s">
        <v>1390</v>
      </c>
      <c r="X877" t="s"/>
      <c r="Y877" t="s">
        <v>86</v>
      </c>
      <c r="Z877">
        <f>HYPERLINK("https://hotelmonitor-cachepage.eclerx.com/savepage/tk_15454758767262514_sr_62.html","info")</f>
        <v/>
      </c>
      <c r="AA877" t="n">
        <v>-419236</v>
      </c>
      <c r="AB877" t="s">
        <v>1401</v>
      </c>
      <c r="AC877" t="s">
        <v>88</v>
      </c>
      <c r="AD877" t="s">
        <v>89</v>
      </c>
      <c r="AE877" t="s"/>
      <c r="AF877" t="s"/>
      <c r="AG877" t="s"/>
      <c r="AH877" t="s">
        <v>1402</v>
      </c>
      <c r="AI877" t="s">
        <v>1403</v>
      </c>
      <c r="AJ877" t="s"/>
      <c r="AK877" t="s">
        <v>91</v>
      </c>
      <c r="AL877" t="s"/>
      <c r="AM877" t="s"/>
      <c r="AN877" t="s">
        <v>91</v>
      </c>
      <c r="AO877" t="s"/>
      <c r="AP877" t="n">
        <v>13</v>
      </c>
      <c r="AQ877" t="s">
        <v>92</v>
      </c>
      <c r="AR877" t="s"/>
      <c r="AS877" t="s">
        <v>201</v>
      </c>
      <c r="AT877" t="s">
        <v>94</v>
      </c>
      <c r="AU877" t="s">
        <v>91</v>
      </c>
      <c r="AV877" t="s"/>
      <c r="AW877" t="s">
        <v>95</v>
      </c>
      <c r="AX877" t="s"/>
      <c r="AY877" t="n">
        <v>419236</v>
      </c>
      <c r="AZ877" t="s">
        <v>1392</v>
      </c>
      <c r="BA877" t="s"/>
      <c r="BB877" t="s"/>
      <c r="BC877" t="n">
        <v>38.9758</v>
      </c>
      <c r="BD877" t="n">
        <v>38.9758</v>
      </c>
      <c r="BE877" t="s">
        <v>1404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>
        <v>98</v>
      </c>
      <c r="BO877" t="s">
        <v>82</v>
      </c>
      <c r="BP877" t="s">
        <v>99</v>
      </c>
      <c r="BQ877" t="s">
        <v>373</v>
      </c>
      <c r="BR877" t="s">
        <v>101</v>
      </c>
    </row>
    <row r="878" spans="1:70">
      <c r="A878" t="s">
        <v>70</v>
      </c>
      <c r="B878" t="s">
        <v>71</v>
      </c>
      <c r="C878" t="s">
        <v>438</v>
      </c>
      <c r="D878" t="n">
        <v>3</v>
      </c>
      <c r="E878" t="s">
        <v>73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76.98999999999999</v>
      </c>
      <c r="L878" t="s">
        <v>77</v>
      </c>
      <c r="M878" t="s"/>
      <c r="N878" t="s">
        <v>78</v>
      </c>
      <c r="O878" t="s">
        <v>79</v>
      </c>
      <c r="P878" t="s">
        <v>73</v>
      </c>
      <c r="Q878" t="s"/>
      <c r="R878" t="s">
        <v>80</v>
      </c>
      <c r="S878" t="s">
        <v>1405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>
        <f>HYPERLINK("https://hotelmonitor-cachepage.eclerx.com/savepage/tk_1545475870603508_sr_61.html","info")</f>
        <v/>
      </c>
      <c r="AA878" t="n">
        <v>-418152</v>
      </c>
      <c r="AB878" t="s">
        <v>87</v>
      </c>
      <c r="AC878" t="s">
        <v>88</v>
      </c>
      <c r="AD878" t="s">
        <v>89</v>
      </c>
      <c r="AE878" t="s"/>
      <c r="AF878" t="s"/>
      <c r="AG878" t="s"/>
      <c r="AH878" t="s">
        <v>1406</v>
      </c>
      <c r="AI878" t="s">
        <v>1405</v>
      </c>
      <c r="AJ878" t="s"/>
      <c r="AK878" t="s">
        <v>91</v>
      </c>
      <c r="AL878" t="s"/>
      <c r="AM878" t="s"/>
      <c r="AN878" t="s">
        <v>91</v>
      </c>
      <c r="AO878" t="s"/>
      <c r="AP878" t="n">
        <v>10</v>
      </c>
      <c r="AQ878" t="s">
        <v>92</v>
      </c>
      <c r="AR878" t="s"/>
      <c r="AS878" t="s">
        <v>160</v>
      </c>
      <c r="AT878" t="s">
        <v>94</v>
      </c>
      <c r="AU878" t="s">
        <v>91</v>
      </c>
      <c r="AV878" t="s"/>
      <c r="AW878" t="s">
        <v>95</v>
      </c>
      <c r="AX878" t="s"/>
      <c r="AY878" t="n">
        <v>418152</v>
      </c>
      <c r="AZ878" t="s">
        <v>96</v>
      </c>
      <c r="BA878" t="s"/>
      <c r="BB878" t="s"/>
      <c r="BC878" t="n">
        <v>38.9852</v>
      </c>
      <c r="BD878" t="n">
        <v>38.9852</v>
      </c>
      <c r="BE878" t="s">
        <v>1407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98</v>
      </c>
      <c r="BO878" t="s">
        <v>82</v>
      </c>
      <c r="BP878" t="s">
        <v>99</v>
      </c>
      <c r="BQ878" t="s">
        <v>100</v>
      </c>
      <c r="BR878" t="s">
        <v>101</v>
      </c>
    </row>
    <row r="879" spans="1:70">
      <c r="A879" t="s">
        <v>70</v>
      </c>
      <c r="B879" t="s">
        <v>71</v>
      </c>
      <c r="C879" t="s">
        <v>438</v>
      </c>
      <c r="D879" t="n">
        <v>3</v>
      </c>
      <c r="E879" t="s">
        <v>73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76.98999999999999</v>
      </c>
      <c r="L879" t="s">
        <v>77</v>
      </c>
      <c r="M879" t="s"/>
      <c r="N879" t="s">
        <v>78</v>
      </c>
      <c r="O879" t="s">
        <v>79</v>
      </c>
      <c r="P879" t="s">
        <v>73</v>
      </c>
      <c r="Q879" t="s"/>
      <c r="R879" t="s">
        <v>80</v>
      </c>
      <c r="S879" t="s">
        <v>1405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HYPERLINK("https://hotelmonitor-cachepage.eclerx.com/savepage/tk_1545475870603508_sr_61.html","info")</f>
        <v/>
      </c>
      <c r="AA879" t="n">
        <v>-418152</v>
      </c>
      <c r="AB879" t="s">
        <v>87</v>
      </c>
      <c r="AC879" t="s">
        <v>88</v>
      </c>
      <c r="AD879" t="s">
        <v>89</v>
      </c>
      <c r="AE879" t="s"/>
      <c r="AF879" t="s"/>
      <c r="AG879" t="s"/>
      <c r="AH879" t="s">
        <v>1406</v>
      </c>
      <c r="AI879" t="s">
        <v>1405</v>
      </c>
      <c r="AJ879" t="s"/>
      <c r="AK879" t="s">
        <v>91</v>
      </c>
      <c r="AL879" t="s"/>
      <c r="AM879" t="s"/>
      <c r="AN879" t="s">
        <v>91</v>
      </c>
      <c r="AO879" t="s"/>
      <c r="AP879" t="n">
        <v>10</v>
      </c>
      <c r="AQ879" t="s">
        <v>92</v>
      </c>
      <c r="AR879" t="s"/>
      <c r="AS879" t="s">
        <v>160</v>
      </c>
      <c r="AT879" t="s">
        <v>94</v>
      </c>
      <c r="AU879" t="s">
        <v>91</v>
      </c>
      <c r="AV879" t="s"/>
      <c r="AW879" t="s">
        <v>95</v>
      </c>
      <c r="AX879" t="s"/>
      <c r="AY879" t="n">
        <v>418152</v>
      </c>
      <c r="AZ879" t="s">
        <v>96</v>
      </c>
      <c r="BA879" t="s"/>
      <c r="BB879" t="s"/>
      <c r="BC879" t="n">
        <v>38.9852</v>
      </c>
      <c r="BD879" t="n">
        <v>38.9852</v>
      </c>
      <c r="BE879" t="s">
        <v>1407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>
        <v>98</v>
      </c>
      <c r="BO879" t="s">
        <v>82</v>
      </c>
      <c r="BP879" t="s">
        <v>99</v>
      </c>
      <c r="BQ879" t="s">
        <v>100</v>
      </c>
      <c r="BR879" t="s">
        <v>101</v>
      </c>
    </row>
    <row r="880" spans="1:70">
      <c r="A880" t="s">
        <v>70</v>
      </c>
      <c r="B880" t="s">
        <v>71</v>
      </c>
      <c r="C880" t="s">
        <v>438</v>
      </c>
      <c r="D880" t="n">
        <v>3</v>
      </c>
      <c r="E880" t="s">
        <v>73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90.91</v>
      </c>
      <c r="L880" t="s">
        <v>77</v>
      </c>
      <c r="M880" t="s"/>
      <c r="N880" t="s">
        <v>78</v>
      </c>
      <c r="O880" t="s">
        <v>79</v>
      </c>
      <c r="P880" t="s">
        <v>73</v>
      </c>
      <c r="Q880" t="s"/>
      <c r="R880" t="s">
        <v>80</v>
      </c>
      <c r="S880" t="s">
        <v>1408</v>
      </c>
      <c r="T880" t="s">
        <v>82</v>
      </c>
      <c r="U880" t="s">
        <v>83</v>
      </c>
      <c r="V880" t="s">
        <v>84</v>
      </c>
      <c r="W880" t="s">
        <v>103</v>
      </c>
      <c r="X880" t="s"/>
      <c r="Y880" t="s">
        <v>86</v>
      </c>
      <c r="Z880">
        <f>HYPERLINK("https://hotelmonitor-cachepage.eclerx.com/savepage/tk_1545475870603508_sr_61.html","info")</f>
        <v/>
      </c>
      <c r="AA880" t="n">
        <v>-418152</v>
      </c>
      <c r="AB880" t="s">
        <v>87</v>
      </c>
      <c r="AC880" t="s">
        <v>88</v>
      </c>
      <c r="AD880" t="s">
        <v>89</v>
      </c>
      <c r="AE880" t="s"/>
      <c r="AF880" t="s"/>
      <c r="AG880" t="s"/>
      <c r="AH880" t="s">
        <v>478</v>
      </c>
      <c r="AI880" t="s">
        <v>1408</v>
      </c>
      <c r="AJ880" t="s"/>
      <c r="AK880" t="s">
        <v>91</v>
      </c>
      <c r="AL880" t="s"/>
      <c r="AM880" t="s"/>
      <c r="AN880" t="s">
        <v>91</v>
      </c>
      <c r="AO880" t="s"/>
      <c r="AP880" t="n">
        <v>10</v>
      </c>
      <c r="AQ880" t="s">
        <v>92</v>
      </c>
      <c r="AR880" t="s"/>
      <c r="AS880" t="s">
        <v>160</v>
      </c>
      <c r="AT880" t="s">
        <v>94</v>
      </c>
      <c r="AU880" t="s">
        <v>91</v>
      </c>
      <c r="AV880" t="s"/>
      <c r="AW880" t="s">
        <v>95</v>
      </c>
      <c r="AX880" t="s"/>
      <c r="AY880" t="n">
        <v>418152</v>
      </c>
      <c r="AZ880" t="s">
        <v>96</v>
      </c>
      <c r="BA880" t="s"/>
      <c r="BB880" t="s"/>
      <c r="BC880" t="n">
        <v>38.9852</v>
      </c>
      <c r="BD880" t="n">
        <v>38.9852</v>
      </c>
      <c r="BE880" t="s">
        <v>1409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98</v>
      </c>
      <c r="BO880" t="s">
        <v>82</v>
      </c>
      <c r="BP880" t="s">
        <v>99</v>
      </c>
      <c r="BQ880" t="s">
        <v>100</v>
      </c>
      <c r="BR880" t="s">
        <v>101</v>
      </c>
    </row>
    <row r="881" spans="1:70">
      <c r="A881" t="s">
        <v>70</v>
      </c>
      <c r="B881" t="s">
        <v>71</v>
      </c>
      <c r="C881" t="s">
        <v>438</v>
      </c>
      <c r="D881" t="n">
        <v>3</v>
      </c>
      <c r="E881" t="s">
        <v>73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90.91</v>
      </c>
      <c r="L881" t="s">
        <v>77</v>
      </c>
      <c r="M881" t="s"/>
      <c r="N881" t="s">
        <v>78</v>
      </c>
      <c r="O881" t="s">
        <v>79</v>
      </c>
      <c r="P881" t="s">
        <v>73</v>
      </c>
      <c r="Q881" t="s"/>
      <c r="R881" t="s">
        <v>80</v>
      </c>
      <c r="S881" t="s">
        <v>1408</v>
      </c>
      <c r="T881" t="s">
        <v>82</v>
      </c>
      <c r="U881" t="s">
        <v>83</v>
      </c>
      <c r="V881" t="s">
        <v>84</v>
      </c>
      <c r="W881" t="s">
        <v>103</v>
      </c>
      <c r="X881" t="s"/>
      <c r="Y881" t="s">
        <v>86</v>
      </c>
      <c r="Z881">
        <f>HYPERLINK("https://hotelmonitor-cachepage.eclerx.com/savepage/tk_1545475870603508_sr_61.html","info")</f>
        <v/>
      </c>
      <c r="AA881" t="n">
        <v>-418152</v>
      </c>
      <c r="AB881" t="s">
        <v>87</v>
      </c>
      <c r="AC881" t="s">
        <v>88</v>
      </c>
      <c r="AD881" t="s">
        <v>89</v>
      </c>
      <c r="AE881" t="s"/>
      <c r="AF881" t="s"/>
      <c r="AG881" t="s"/>
      <c r="AH881" t="s">
        <v>478</v>
      </c>
      <c r="AI881" t="s">
        <v>1408</v>
      </c>
      <c r="AJ881" t="s"/>
      <c r="AK881" t="s">
        <v>91</v>
      </c>
      <c r="AL881" t="s"/>
      <c r="AM881" t="s"/>
      <c r="AN881" t="s">
        <v>91</v>
      </c>
      <c r="AO881" t="s"/>
      <c r="AP881" t="n">
        <v>10</v>
      </c>
      <c r="AQ881" t="s">
        <v>92</v>
      </c>
      <c r="AR881" t="s"/>
      <c r="AS881" t="s">
        <v>160</v>
      </c>
      <c r="AT881" t="s">
        <v>94</v>
      </c>
      <c r="AU881" t="s">
        <v>91</v>
      </c>
      <c r="AV881" t="s"/>
      <c r="AW881" t="s">
        <v>95</v>
      </c>
      <c r="AX881" t="s"/>
      <c r="AY881" t="n">
        <v>418152</v>
      </c>
      <c r="AZ881" t="s">
        <v>96</v>
      </c>
      <c r="BA881" t="s"/>
      <c r="BB881" t="s"/>
      <c r="BC881" t="n">
        <v>38.9852</v>
      </c>
      <c r="BD881" t="n">
        <v>38.9852</v>
      </c>
      <c r="BE881" t="s">
        <v>1409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>
        <v>98</v>
      </c>
      <c r="BO881" t="s">
        <v>82</v>
      </c>
      <c r="BP881" t="s">
        <v>99</v>
      </c>
      <c r="BQ881" t="s">
        <v>100</v>
      </c>
      <c r="BR881" t="s">
        <v>101</v>
      </c>
    </row>
    <row r="882" spans="1:70">
      <c r="A882" t="s">
        <v>70</v>
      </c>
      <c r="B882" t="s">
        <v>71</v>
      </c>
      <c r="C882" t="s">
        <v>438</v>
      </c>
      <c r="D882" t="n">
        <v>3</v>
      </c>
      <c r="E882" t="s">
        <v>73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108.63</v>
      </c>
      <c r="L882" t="s">
        <v>77</v>
      </c>
      <c r="M882" t="s"/>
      <c r="N882" t="s">
        <v>78</v>
      </c>
      <c r="O882" t="s">
        <v>79</v>
      </c>
      <c r="P882" t="s">
        <v>73</v>
      </c>
      <c r="Q882" t="s"/>
      <c r="R882" t="s">
        <v>80</v>
      </c>
      <c r="S882" t="s">
        <v>1410</v>
      </c>
      <c r="T882" t="s">
        <v>82</v>
      </c>
      <c r="U882" t="s">
        <v>83</v>
      </c>
      <c r="V882" t="s">
        <v>84</v>
      </c>
      <c r="W882" t="s">
        <v>107</v>
      </c>
      <c r="X882" t="s"/>
      <c r="Y882" t="s">
        <v>86</v>
      </c>
      <c r="Z882">
        <f>HYPERLINK("https://hotelmonitor-cachepage.eclerx.com/savepage/tk_1545475870603508_sr_61.html","info")</f>
        <v/>
      </c>
      <c r="AA882" t="n">
        <v>-418152</v>
      </c>
      <c r="AB882" t="s">
        <v>87</v>
      </c>
      <c r="AC882" t="s">
        <v>88</v>
      </c>
      <c r="AD882" t="s">
        <v>89</v>
      </c>
      <c r="AE882" t="s"/>
      <c r="AF882" t="s"/>
      <c r="AG882" t="s"/>
      <c r="AH882" t="s">
        <v>1411</v>
      </c>
      <c r="AI882" t="s">
        <v>1410</v>
      </c>
      <c r="AJ882" t="s"/>
      <c r="AK882" t="s">
        <v>91</v>
      </c>
      <c r="AL882" t="s"/>
      <c r="AM882" t="s"/>
      <c r="AN882" t="s">
        <v>91</v>
      </c>
      <c r="AO882" t="s"/>
      <c r="AP882" t="n">
        <v>10</v>
      </c>
      <c r="AQ882" t="s">
        <v>92</v>
      </c>
      <c r="AR882" t="s"/>
      <c r="AS882" t="s">
        <v>160</v>
      </c>
      <c r="AT882" t="s">
        <v>94</v>
      </c>
      <c r="AU882" t="s">
        <v>91</v>
      </c>
      <c r="AV882" t="s"/>
      <c r="AW882" t="s">
        <v>95</v>
      </c>
      <c r="AX882" t="s"/>
      <c r="AY882" t="n">
        <v>418152</v>
      </c>
      <c r="AZ882" t="s">
        <v>96</v>
      </c>
      <c r="BA882" t="s"/>
      <c r="BB882" t="s"/>
      <c r="BC882" t="n">
        <v>38.9852</v>
      </c>
      <c r="BD882" t="n">
        <v>38.9852</v>
      </c>
      <c r="BE882" t="s">
        <v>1412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98</v>
      </c>
      <c r="BO882" t="s">
        <v>82</v>
      </c>
      <c r="BP882" t="s">
        <v>99</v>
      </c>
      <c r="BQ882" t="s">
        <v>100</v>
      </c>
      <c r="BR882" t="s">
        <v>101</v>
      </c>
    </row>
    <row r="883" spans="1:70">
      <c r="A883" t="s">
        <v>70</v>
      </c>
      <c r="B883" t="s">
        <v>71</v>
      </c>
      <c r="C883" t="s">
        <v>438</v>
      </c>
      <c r="D883" t="n">
        <v>3</v>
      </c>
      <c r="E883" t="s">
        <v>73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108.63</v>
      </c>
      <c r="L883" t="s">
        <v>77</v>
      </c>
      <c r="M883" t="s"/>
      <c r="N883" t="s">
        <v>78</v>
      </c>
      <c r="O883" t="s">
        <v>79</v>
      </c>
      <c r="P883" t="s">
        <v>73</v>
      </c>
      <c r="Q883" t="s"/>
      <c r="R883" t="s">
        <v>80</v>
      </c>
      <c r="S883" t="s">
        <v>1410</v>
      </c>
      <c r="T883" t="s">
        <v>82</v>
      </c>
      <c r="U883" t="s">
        <v>83</v>
      </c>
      <c r="V883" t="s">
        <v>84</v>
      </c>
      <c r="W883" t="s">
        <v>107</v>
      </c>
      <c r="X883" t="s"/>
      <c r="Y883" t="s">
        <v>86</v>
      </c>
      <c r="Z883">
        <f>HYPERLINK("https://hotelmonitor-cachepage.eclerx.com/savepage/tk_1545475870603508_sr_61.html","info")</f>
        <v/>
      </c>
      <c r="AA883" t="n">
        <v>-418152</v>
      </c>
      <c r="AB883" t="s">
        <v>87</v>
      </c>
      <c r="AC883" t="s">
        <v>88</v>
      </c>
      <c r="AD883" t="s">
        <v>89</v>
      </c>
      <c r="AE883" t="s"/>
      <c r="AF883" t="s"/>
      <c r="AG883" t="s"/>
      <c r="AH883" t="s">
        <v>1411</v>
      </c>
      <c r="AI883" t="s">
        <v>1410</v>
      </c>
      <c r="AJ883" t="s"/>
      <c r="AK883" t="s">
        <v>91</v>
      </c>
      <c r="AL883" t="s"/>
      <c r="AM883" t="s"/>
      <c r="AN883" t="s">
        <v>91</v>
      </c>
      <c r="AO883" t="s"/>
      <c r="AP883" t="n">
        <v>10</v>
      </c>
      <c r="AQ883" t="s">
        <v>92</v>
      </c>
      <c r="AR883" t="s"/>
      <c r="AS883" t="s">
        <v>160</v>
      </c>
      <c r="AT883" t="s">
        <v>94</v>
      </c>
      <c r="AU883" t="s">
        <v>91</v>
      </c>
      <c r="AV883" t="s"/>
      <c r="AW883" t="s">
        <v>95</v>
      </c>
      <c r="AX883" t="s"/>
      <c r="AY883" t="n">
        <v>418152</v>
      </c>
      <c r="AZ883" t="s">
        <v>96</v>
      </c>
      <c r="BA883" t="s"/>
      <c r="BB883" t="s"/>
      <c r="BC883" t="n">
        <v>38.9852</v>
      </c>
      <c r="BD883" t="n">
        <v>38.9852</v>
      </c>
      <c r="BE883" t="s">
        <v>1412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>
        <v>98</v>
      </c>
      <c r="BO883" t="s">
        <v>82</v>
      </c>
      <c r="BP883" t="s">
        <v>99</v>
      </c>
      <c r="BQ883" t="s">
        <v>100</v>
      </c>
      <c r="BR883" t="s">
        <v>101</v>
      </c>
    </row>
    <row r="884" spans="1:70">
      <c r="A884" t="s">
        <v>70</v>
      </c>
      <c r="B884" t="s">
        <v>71</v>
      </c>
      <c r="C884" t="s">
        <v>438</v>
      </c>
      <c r="D884" t="n">
        <v>3</v>
      </c>
      <c r="E884" t="s">
        <v>73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78.13</v>
      </c>
      <c r="L884" t="s">
        <v>77</v>
      </c>
      <c r="M884" t="s"/>
      <c r="N884" t="s">
        <v>110</v>
      </c>
      <c r="O884" t="s">
        <v>79</v>
      </c>
      <c r="P884" t="s">
        <v>73</v>
      </c>
      <c r="Q884" t="s"/>
      <c r="R884" t="s">
        <v>80</v>
      </c>
      <c r="S884" t="s">
        <v>1413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HYPERLINK("https://hotelmonitor-cachepage.eclerx.com/savepage/tk_1545475870603508_sr_61.html","info")</f>
        <v/>
      </c>
      <c r="AA884" t="n">
        <v>-418152</v>
      </c>
      <c r="AB884" t="s">
        <v>112</v>
      </c>
      <c r="AC884" t="s">
        <v>88</v>
      </c>
      <c r="AD884" t="s">
        <v>89</v>
      </c>
      <c r="AE884" t="s"/>
      <c r="AF884" t="s"/>
      <c r="AG884" t="s"/>
      <c r="AH884" t="s">
        <v>1414</v>
      </c>
      <c r="AI884" t="s">
        <v>1413</v>
      </c>
      <c r="AJ884" t="s"/>
      <c r="AK884" t="s">
        <v>91</v>
      </c>
      <c r="AL884" t="s"/>
      <c r="AM884" t="s">
        <v>114</v>
      </c>
      <c r="AN884" t="s">
        <v>91</v>
      </c>
      <c r="AO884" t="s"/>
      <c r="AP884" t="n">
        <v>10</v>
      </c>
      <c r="AQ884" t="s">
        <v>92</v>
      </c>
      <c r="AR884" t="s"/>
      <c r="AS884" t="s">
        <v>115</v>
      </c>
      <c r="AT884" t="s">
        <v>94</v>
      </c>
      <c r="AU884" t="s">
        <v>91</v>
      </c>
      <c r="AV884" t="s"/>
      <c r="AW884" t="s">
        <v>95</v>
      </c>
      <c r="AX884" t="s"/>
      <c r="AY884" t="n">
        <v>418152</v>
      </c>
      <c r="AZ884" t="s">
        <v>96</v>
      </c>
      <c r="BA884" t="s"/>
      <c r="BB884" t="s"/>
      <c r="BC884" t="n">
        <v>38.9852</v>
      </c>
      <c r="BD884" t="n">
        <v>38.9852</v>
      </c>
      <c r="BE884" t="s">
        <v>1415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>
        <v>117</v>
      </c>
      <c r="BR884" t="s">
        <v>101</v>
      </c>
    </row>
    <row r="885" spans="1:70">
      <c r="A885" t="s">
        <v>70</v>
      </c>
      <c r="B885" t="s">
        <v>71</v>
      </c>
      <c r="C885" t="s">
        <v>438</v>
      </c>
      <c r="D885" t="n">
        <v>3</v>
      </c>
      <c r="E885" t="s">
        <v>73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78.13</v>
      </c>
      <c r="L885" t="s">
        <v>77</v>
      </c>
      <c r="M885" t="s"/>
      <c r="N885" t="s">
        <v>110</v>
      </c>
      <c r="O885" t="s">
        <v>79</v>
      </c>
      <c r="P885" t="s">
        <v>73</v>
      </c>
      <c r="Q885" t="s"/>
      <c r="R885" t="s">
        <v>80</v>
      </c>
      <c r="S885" t="s">
        <v>1413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HYPERLINK("https://hotelmonitor-cachepage.eclerx.com/savepage/tk_1545475870603508_sr_61.html","info")</f>
        <v/>
      </c>
      <c r="AA885" t="n">
        <v>-418152</v>
      </c>
      <c r="AB885" t="s">
        <v>112</v>
      </c>
      <c r="AC885" t="s">
        <v>88</v>
      </c>
      <c r="AD885" t="s">
        <v>89</v>
      </c>
      <c r="AE885" t="s"/>
      <c r="AF885" t="s"/>
      <c r="AG885" t="s"/>
      <c r="AH885" t="s">
        <v>1414</v>
      </c>
      <c r="AI885" t="s">
        <v>1413</v>
      </c>
      <c r="AJ885" t="s"/>
      <c r="AK885" t="s">
        <v>91</v>
      </c>
      <c r="AL885" t="s"/>
      <c r="AM885" t="s">
        <v>114</v>
      </c>
      <c r="AN885" t="s">
        <v>91</v>
      </c>
      <c r="AO885" t="s"/>
      <c r="AP885" t="n">
        <v>10</v>
      </c>
      <c r="AQ885" t="s">
        <v>92</v>
      </c>
      <c r="AR885" t="s"/>
      <c r="AS885" t="s">
        <v>115</v>
      </c>
      <c r="AT885" t="s">
        <v>94</v>
      </c>
      <c r="AU885" t="s">
        <v>91</v>
      </c>
      <c r="AV885" t="s"/>
      <c r="AW885" t="s">
        <v>95</v>
      </c>
      <c r="AX885" t="s"/>
      <c r="AY885" t="n">
        <v>418152</v>
      </c>
      <c r="AZ885" t="s">
        <v>96</v>
      </c>
      <c r="BA885" t="s"/>
      <c r="BB885" t="s"/>
      <c r="BC885" t="n">
        <v>38.9852</v>
      </c>
      <c r="BD885" t="n">
        <v>38.9852</v>
      </c>
      <c r="BE885" t="s">
        <v>1415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>
        <v>117</v>
      </c>
      <c r="BR885" t="s">
        <v>101</v>
      </c>
    </row>
    <row r="886" spans="1:70">
      <c r="A886" t="s">
        <v>70</v>
      </c>
      <c r="B886" t="s">
        <v>71</v>
      </c>
      <c r="C886" t="s">
        <v>438</v>
      </c>
      <c r="D886" t="n">
        <v>3</v>
      </c>
      <c r="E886" t="s">
        <v>73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91.95</v>
      </c>
      <c r="L886" t="s">
        <v>77</v>
      </c>
      <c r="M886" t="s"/>
      <c r="N886" t="s">
        <v>110</v>
      </c>
      <c r="O886" t="s">
        <v>79</v>
      </c>
      <c r="P886" t="s">
        <v>73</v>
      </c>
      <c r="Q886" t="s"/>
      <c r="R886" t="s">
        <v>80</v>
      </c>
      <c r="S886" t="s">
        <v>1416</v>
      </c>
      <c r="T886" t="s">
        <v>82</v>
      </c>
      <c r="U886" t="s">
        <v>83</v>
      </c>
      <c r="V886" t="s">
        <v>84</v>
      </c>
      <c r="W886" t="s">
        <v>103</v>
      </c>
      <c r="X886" t="s"/>
      <c r="Y886" t="s">
        <v>86</v>
      </c>
      <c r="Z886">
        <f>HYPERLINK("https://hotelmonitor-cachepage.eclerx.com/savepage/tk_1545475870603508_sr_61.html","info")</f>
        <v/>
      </c>
      <c r="AA886" t="n">
        <v>-418152</v>
      </c>
      <c r="AB886" t="s">
        <v>112</v>
      </c>
      <c r="AC886" t="s">
        <v>88</v>
      </c>
      <c r="AD886" t="s">
        <v>89</v>
      </c>
      <c r="AE886" t="s"/>
      <c r="AF886" t="s"/>
      <c r="AG886" t="s"/>
      <c r="AH886" t="s">
        <v>1417</v>
      </c>
      <c r="AI886" t="s">
        <v>1416</v>
      </c>
      <c r="AJ886" t="s"/>
      <c r="AK886" t="s">
        <v>91</v>
      </c>
      <c r="AL886" t="s"/>
      <c r="AM886" t="s">
        <v>114</v>
      </c>
      <c r="AN886" t="s">
        <v>91</v>
      </c>
      <c r="AO886" t="s"/>
      <c r="AP886" t="n">
        <v>10</v>
      </c>
      <c r="AQ886" t="s">
        <v>92</v>
      </c>
      <c r="AR886" t="s"/>
      <c r="AS886" t="s">
        <v>115</v>
      </c>
      <c r="AT886" t="s">
        <v>94</v>
      </c>
      <c r="AU886" t="s">
        <v>91</v>
      </c>
      <c r="AV886" t="s"/>
      <c r="AW886" t="s">
        <v>95</v>
      </c>
      <c r="AX886" t="s"/>
      <c r="AY886" t="n">
        <v>418152</v>
      </c>
      <c r="AZ886" t="s">
        <v>96</v>
      </c>
      <c r="BA886" t="s"/>
      <c r="BB886" t="s"/>
      <c r="BC886" t="n">
        <v>38.9852</v>
      </c>
      <c r="BD886" t="n">
        <v>38.9852</v>
      </c>
      <c r="BE886" t="s">
        <v>1418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>
        <v>117</v>
      </c>
      <c r="BR886" t="s">
        <v>101</v>
      </c>
    </row>
    <row r="887" spans="1:70">
      <c r="A887" t="s">
        <v>70</v>
      </c>
      <c r="B887" t="s">
        <v>71</v>
      </c>
      <c r="C887" t="s">
        <v>438</v>
      </c>
      <c r="D887" t="n">
        <v>3</v>
      </c>
      <c r="E887" t="s">
        <v>73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91.95</v>
      </c>
      <c r="L887" t="s">
        <v>77</v>
      </c>
      <c r="M887" t="s"/>
      <c r="N887" t="s">
        <v>110</v>
      </c>
      <c r="O887" t="s">
        <v>79</v>
      </c>
      <c r="P887" t="s">
        <v>73</v>
      </c>
      <c r="Q887" t="s"/>
      <c r="R887" t="s">
        <v>80</v>
      </c>
      <c r="S887" t="s">
        <v>1416</v>
      </c>
      <c r="T887" t="s">
        <v>82</v>
      </c>
      <c r="U887" t="s">
        <v>83</v>
      </c>
      <c r="V887" t="s">
        <v>84</v>
      </c>
      <c r="W887" t="s">
        <v>103</v>
      </c>
      <c r="X887" t="s"/>
      <c r="Y887" t="s">
        <v>86</v>
      </c>
      <c r="Z887">
        <f>HYPERLINK("https://hotelmonitor-cachepage.eclerx.com/savepage/tk_1545475870603508_sr_61.html","info")</f>
        <v/>
      </c>
      <c r="AA887" t="n">
        <v>-418152</v>
      </c>
      <c r="AB887" t="s">
        <v>112</v>
      </c>
      <c r="AC887" t="s">
        <v>88</v>
      </c>
      <c r="AD887" t="s">
        <v>89</v>
      </c>
      <c r="AE887" t="s"/>
      <c r="AF887" t="s"/>
      <c r="AG887" t="s"/>
      <c r="AH887" t="s">
        <v>1417</v>
      </c>
      <c r="AI887" t="s">
        <v>1416</v>
      </c>
      <c r="AJ887" t="s"/>
      <c r="AK887" t="s">
        <v>91</v>
      </c>
      <c r="AL887" t="s"/>
      <c r="AM887" t="s">
        <v>114</v>
      </c>
      <c r="AN887" t="s">
        <v>91</v>
      </c>
      <c r="AO887" t="s"/>
      <c r="AP887" t="n">
        <v>10</v>
      </c>
      <c r="AQ887" t="s">
        <v>92</v>
      </c>
      <c r="AR887" t="s"/>
      <c r="AS887" t="s">
        <v>115</v>
      </c>
      <c r="AT887" t="s">
        <v>94</v>
      </c>
      <c r="AU887" t="s">
        <v>91</v>
      </c>
      <c r="AV887" t="s"/>
      <c r="AW887" t="s">
        <v>95</v>
      </c>
      <c r="AX887" t="s"/>
      <c r="AY887" t="n">
        <v>418152</v>
      </c>
      <c r="AZ887" t="s">
        <v>96</v>
      </c>
      <c r="BA887" t="s"/>
      <c r="BB887" t="s"/>
      <c r="BC887" t="n">
        <v>38.9852</v>
      </c>
      <c r="BD887" t="n">
        <v>38.9852</v>
      </c>
      <c r="BE887" t="s">
        <v>1418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>
        <v>117</v>
      </c>
      <c r="BR887" t="s">
        <v>101</v>
      </c>
    </row>
    <row r="888" spans="1:70">
      <c r="A888" t="s">
        <v>70</v>
      </c>
      <c r="B888" t="s">
        <v>71</v>
      </c>
      <c r="C888" t="s">
        <v>438</v>
      </c>
      <c r="D888" t="n">
        <v>3</v>
      </c>
      <c r="E888" t="s">
        <v>73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109.57</v>
      </c>
      <c r="L888" t="s">
        <v>77</v>
      </c>
      <c r="M888" t="s"/>
      <c r="N888" t="s">
        <v>110</v>
      </c>
      <c r="O888" t="s">
        <v>79</v>
      </c>
      <c r="P888" t="s">
        <v>73</v>
      </c>
      <c r="Q888" t="s"/>
      <c r="R888" t="s">
        <v>80</v>
      </c>
      <c r="S888" t="s">
        <v>1419</v>
      </c>
      <c r="T888" t="s">
        <v>82</v>
      </c>
      <c r="U888" t="s">
        <v>83</v>
      </c>
      <c r="V888" t="s">
        <v>84</v>
      </c>
      <c r="W888" t="s">
        <v>107</v>
      </c>
      <c r="X888" t="s"/>
      <c r="Y888" t="s">
        <v>86</v>
      </c>
      <c r="Z888">
        <f>HYPERLINK("https://hotelmonitor-cachepage.eclerx.com/savepage/tk_1545475870603508_sr_61.html","info")</f>
        <v/>
      </c>
      <c r="AA888" t="n">
        <v>-418152</v>
      </c>
      <c r="AB888" t="s">
        <v>112</v>
      </c>
      <c r="AC888" t="s">
        <v>88</v>
      </c>
      <c r="AD888" t="s">
        <v>89</v>
      </c>
      <c r="AE888" t="s"/>
      <c r="AF888" t="s"/>
      <c r="AG888" t="s"/>
      <c r="AH888" t="s">
        <v>1420</v>
      </c>
      <c r="AI888" t="s">
        <v>1419</v>
      </c>
      <c r="AJ888" t="s"/>
      <c r="AK888" t="s">
        <v>91</v>
      </c>
      <c r="AL888" t="s"/>
      <c r="AM888" t="s">
        <v>114</v>
      </c>
      <c r="AN888" t="s">
        <v>91</v>
      </c>
      <c r="AO888" t="s"/>
      <c r="AP888" t="n">
        <v>10</v>
      </c>
      <c r="AQ888" t="s">
        <v>92</v>
      </c>
      <c r="AR888" t="s"/>
      <c r="AS888" t="s">
        <v>115</v>
      </c>
      <c r="AT888" t="s">
        <v>94</v>
      </c>
      <c r="AU888" t="s">
        <v>91</v>
      </c>
      <c r="AV888" t="s"/>
      <c r="AW888" t="s">
        <v>95</v>
      </c>
      <c r="AX888" t="s"/>
      <c r="AY888" t="n">
        <v>418152</v>
      </c>
      <c r="AZ888" t="s">
        <v>96</v>
      </c>
      <c r="BA888" t="s"/>
      <c r="BB888" t="s"/>
      <c r="BC888" t="n">
        <v>38.9852</v>
      </c>
      <c r="BD888" t="n">
        <v>38.9852</v>
      </c>
      <c r="BE888" t="s">
        <v>1421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>
        <v>117</v>
      </c>
      <c r="BR888" t="s">
        <v>101</v>
      </c>
    </row>
    <row r="889" spans="1:70">
      <c r="A889" t="s">
        <v>70</v>
      </c>
      <c r="B889" t="s">
        <v>71</v>
      </c>
      <c r="C889" t="s">
        <v>438</v>
      </c>
      <c r="D889" t="n">
        <v>3</v>
      </c>
      <c r="E889" t="s">
        <v>73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109.57</v>
      </c>
      <c r="L889" t="s">
        <v>77</v>
      </c>
      <c r="M889" t="s"/>
      <c r="N889" t="s">
        <v>110</v>
      </c>
      <c r="O889" t="s">
        <v>79</v>
      </c>
      <c r="P889" t="s">
        <v>73</v>
      </c>
      <c r="Q889" t="s"/>
      <c r="R889" t="s">
        <v>80</v>
      </c>
      <c r="S889" t="s">
        <v>1419</v>
      </c>
      <c r="T889" t="s">
        <v>82</v>
      </c>
      <c r="U889" t="s">
        <v>83</v>
      </c>
      <c r="V889" t="s">
        <v>84</v>
      </c>
      <c r="W889" t="s">
        <v>107</v>
      </c>
      <c r="X889" t="s"/>
      <c r="Y889" t="s">
        <v>86</v>
      </c>
      <c r="Z889">
        <f>HYPERLINK("https://hotelmonitor-cachepage.eclerx.com/savepage/tk_1545475870603508_sr_61.html","info")</f>
        <v/>
      </c>
      <c r="AA889" t="n">
        <v>-418152</v>
      </c>
      <c r="AB889" t="s">
        <v>112</v>
      </c>
      <c r="AC889" t="s">
        <v>88</v>
      </c>
      <c r="AD889" t="s">
        <v>89</v>
      </c>
      <c r="AE889" t="s"/>
      <c r="AF889" t="s"/>
      <c r="AG889" t="s"/>
      <c r="AH889" t="s">
        <v>1420</v>
      </c>
      <c r="AI889" t="s">
        <v>1419</v>
      </c>
      <c r="AJ889" t="s"/>
      <c r="AK889" t="s">
        <v>91</v>
      </c>
      <c r="AL889" t="s"/>
      <c r="AM889" t="s">
        <v>114</v>
      </c>
      <c r="AN889" t="s">
        <v>91</v>
      </c>
      <c r="AO889" t="s"/>
      <c r="AP889" t="n">
        <v>10</v>
      </c>
      <c r="AQ889" t="s">
        <v>92</v>
      </c>
      <c r="AR889" t="s"/>
      <c r="AS889" t="s">
        <v>115</v>
      </c>
      <c r="AT889" t="s">
        <v>94</v>
      </c>
      <c r="AU889" t="s">
        <v>91</v>
      </c>
      <c r="AV889" t="s"/>
      <c r="AW889" t="s">
        <v>95</v>
      </c>
      <c r="AX889" t="s"/>
      <c r="AY889" t="n">
        <v>418152</v>
      </c>
      <c r="AZ889" t="s">
        <v>96</v>
      </c>
      <c r="BA889" t="s"/>
      <c r="BB889" t="s"/>
      <c r="BC889" t="n">
        <v>38.9852</v>
      </c>
      <c r="BD889" t="n">
        <v>38.9852</v>
      </c>
      <c r="BE889" t="s">
        <v>1421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>
        <v>117</v>
      </c>
      <c r="BR889" t="s">
        <v>101</v>
      </c>
    </row>
    <row r="890" spans="1:70">
      <c r="A890" t="s">
        <v>70</v>
      </c>
      <c r="B890" t="s">
        <v>71</v>
      </c>
      <c r="C890" t="s">
        <v>438</v>
      </c>
      <c r="D890" t="n">
        <v>3</v>
      </c>
      <c r="E890" t="s">
        <v>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88.83</v>
      </c>
      <c r="L890" t="s">
        <v>77</v>
      </c>
      <c r="M890" t="s"/>
      <c r="N890" t="s">
        <v>124</v>
      </c>
      <c r="O890" t="s">
        <v>79</v>
      </c>
      <c r="P890" t="s">
        <v>73</v>
      </c>
      <c r="Q890" t="s"/>
      <c r="R890" t="s">
        <v>80</v>
      </c>
      <c r="S890" t="s">
        <v>1422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>
        <f>HYPERLINK("https://hotelmonitor-cachepage.eclerx.com/savepage/tk_1545475870603508_sr_61.html","info")</f>
        <v/>
      </c>
      <c r="AA890" t="n">
        <v>-418152</v>
      </c>
      <c r="AB890" t="s">
        <v>87</v>
      </c>
      <c r="AC890" t="s">
        <v>88</v>
      </c>
      <c r="AD890" t="s">
        <v>89</v>
      </c>
      <c r="AE890" t="s"/>
      <c r="AF890" t="s"/>
      <c r="AG890" t="s"/>
      <c r="AH890" t="s">
        <v>1423</v>
      </c>
      <c r="AI890" t="s">
        <v>1422</v>
      </c>
      <c r="AJ890" t="s"/>
      <c r="AK890" t="s">
        <v>91</v>
      </c>
      <c r="AL890" t="s"/>
      <c r="AM890" t="s"/>
      <c r="AN890" t="s">
        <v>91</v>
      </c>
      <c r="AO890" t="s"/>
      <c r="AP890" t="n">
        <v>10</v>
      </c>
      <c r="AQ890" t="s">
        <v>92</v>
      </c>
      <c r="AR890" t="s"/>
      <c r="AS890" t="s">
        <v>160</v>
      </c>
      <c r="AT890" t="s">
        <v>94</v>
      </c>
      <c r="AU890" t="s">
        <v>91</v>
      </c>
      <c r="AV890" t="s"/>
      <c r="AW890" t="s">
        <v>95</v>
      </c>
      <c r="AX890" t="s"/>
      <c r="AY890" t="n">
        <v>418152</v>
      </c>
      <c r="AZ890" t="s">
        <v>96</v>
      </c>
      <c r="BA890" t="s"/>
      <c r="BB890" t="s"/>
      <c r="BC890" t="n">
        <v>38.9852</v>
      </c>
      <c r="BD890" t="n">
        <v>38.9852</v>
      </c>
      <c r="BE890" t="s">
        <v>1424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98</v>
      </c>
      <c r="BO890" t="s">
        <v>82</v>
      </c>
      <c r="BP890" t="s">
        <v>99</v>
      </c>
      <c r="BQ890" t="s">
        <v>128</v>
      </c>
      <c r="BR890" t="s">
        <v>101</v>
      </c>
    </row>
    <row r="891" spans="1:70">
      <c r="A891" t="s">
        <v>70</v>
      </c>
      <c r="B891" t="s">
        <v>71</v>
      </c>
      <c r="C891" t="s">
        <v>438</v>
      </c>
      <c r="D891" t="n">
        <v>3</v>
      </c>
      <c r="E891" t="s">
        <v>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88.83</v>
      </c>
      <c r="L891" t="s">
        <v>77</v>
      </c>
      <c r="M891" t="s"/>
      <c r="N891" t="s">
        <v>124</v>
      </c>
      <c r="O891" t="s">
        <v>79</v>
      </c>
      <c r="P891" t="s">
        <v>73</v>
      </c>
      <c r="Q891" t="s"/>
      <c r="R891" t="s">
        <v>80</v>
      </c>
      <c r="S891" t="s">
        <v>1422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>
        <f>HYPERLINK("https://hotelmonitor-cachepage.eclerx.com/savepage/tk_1545475870603508_sr_61.html","info")</f>
        <v/>
      </c>
      <c r="AA891" t="n">
        <v>-418152</v>
      </c>
      <c r="AB891" t="s">
        <v>87</v>
      </c>
      <c r="AC891" t="s">
        <v>88</v>
      </c>
      <c r="AD891" t="s">
        <v>89</v>
      </c>
      <c r="AE891" t="s"/>
      <c r="AF891" t="s"/>
      <c r="AG891" t="s"/>
      <c r="AH891" t="s">
        <v>1423</v>
      </c>
      <c r="AI891" t="s">
        <v>1422</v>
      </c>
      <c r="AJ891" t="s"/>
      <c r="AK891" t="s">
        <v>91</v>
      </c>
      <c r="AL891" t="s"/>
      <c r="AM891" t="s"/>
      <c r="AN891" t="s">
        <v>91</v>
      </c>
      <c r="AO891" t="s"/>
      <c r="AP891" t="n">
        <v>10</v>
      </c>
      <c r="AQ891" t="s">
        <v>92</v>
      </c>
      <c r="AR891" t="s"/>
      <c r="AS891" t="s">
        <v>160</v>
      </c>
      <c r="AT891" t="s">
        <v>94</v>
      </c>
      <c r="AU891" t="s">
        <v>91</v>
      </c>
      <c r="AV891" t="s"/>
      <c r="AW891" t="s">
        <v>95</v>
      </c>
      <c r="AX891" t="s"/>
      <c r="AY891" t="n">
        <v>418152</v>
      </c>
      <c r="AZ891" t="s">
        <v>96</v>
      </c>
      <c r="BA891" t="s"/>
      <c r="BB891" t="s"/>
      <c r="BC891" t="n">
        <v>38.9852</v>
      </c>
      <c r="BD891" t="n">
        <v>38.9852</v>
      </c>
      <c r="BE891" t="s">
        <v>1424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>
        <v>98</v>
      </c>
      <c r="BO891" t="s">
        <v>82</v>
      </c>
      <c r="BP891" t="s">
        <v>99</v>
      </c>
      <c r="BQ891" t="s">
        <v>128</v>
      </c>
      <c r="BR891" t="s">
        <v>101</v>
      </c>
    </row>
    <row r="892" spans="1:70">
      <c r="A892" t="s">
        <v>70</v>
      </c>
      <c r="B892" t="s">
        <v>71</v>
      </c>
      <c r="C892" t="s">
        <v>438</v>
      </c>
      <c r="D892" t="n">
        <v>3</v>
      </c>
      <c r="E892" t="s">
        <v>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102.75</v>
      </c>
      <c r="L892" t="s">
        <v>77</v>
      </c>
      <c r="M892" t="s"/>
      <c r="N892" t="s">
        <v>124</v>
      </c>
      <c r="O892" t="s">
        <v>79</v>
      </c>
      <c r="P892" t="s">
        <v>73</v>
      </c>
      <c r="Q892" t="s"/>
      <c r="R892" t="s">
        <v>80</v>
      </c>
      <c r="S892" t="s">
        <v>1425</v>
      </c>
      <c r="T892" t="s">
        <v>82</v>
      </c>
      <c r="U892" t="s">
        <v>83</v>
      </c>
      <c r="V892" t="s">
        <v>84</v>
      </c>
      <c r="W892" t="s">
        <v>103</v>
      </c>
      <c r="X892" t="s"/>
      <c r="Y892" t="s">
        <v>86</v>
      </c>
      <c r="Z892">
        <f>HYPERLINK("https://hotelmonitor-cachepage.eclerx.com/savepage/tk_1545475870603508_sr_61.html","info")</f>
        <v/>
      </c>
      <c r="AA892" t="n">
        <v>-418152</v>
      </c>
      <c r="AB892" t="s">
        <v>87</v>
      </c>
      <c r="AC892" t="s">
        <v>88</v>
      </c>
      <c r="AD892" t="s">
        <v>89</v>
      </c>
      <c r="AE892" t="s"/>
      <c r="AF892" t="s"/>
      <c r="AG892" t="s"/>
      <c r="AH892" t="s">
        <v>1426</v>
      </c>
      <c r="AI892" t="s">
        <v>1425</v>
      </c>
      <c r="AJ892" t="s"/>
      <c r="AK892" t="s">
        <v>91</v>
      </c>
      <c r="AL892" t="s"/>
      <c r="AM892" t="s"/>
      <c r="AN892" t="s">
        <v>91</v>
      </c>
      <c r="AO892" t="s"/>
      <c r="AP892" t="n">
        <v>10</v>
      </c>
      <c r="AQ892" t="s">
        <v>92</v>
      </c>
      <c r="AR892" t="s"/>
      <c r="AS892" t="s">
        <v>160</v>
      </c>
      <c r="AT892" t="s">
        <v>94</v>
      </c>
      <c r="AU892" t="s">
        <v>91</v>
      </c>
      <c r="AV892" t="s"/>
      <c r="AW892" t="s">
        <v>95</v>
      </c>
      <c r="AX892" t="s"/>
      <c r="AY892" t="n">
        <v>418152</v>
      </c>
      <c r="AZ892" t="s">
        <v>96</v>
      </c>
      <c r="BA892" t="s"/>
      <c r="BB892" t="s"/>
      <c r="BC892" t="n">
        <v>38.9852</v>
      </c>
      <c r="BD892" t="n">
        <v>38.9852</v>
      </c>
      <c r="BE892" t="s">
        <v>1427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>
        <v>98</v>
      </c>
      <c r="BO892" t="s">
        <v>82</v>
      </c>
      <c r="BP892" t="s">
        <v>99</v>
      </c>
      <c r="BQ892" t="s">
        <v>128</v>
      </c>
      <c r="BR892" t="s">
        <v>101</v>
      </c>
    </row>
    <row r="893" spans="1:70">
      <c r="A893" t="s">
        <v>70</v>
      </c>
      <c r="B893" t="s">
        <v>71</v>
      </c>
      <c r="C893" t="s">
        <v>438</v>
      </c>
      <c r="D893" t="n">
        <v>3</v>
      </c>
      <c r="E893" t="s">
        <v>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102.75</v>
      </c>
      <c r="L893" t="s">
        <v>77</v>
      </c>
      <c r="M893" t="s"/>
      <c r="N893" t="s">
        <v>124</v>
      </c>
      <c r="O893" t="s">
        <v>79</v>
      </c>
      <c r="P893" t="s">
        <v>73</v>
      </c>
      <c r="Q893" t="s"/>
      <c r="R893" t="s">
        <v>80</v>
      </c>
      <c r="S893" t="s">
        <v>1425</v>
      </c>
      <c r="T893" t="s">
        <v>82</v>
      </c>
      <c r="U893" t="s">
        <v>83</v>
      </c>
      <c r="V893" t="s">
        <v>84</v>
      </c>
      <c r="W893" t="s">
        <v>103</v>
      </c>
      <c r="X893" t="s"/>
      <c r="Y893" t="s">
        <v>86</v>
      </c>
      <c r="Z893">
        <f>HYPERLINK("https://hotelmonitor-cachepage.eclerx.com/savepage/tk_1545475870603508_sr_61.html","info")</f>
        <v/>
      </c>
      <c r="AA893" t="n">
        <v>-418152</v>
      </c>
      <c r="AB893" t="s">
        <v>87</v>
      </c>
      <c r="AC893" t="s">
        <v>88</v>
      </c>
      <c r="AD893" t="s">
        <v>89</v>
      </c>
      <c r="AE893" t="s"/>
      <c r="AF893" t="s"/>
      <c r="AG893" t="s"/>
      <c r="AH893" t="s">
        <v>1426</v>
      </c>
      <c r="AI893" t="s">
        <v>1425</v>
      </c>
      <c r="AJ893" t="s"/>
      <c r="AK893" t="s">
        <v>91</v>
      </c>
      <c r="AL893" t="s"/>
      <c r="AM893" t="s"/>
      <c r="AN893" t="s">
        <v>91</v>
      </c>
      <c r="AO893" t="s"/>
      <c r="AP893" t="n">
        <v>10</v>
      </c>
      <c r="AQ893" t="s">
        <v>92</v>
      </c>
      <c r="AR893" t="s"/>
      <c r="AS893" t="s">
        <v>160</v>
      </c>
      <c r="AT893" t="s">
        <v>94</v>
      </c>
      <c r="AU893" t="s">
        <v>91</v>
      </c>
      <c r="AV893" t="s"/>
      <c r="AW893" t="s">
        <v>95</v>
      </c>
      <c r="AX893" t="s"/>
      <c r="AY893" t="n">
        <v>418152</v>
      </c>
      <c r="AZ893" t="s">
        <v>96</v>
      </c>
      <c r="BA893" t="s"/>
      <c r="BB893" t="s"/>
      <c r="BC893" t="n">
        <v>38.9852</v>
      </c>
      <c r="BD893" t="n">
        <v>38.9852</v>
      </c>
      <c r="BE893" t="s">
        <v>1427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>
        <v>98</v>
      </c>
      <c r="BO893" t="s">
        <v>82</v>
      </c>
      <c r="BP893" t="s">
        <v>99</v>
      </c>
      <c r="BQ893" t="s">
        <v>128</v>
      </c>
      <c r="BR893" t="s">
        <v>101</v>
      </c>
    </row>
    <row r="894" spans="1:70">
      <c r="A894" t="s">
        <v>70</v>
      </c>
      <c r="B894" t="s">
        <v>71</v>
      </c>
      <c r="C894" t="s">
        <v>438</v>
      </c>
      <c r="D894" t="n">
        <v>3</v>
      </c>
      <c r="E894" t="s">
        <v>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120.47</v>
      </c>
      <c r="L894" t="s">
        <v>77</v>
      </c>
      <c r="M894" t="s"/>
      <c r="N894" t="s">
        <v>124</v>
      </c>
      <c r="O894" t="s">
        <v>79</v>
      </c>
      <c r="P894" t="s">
        <v>73</v>
      </c>
      <c r="Q894" t="s"/>
      <c r="R894" t="s">
        <v>80</v>
      </c>
      <c r="S894" t="s">
        <v>1428</v>
      </c>
      <c r="T894" t="s">
        <v>82</v>
      </c>
      <c r="U894" t="s">
        <v>83</v>
      </c>
      <c r="V894" t="s">
        <v>84</v>
      </c>
      <c r="W894" t="s">
        <v>107</v>
      </c>
      <c r="X894" t="s"/>
      <c r="Y894" t="s">
        <v>86</v>
      </c>
      <c r="Z894">
        <f>HYPERLINK("https://hotelmonitor-cachepage.eclerx.com/savepage/tk_1545475870603508_sr_61.html","info")</f>
        <v/>
      </c>
      <c r="AA894" t="n">
        <v>-418152</v>
      </c>
      <c r="AB894" t="s">
        <v>87</v>
      </c>
      <c r="AC894" t="s">
        <v>88</v>
      </c>
      <c r="AD894" t="s">
        <v>89</v>
      </c>
      <c r="AE894" t="s"/>
      <c r="AF894" t="s"/>
      <c r="AG894" t="s"/>
      <c r="AH894" t="s">
        <v>1429</v>
      </c>
      <c r="AI894" t="s">
        <v>1428</v>
      </c>
      <c r="AJ894" t="s"/>
      <c r="AK894" t="s">
        <v>91</v>
      </c>
      <c r="AL894" t="s"/>
      <c r="AM894" t="s"/>
      <c r="AN894" t="s">
        <v>91</v>
      </c>
      <c r="AO894" t="s"/>
      <c r="AP894" t="n">
        <v>10</v>
      </c>
      <c r="AQ894" t="s">
        <v>92</v>
      </c>
      <c r="AR894" t="s"/>
      <c r="AS894" t="s">
        <v>160</v>
      </c>
      <c r="AT894" t="s">
        <v>94</v>
      </c>
      <c r="AU894" t="s">
        <v>91</v>
      </c>
      <c r="AV894" t="s"/>
      <c r="AW894" t="s">
        <v>95</v>
      </c>
      <c r="AX894" t="s"/>
      <c r="AY894" t="n">
        <v>418152</v>
      </c>
      <c r="AZ894" t="s">
        <v>96</v>
      </c>
      <c r="BA894" t="s"/>
      <c r="BB894" t="s"/>
      <c r="BC894" t="n">
        <v>38.9852</v>
      </c>
      <c r="BD894" t="n">
        <v>38.9852</v>
      </c>
      <c r="BE894" t="s">
        <v>1430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98</v>
      </c>
      <c r="BO894" t="s">
        <v>82</v>
      </c>
      <c r="BP894" t="s">
        <v>99</v>
      </c>
      <c r="BQ894" t="s">
        <v>128</v>
      </c>
      <c r="BR894" t="s">
        <v>101</v>
      </c>
    </row>
    <row r="895" spans="1:70">
      <c r="A895" t="s">
        <v>70</v>
      </c>
      <c r="B895" t="s">
        <v>71</v>
      </c>
      <c r="C895" t="s">
        <v>438</v>
      </c>
      <c r="D895" t="n">
        <v>3</v>
      </c>
      <c r="E895" t="s">
        <v>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120.47</v>
      </c>
      <c r="L895" t="s">
        <v>77</v>
      </c>
      <c r="M895" t="s"/>
      <c r="N895" t="s">
        <v>124</v>
      </c>
      <c r="O895" t="s">
        <v>79</v>
      </c>
      <c r="P895" t="s">
        <v>73</v>
      </c>
      <c r="Q895" t="s"/>
      <c r="R895" t="s">
        <v>80</v>
      </c>
      <c r="S895" t="s">
        <v>1428</v>
      </c>
      <c r="T895" t="s">
        <v>82</v>
      </c>
      <c r="U895" t="s">
        <v>83</v>
      </c>
      <c r="V895" t="s">
        <v>84</v>
      </c>
      <c r="W895" t="s">
        <v>107</v>
      </c>
      <c r="X895" t="s"/>
      <c r="Y895" t="s">
        <v>86</v>
      </c>
      <c r="Z895">
        <f>HYPERLINK("https://hotelmonitor-cachepage.eclerx.com/savepage/tk_1545475870603508_sr_61.html","info")</f>
        <v/>
      </c>
      <c r="AA895" t="n">
        <v>-418152</v>
      </c>
      <c r="AB895" t="s">
        <v>87</v>
      </c>
      <c r="AC895" t="s">
        <v>88</v>
      </c>
      <c r="AD895" t="s">
        <v>89</v>
      </c>
      <c r="AE895" t="s"/>
      <c r="AF895" t="s"/>
      <c r="AG895" t="s"/>
      <c r="AH895" t="s">
        <v>1429</v>
      </c>
      <c r="AI895" t="s">
        <v>1428</v>
      </c>
      <c r="AJ895" t="s"/>
      <c r="AK895" t="s">
        <v>91</v>
      </c>
      <c r="AL895" t="s"/>
      <c r="AM895" t="s"/>
      <c r="AN895" t="s">
        <v>91</v>
      </c>
      <c r="AO895" t="s"/>
      <c r="AP895" t="n">
        <v>10</v>
      </c>
      <c r="AQ895" t="s">
        <v>92</v>
      </c>
      <c r="AR895" t="s"/>
      <c r="AS895" t="s">
        <v>160</v>
      </c>
      <c r="AT895" t="s">
        <v>94</v>
      </c>
      <c r="AU895" t="s">
        <v>91</v>
      </c>
      <c r="AV895" t="s"/>
      <c r="AW895" t="s">
        <v>95</v>
      </c>
      <c r="AX895" t="s"/>
      <c r="AY895" t="n">
        <v>418152</v>
      </c>
      <c r="AZ895" t="s">
        <v>96</v>
      </c>
      <c r="BA895" t="s"/>
      <c r="BB895" t="s"/>
      <c r="BC895" t="n">
        <v>38.9852</v>
      </c>
      <c r="BD895" t="n">
        <v>38.9852</v>
      </c>
      <c r="BE895" t="s">
        <v>1430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>
        <v>98</v>
      </c>
      <c r="BO895" t="s">
        <v>82</v>
      </c>
      <c r="BP895" t="s">
        <v>99</v>
      </c>
      <c r="BQ895" t="s">
        <v>128</v>
      </c>
      <c r="BR895" t="s">
        <v>101</v>
      </c>
    </row>
    <row r="896" spans="1:70">
      <c r="A896" t="s">
        <v>70</v>
      </c>
      <c r="B896" t="s">
        <v>71</v>
      </c>
      <c r="C896" t="s">
        <v>438</v>
      </c>
      <c r="D896" t="n">
        <v>3</v>
      </c>
      <c r="E896" t="s">
        <v>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90.42</v>
      </c>
      <c r="L896" t="s">
        <v>77</v>
      </c>
      <c r="M896" t="s"/>
      <c r="N896" t="s">
        <v>78</v>
      </c>
      <c r="O896" t="s">
        <v>79</v>
      </c>
      <c r="P896" t="s">
        <v>73</v>
      </c>
      <c r="Q896" t="s"/>
      <c r="R896" t="s">
        <v>80</v>
      </c>
      <c r="S896" t="s">
        <v>1426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HYPERLINK("https://hotelmonitor-cachepage.eclerx.com/savepage/tk_1545475870603508_sr_61.html","info")</f>
        <v/>
      </c>
      <c r="AA896" t="n">
        <v>-418152</v>
      </c>
      <c r="AB896" t="s">
        <v>87</v>
      </c>
      <c r="AC896" t="s">
        <v>88</v>
      </c>
      <c r="AD896" t="s">
        <v>89</v>
      </c>
      <c r="AE896" t="s"/>
      <c r="AF896" t="s"/>
      <c r="AG896" t="s"/>
      <c r="AH896" t="s">
        <v>1431</v>
      </c>
      <c r="AI896" t="s">
        <v>1426</v>
      </c>
      <c r="AJ896" t="s"/>
      <c r="AK896" t="s">
        <v>91</v>
      </c>
      <c r="AL896" t="s"/>
      <c r="AM896" t="s"/>
      <c r="AN896" t="s">
        <v>91</v>
      </c>
      <c r="AO896" t="s"/>
      <c r="AP896" t="n">
        <v>10</v>
      </c>
      <c r="AQ896" t="s">
        <v>92</v>
      </c>
      <c r="AR896" t="s"/>
      <c r="AS896" t="s">
        <v>160</v>
      </c>
      <c r="AT896" t="s">
        <v>94</v>
      </c>
      <c r="AU896" t="s">
        <v>91</v>
      </c>
      <c r="AV896" t="s"/>
      <c r="AW896" t="s">
        <v>95</v>
      </c>
      <c r="AX896" t="s"/>
      <c r="AY896" t="n">
        <v>418152</v>
      </c>
      <c r="AZ896" t="s">
        <v>96</v>
      </c>
      <c r="BA896" t="s"/>
      <c r="BB896" t="s"/>
      <c r="BC896" t="n">
        <v>38.9852</v>
      </c>
      <c r="BD896" t="n">
        <v>38.9852</v>
      </c>
      <c r="BE896" t="s">
        <v>1432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98</v>
      </c>
      <c r="BO896" t="s">
        <v>82</v>
      </c>
      <c r="BP896" t="s">
        <v>99</v>
      </c>
      <c r="BQ896" t="s">
        <v>138</v>
      </c>
      <c r="BR896" t="s">
        <v>101</v>
      </c>
    </row>
    <row r="897" spans="1:70">
      <c r="A897" t="s">
        <v>70</v>
      </c>
      <c r="B897" t="s">
        <v>71</v>
      </c>
      <c r="C897" t="s">
        <v>438</v>
      </c>
      <c r="D897" t="n">
        <v>3</v>
      </c>
      <c r="E897" t="s">
        <v>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90.42</v>
      </c>
      <c r="L897" t="s">
        <v>77</v>
      </c>
      <c r="M897" t="s"/>
      <c r="N897" t="s">
        <v>78</v>
      </c>
      <c r="O897" t="s">
        <v>79</v>
      </c>
      <c r="P897" t="s">
        <v>73</v>
      </c>
      <c r="Q897" t="s"/>
      <c r="R897" t="s">
        <v>80</v>
      </c>
      <c r="S897" t="s">
        <v>1426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HYPERLINK("https://hotelmonitor-cachepage.eclerx.com/savepage/tk_1545475870603508_sr_61.html","info")</f>
        <v/>
      </c>
      <c r="AA897" t="n">
        <v>-418152</v>
      </c>
      <c r="AB897" t="s">
        <v>87</v>
      </c>
      <c r="AC897" t="s">
        <v>88</v>
      </c>
      <c r="AD897" t="s">
        <v>89</v>
      </c>
      <c r="AE897" t="s"/>
      <c r="AF897" t="s"/>
      <c r="AG897" t="s"/>
      <c r="AH897" t="s">
        <v>1431</v>
      </c>
      <c r="AI897" t="s">
        <v>1426</v>
      </c>
      <c r="AJ897" t="s"/>
      <c r="AK897" t="s">
        <v>91</v>
      </c>
      <c r="AL897" t="s"/>
      <c r="AM897" t="s"/>
      <c r="AN897" t="s">
        <v>91</v>
      </c>
      <c r="AO897" t="s"/>
      <c r="AP897" t="n">
        <v>10</v>
      </c>
      <c r="AQ897" t="s">
        <v>92</v>
      </c>
      <c r="AR897" t="s"/>
      <c r="AS897" t="s">
        <v>160</v>
      </c>
      <c r="AT897" t="s">
        <v>94</v>
      </c>
      <c r="AU897" t="s">
        <v>91</v>
      </c>
      <c r="AV897" t="s"/>
      <c r="AW897" t="s">
        <v>95</v>
      </c>
      <c r="AX897" t="s"/>
      <c r="AY897" t="n">
        <v>418152</v>
      </c>
      <c r="AZ897" t="s">
        <v>96</v>
      </c>
      <c r="BA897" t="s"/>
      <c r="BB897" t="s"/>
      <c r="BC897" t="n">
        <v>38.9852</v>
      </c>
      <c r="BD897" t="n">
        <v>38.9852</v>
      </c>
      <c r="BE897" t="s">
        <v>1432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>
        <v>98</v>
      </c>
      <c r="BO897" t="s">
        <v>82</v>
      </c>
      <c r="BP897" t="s">
        <v>99</v>
      </c>
      <c r="BQ897" t="s">
        <v>138</v>
      </c>
      <c r="BR897" t="s">
        <v>101</v>
      </c>
    </row>
    <row r="898" spans="1:70">
      <c r="A898" t="s">
        <v>70</v>
      </c>
      <c r="B898" t="s">
        <v>71</v>
      </c>
      <c r="C898" t="s">
        <v>438</v>
      </c>
      <c r="D898" t="n">
        <v>3</v>
      </c>
      <c r="E898" t="s">
        <v>73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104.34</v>
      </c>
      <c r="L898" t="s">
        <v>77</v>
      </c>
      <c r="M898" t="s"/>
      <c r="N898" t="s">
        <v>78</v>
      </c>
      <c r="O898" t="s">
        <v>79</v>
      </c>
      <c r="P898" t="s">
        <v>73</v>
      </c>
      <c r="Q898" t="s"/>
      <c r="R898" t="s">
        <v>80</v>
      </c>
      <c r="S898" t="s">
        <v>1433</v>
      </c>
      <c r="T898" t="s">
        <v>82</v>
      </c>
      <c r="U898" t="s">
        <v>83</v>
      </c>
      <c r="V898" t="s">
        <v>84</v>
      </c>
      <c r="W898" t="s">
        <v>103</v>
      </c>
      <c r="X898" t="s"/>
      <c r="Y898" t="s">
        <v>86</v>
      </c>
      <c r="Z898">
        <f>HYPERLINK("https://hotelmonitor-cachepage.eclerx.com/savepage/tk_1545475870603508_sr_61.html","info")</f>
        <v/>
      </c>
      <c r="AA898" t="n">
        <v>-418152</v>
      </c>
      <c r="AB898" t="s">
        <v>87</v>
      </c>
      <c r="AC898" t="s">
        <v>88</v>
      </c>
      <c r="AD898" t="s">
        <v>89</v>
      </c>
      <c r="AE898" t="s"/>
      <c r="AF898" t="s"/>
      <c r="AG898" t="s"/>
      <c r="AH898" t="s">
        <v>1434</v>
      </c>
      <c r="AI898" t="s">
        <v>1433</v>
      </c>
      <c r="AJ898" t="s"/>
      <c r="AK898" t="s">
        <v>91</v>
      </c>
      <c r="AL898" t="s"/>
      <c r="AM898" t="s"/>
      <c r="AN898" t="s">
        <v>91</v>
      </c>
      <c r="AO898" t="s"/>
      <c r="AP898" t="n">
        <v>10</v>
      </c>
      <c r="AQ898" t="s">
        <v>92</v>
      </c>
      <c r="AR898" t="s"/>
      <c r="AS898" t="s">
        <v>160</v>
      </c>
      <c r="AT898" t="s">
        <v>94</v>
      </c>
      <c r="AU898" t="s">
        <v>91</v>
      </c>
      <c r="AV898" t="s"/>
      <c r="AW898" t="s">
        <v>95</v>
      </c>
      <c r="AX898" t="s"/>
      <c r="AY898" t="n">
        <v>418152</v>
      </c>
      <c r="AZ898" t="s">
        <v>96</v>
      </c>
      <c r="BA898" t="s"/>
      <c r="BB898" t="s"/>
      <c r="BC898" t="n">
        <v>38.9852</v>
      </c>
      <c r="BD898" t="n">
        <v>38.9852</v>
      </c>
      <c r="BE898" t="s">
        <v>1435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98</v>
      </c>
      <c r="BO898" t="s">
        <v>82</v>
      </c>
      <c r="BP898" t="s">
        <v>99</v>
      </c>
      <c r="BQ898" t="s">
        <v>138</v>
      </c>
      <c r="BR898" t="s">
        <v>101</v>
      </c>
    </row>
    <row r="899" spans="1:70">
      <c r="A899" t="s">
        <v>70</v>
      </c>
      <c r="B899" t="s">
        <v>71</v>
      </c>
      <c r="C899" t="s">
        <v>438</v>
      </c>
      <c r="D899" t="n">
        <v>3</v>
      </c>
      <c r="E899" t="s">
        <v>73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104.34</v>
      </c>
      <c r="L899" t="s">
        <v>77</v>
      </c>
      <c r="M899" t="s"/>
      <c r="N899" t="s">
        <v>78</v>
      </c>
      <c r="O899" t="s">
        <v>79</v>
      </c>
      <c r="P899" t="s">
        <v>73</v>
      </c>
      <c r="Q899" t="s"/>
      <c r="R899" t="s">
        <v>80</v>
      </c>
      <c r="S899" t="s">
        <v>1433</v>
      </c>
      <c r="T899" t="s">
        <v>82</v>
      </c>
      <c r="U899" t="s">
        <v>83</v>
      </c>
      <c r="V899" t="s">
        <v>84</v>
      </c>
      <c r="W899" t="s">
        <v>103</v>
      </c>
      <c r="X899" t="s"/>
      <c r="Y899" t="s">
        <v>86</v>
      </c>
      <c r="Z899">
        <f>HYPERLINK("https://hotelmonitor-cachepage.eclerx.com/savepage/tk_1545475870603508_sr_61.html","info")</f>
        <v/>
      </c>
      <c r="AA899" t="n">
        <v>-418152</v>
      </c>
      <c r="AB899" t="s">
        <v>87</v>
      </c>
      <c r="AC899" t="s">
        <v>88</v>
      </c>
      <c r="AD899" t="s">
        <v>89</v>
      </c>
      <c r="AE899" t="s"/>
      <c r="AF899" t="s"/>
      <c r="AG899" t="s"/>
      <c r="AH899" t="s">
        <v>1434</v>
      </c>
      <c r="AI899" t="s">
        <v>1433</v>
      </c>
      <c r="AJ899" t="s"/>
      <c r="AK899" t="s">
        <v>91</v>
      </c>
      <c r="AL899" t="s"/>
      <c r="AM899" t="s"/>
      <c r="AN899" t="s">
        <v>91</v>
      </c>
      <c r="AO899" t="s"/>
      <c r="AP899" t="n">
        <v>10</v>
      </c>
      <c r="AQ899" t="s">
        <v>92</v>
      </c>
      <c r="AR899" t="s"/>
      <c r="AS899" t="s">
        <v>160</v>
      </c>
      <c r="AT899" t="s">
        <v>94</v>
      </c>
      <c r="AU899" t="s">
        <v>91</v>
      </c>
      <c r="AV899" t="s"/>
      <c r="AW899" t="s">
        <v>95</v>
      </c>
      <c r="AX899" t="s"/>
      <c r="AY899" t="n">
        <v>418152</v>
      </c>
      <c r="AZ899" t="s">
        <v>96</v>
      </c>
      <c r="BA899" t="s"/>
      <c r="BB899" t="s"/>
      <c r="BC899" t="n">
        <v>38.9852</v>
      </c>
      <c r="BD899" t="n">
        <v>38.9852</v>
      </c>
      <c r="BE899" t="s">
        <v>1435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>
        <v>98</v>
      </c>
      <c r="BO899" t="s">
        <v>82</v>
      </c>
      <c r="BP899" t="s">
        <v>99</v>
      </c>
      <c r="BQ899" t="s">
        <v>138</v>
      </c>
      <c r="BR899" t="s">
        <v>101</v>
      </c>
    </row>
    <row r="900" spans="1:70">
      <c r="A900" t="s">
        <v>70</v>
      </c>
      <c r="B900" t="s">
        <v>71</v>
      </c>
      <c r="C900" t="s">
        <v>438</v>
      </c>
      <c r="D900" t="n">
        <v>3</v>
      </c>
      <c r="E900" t="s">
        <v>73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122.06</v>
      </c>
      <c r="L900" t="s">
        <v>77</v>
      </c>
      <c r="M900" t="s"/>
      <c r="N900" t="s">
        <v>78</v>
      </c>
      <c r="O900" t="s">
        <v>79</v>
      </c>
      <c r="P900" t="s">
        <v>73</v>
      </c>
      <c r="Q900" t="s"/>
      <c r="R900" t="s">
        <v>80</v>
      </c>
      <c r="S900" t="s">
        <v>1436</v>
      </c>
      <c r="T900" t="s">
        <v>82</v>
      </c>
      <c r="U900" t="s">
        <v>83</v>
      </c>
      <c r="V900" t="s">
        <v>84</v>
      </c>
      <c r="W900" t="s">
        <v>107</v>
      </c>
      <c r="X900" t="s"/>
      <c r="Y900" t="s">
        <v>86</v>
      </c>
      <c r="Z900">
        <f>HYPERLINK("https://hotelmonitor-cachepage.eclerx.com/savepage/tk_1545475870603508_sr_61.html","info")</f>
        <v/>
      </c>
      <c r="AA900" t="n">
        <v>-418152</v>
      </c>
      <c r="AB900" t="s">
        <v>87</v>
      </c>
      <c r="AC900" t="s">
        <v>88</v>
      </c>
      <c r="AD900" t="s">
        <v>89</v>
      </c>
      <c r="AE900" t="s"/>
      <c r="AF900" t="s"/>
      <c r="AG900" t="s"/>
      <c r="AH900" t="s">
        <v>1437</v>
      </c>
      <c r="AI900" t="s">
        <v>1436</v>
      </c>
      <c r="AJ900" t="s"/>
      <c r="AK900" t="s">
        <v>91</v>
      </c>
      <c r="AL900" t="s"/>
      <c r="AM900" t="s"/>
      <c r="AN900" t="s">
        <v>91</v>
      </c>
      <c r="AO900" t="s"/>
      <c r="AP900" t="n">
        <v>10</v>
      </c>
      <c r="AQ900" t="s">
        <v>92</v>
      </c>
      <c r="AR900" t="s"/>
      <c r="AS900" t="s">
        <v>160</v>
      </c>
      <c r="AT900" t="s">
        <v>94</v>
      </c>
      <c r="AU900" t="s">
        <v>91</v>
      </c>
      <c r="AV900" t="s"/>
      <c r="AW900" t="s">
        <v>95</v>
      </c>
      <c r="AX900" t="s"/>
      <c r="AY900" t="n">
        <v>418152</v>
      </c>
      <c r="AZ900" t="s">
        <v>96</v>
      </c>
      <c r="BA900" t="s"/>
      <c r="BB900" t="s"/>
      <c r="BC900" t="n">
        <v>38.9852</v>
      </c>
      <c r="BD900" t="n">
        <v>38.9852</v>
      </c>
      <c r="BE900" t="s">
        <v>1438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98</v>
      </c>
      <c r="BO900" t="s">
        <v>82</v>
      </c>
      <c r="BP900" t="s">
        <v>99</v>
      </c>
      <c r="BQ900" t="s">
        <v>138</v>
      </c>
      <c r="BR900" t="s">
        <v>101</v>
      </c>
    </row>
    <row r="901" spans="1:70">
      <c r="A901" t="s">
        <v>70</v>
      </c>
      <c r="B901" t="s">
        <v>71</v>
      </c>
      <c r="C901" t="s">
        <v>438</v>
      </c>
      <c r="D901" t="n">
        <v>3</v>
      </c>
      <c r="E901" t="s">
        <v>73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122.06</v>
      </c>
      <c r="L901" t="s">
        <v>77</v>
      </c>
      <c r="M901" t="s"/>
      <c r="N901" t="s">
        <v>78</v>
      </c>
      <c r="O901" t="s">
        <v>79</v>
      </c>
      <c r="P901" t="s">
        <v>73</v>
      </c>
      <c r="Q901" t="s"/>
      <c r="R901" t="s">
        <v>80</v>
      </c>
      <c r="S901" t="s">
        <v>1436</v>
      </c>
      <c r="T901" t="s">
        <v>82</v>
      </c>
      <c r="U901" t="s">
        <v>83</v>
      </c>
      <c r="V901" t="s">
        <v>84</v>
      </c>
      <c r="W901" t="s">
        <v>107</v>
      </c>
      <c r="X901" t="s"/>
      <c r="Y901" t="s">
        <v>86</v>
      </c>
      <c r="Z901">
        <f>HYPERLINK("https://hotelmonitor-cachepage.eclerx.com/savepage/tk_1545475870603508_sr_61.html","info")</f>
        <v/>
      </c>
      <c r="AA901" t="n">
        <v>-418152</v>
      </c>
      <c r="AB901" t="s">
        <v>87</v>
      </c>
      <c r="AC901" t="s">
        <v>88</v>
      </c>
      <c r="AD901" t="s">
        <v>89</v>
      </c>
      <c r="AE901" t="s"/>
      <c r="AF901" t="s"/>
      <c r="AG901" t="s"/>
      <c r="AH901" t="s">
        <v>1437</v>
      </c>
      <c r="AI901" t="s">
        <v>1436</v>
      </c>
      <c r="AJ901" t="s"/>
      <c r="AK901" t="s">
        <v>91</v>
      </c>
      <c r="AL901" t="s"/>
      <c r="AM901" t="s"/>
      <c r="AN901" t="s">
        <v>91</v>
      </c>
      <c r="AO901" t="s"/>
      <c r="AP901" t="n">
        <v>10</v>
      </c>
      <c r="AQ901" t="s">
        <v>92</v>
      </c>
      <c r="AR901" t="s"/>
      <c r="AS901" t="s">
        <v>160</v>
      </c>
      <c r="AT901" t="s">
        <v>94</v>
      </c>
      <c r="AU901" t="s">
        <v>91</v>
      </c>
      <c r="AV901" t="s"/>
      <c r="AW901" t="s">
        <v>95</v>
      </c>
      <c r="AX901" t="s"/>
      <c r="AY901" t="n">
        <v>418152</v>
      </c>
      <c r="AZ901" t="s">
        <v>96</v>
      </c>
      <c r="BA901" t="s"/>
      <c r="BB901" t="s"/>
      <c r="BC901" t="n">
        <v>38.9852</v>
      </c>
      <c r="BD901" t="n">
        <v>38.9852</v>
      </c>
      <c r="BE901" t="s">
        <v>1438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>
        <v>98</v>
      </c>
      <c r="BO901" t="s">
        <v>82</v>
      </c>
      <c r="BP901" t="s">
        <v>99</v>
      </c>
      <c r="BQ901" t="s">
        <v>138</v>
      </c>
      <c r="BR901" t="s">
        <v>101</v>
      </c>
    </row>
    <row r="902" spans="1:70">
      <c r="A902" t="s">
        <v>70</v>
      </c>
      <c r="B902" t="s">
        <v>71</v>
      </c>
      <c r="C902" t="s">
        <v>438</v>
      </c>
      <c r="D902" t="n">
        <v>3</v>
      </c>
      <c r="E902" t="s">
        <v>73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104.63</v>
      </c>
      <c r="L902" t="s">
        <v>77</v>
      </c>
      <c r="M902" t="s"/>
      <c r="N902" t="s">
        <v>124</v>
      </c>
      <c r="O902" t="s">
        <v>79</v>
      </c>
      <c r="P902" t="s">
        <v>73</v>
      </c>
      <c r="Q902" t="s"/>
      <c r="R902" t="s">
        <v>80</v>
      </c>
      <c r="S902" t="s">
        <v>1439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HYPERLINK("https://hotelmonitor-cachepage.eclerx.com/savepage/tk_1545475870603508_sr_61.html","info")</f>
        <v/>
      </c>
      <c r="AA902" t="n">
        <v>-418152</v>
      </c>
      <c r="AB902" t="s">
        <v>87</v>
      </c>
      <c r="AC902" t="s">
        <v>88</v>
      </c>
      <c r="AD902" t="s">
        <v>89</v>
      </c>
      <c r="AE902" t="s"/>
      <c r="AF902" t="s"/>
      <c r="AG902" t="s"/>
      <c r="AH902" t="s">
        <v>1440</v>
      </c>
      <c r="AI902" t="s">
        <v>1439</v>
      </c>
      <c r="AJ902" t="s"/>
      <c r="AK902" t="s">
        <v>91</v>
      </c>
      <c r="AL902" t="s"/>
      <c r="AM902" t="s"/>
      <c r="AN902" t="s">
        <v>91</v>
      </c>
      <c r="AO902" t="s"/>
      <c r="AP902" t="n">
        <v>10</v>
      </c>
      <c r="AQ902" t="s">
        <v>92</v>
      </c>
      <c r="AR902" t="s"/>
      <c r="AS902" t="s">
        <v>160</v>
      </c>
      <c r="AT902" t="s">
        <v>94</v>
      </c>
      <c r="AU902" t="s">
        <v>91</v>
      </c>
      <c r="AV902" t="s"/>
      <c r="AW902" t="s">
        <v>95</v>
      </c>
      <c r="AX902" t="s"/>
      <c r="AY902" t="n">
        <v>418152</v>
      </c>
      <c r="AZ902" t="s">
        <v>96</v>
      </c>
      <c r="BA902" t="s"/>
      <c r="BB902" t="s"/>
      <c r="BC902" t="n">
        <v>38.9852</v>
      </c>
      <c r="BD902" t="n">
        <v>38.9852</v>
      </c>
      <c r="BE902" t="s">
        <v>1441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>
        <v>98</v>
      </c>
      <c r="BO902" t="s">
        <v>82</v>
      </c>
      <c r="BP902" t="s">
        <v>99</v>
      </c>
      <c r="BQ902" t="s">
        <v>150</v>
      </c>
      <c r="BR902" t="s">
        <v>101</v>
      </c>
    </row>
    <row r="903" spans="1:70">
      <c r="A903" t="s">
        <v>70</v>
      </c>
      <c r="B903" t="s">
        <v>71</v>
      </c>
      <c r="C903" t="s">
        <v>438</v>
      </c>
      <c r="D903" t="n">
        <v>3</v>
      </c>
      <c r="E903" t="s">
        <v>73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104.63</v>
      </c>
      <c r="L903" t="s">
        <v>77</v>
      </c>
      <c r="M903" t="s"/>
      <c r="N903" t="s">
        <v>124</v>
      </c>
      <c r="O903" t="s">
        <v>79</v>
      </c>
      <c r="P903" t="s">
        <v>73</v>
      </c>
      <c r="Q903" t="s"/>
      <c r="R903" t="s">
        <v>80</v>
      </c>
      <c r="S903" t="s">
        <v>1439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HYPERLINK("https://hotelmonitor-cachepage.eclerx.com/savepage/tk_1545475870603508_sr_61.html","info")</f>
        <v/>
      </c>
      <c r="AA903" t="n">
        <v>-418152</v>
      </c>
      <c r="AB903" t="s">
        <v>87</v>
      </c>
      <c r="AC903" t="s">
        <v>88</v>
      </c>
      <c r="AD903" t="s">
        <v>89</v>
      </c>
      <c r="AE903" t="s"/>
      <c r="AF903" t="s"/>
      <c r="AG903" t="s"/>
      <c r="AH903" t="s">
        <v>1440</v>
      </c>
      <c r="AI903" t="s">
        <v>1439</v>
      </c>
      <c r="AJ903" t="s"/>
      <c r="AK903" t="s">
        <v>91</v>
      </c>
      <c r="AL903" t="s"/>
      <c r="AM903" t="s"/>
      <c r="AN903" t="s">
        <v>91</v>
      </c>
      <c r="AO903" t="s"/>
      <c r="AP903" t="n">
        <v>10</v>
      </c>
      <c r="AQ903" t="s">
        <v>92</v>
      </c>
      <c r="AR903" t="s"/>
      <c r="AS903" t="s">
        <v>160</v>
      </c>
      <c r="AT903" t="s">
        <v>94</v>
      </c>
      <c r="AU903" t="s">
        <v>91</v>
      </c>
      <c r="AV903" t="s"/>
      <c r="AW903" t="s">
        <v>95</v>
      </c>
      <c r="AX903" t="s"/>
      <c r="AY903" t="n">
        <v>418152</v>
      </c>
      <c r="AZ903" t="s">
        <v>96</v>
      </c>
      <c r="BA903" t="s"/>
      <c r="BB903" t="s"/>
      <c r="BC903" t="n">
        <v>38.9852</v>
      </c>
      <c r="BD903" t="n">
        <v>38.9852</v>
      </c>
      <c r="BE903" t="s">
        <v>1441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>
        <v>98</v>
      </c>
      <c r="BO903" t="s">
        <v>82</v>
      </c>
      <c r="BP903" t="s">
        <v>99</v>
      </c>
      <c r="BQ903" t="s">
        <v>150</v>
      </c>
      <c r="BR903" t="s">
        <v>101</v>
      </c>
    </row>
    <row r="904" spans="1:70">
      <c r="A904" t="s">
        <v>70</v>
      </c>
      <c r="B904" t="s">
        <v>71</v>
      </c>
      <c r="C904" t="s">
        <v>438</v>
      </c>
      <c r="D904" t="n">
        <v>3</v>
      </c>
      <c r="E904" t="s">
        <v>73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118.55</v>
      </c>
      <c r="L904" t="s">
        <v>77</v>
      </c>
      <c r="M904" t="s"/>
      <c r="N904" t="s">
        <v>124</v>
      </c>
      <c r="O904" t="s">
        <v>79</v>
      </c>
      <c r="P904" t="s">
        <v>73</v>
      </c>
      <c r="Q904" t="s"/>
      <c r="R904" t="s">
        <v>80</v>
      </c>
      <c r="S904" t="s">
        <v>1442</v>
      </c>
      <c r="T904" t="s">
        <v>82</v>
      </c>
      <c r="U904" t="s">
        <v>83</v>
      </c>
      <c r="V904" t="s">
        <v>84</v>
      </c>
      <c r="W904" t="s">
        <v>103</v>
      </c>
      <c r="X904" t="s"/>
      <c r="Y904" t="s">
        <v>86</v>
      </c>
      <c r="Z904">
        <f>HYPERLINK("https://hotelmonitor-cachepage.eclerx.com/savepage/tk_1545475870603508_sr_61.html","info")</f>
        <v/>
      </c>
      <c r="AA904" t="n">
        <v>-418152</v>
      </c>
      <c r="AB904" t="s">
        <v>87</v>
      </c>
      <c r="AC904" t="s">
        <v>88</v>
      </c>
      <c r="AD904" t="s">
        <v>89</v>
      </c>
      <c r="AE904" t="s"/>
      <c r="AF904" t="s"/>
      <c r="AG904" t="s"/>
      <c r="AH904" t="s">
        <v>1443</v>
      </c>
      <c r="AI904" t="s">
        <v>1442</v>
      </c>
      <c r="AJ904" t="s"/>
      <c r="AK904" t="s">
        <v>91</v>
      </c>
      <c r="AL904" t="s"/>
      <c r="AM904" t="s"/>
      <c r="AN904" t="s">
        <v>91</v>
      </c>
      <c r="AO904" t="s"/>
      <c r="AP904" t="n">
        <v>10</v>
      </c>
      <c r="AQ904" t="s">
        <v>92</v>
      </c>
      <c r="AR904" t="s"/>
      <c r="AS904" t="s">
        <v>160</v>
      </c>
      <c r="AT904" t="s">
        <v>94</v>
      </c>
      <c r="AU904" t="s">
        <v>91</v>
      </c>
      <c r="AV904" t="s"/>
      <c r="AW904" t="s">
        <v>95</v>
      </c>
      <c r="AX904" t="s"/>
      <c r="AY904" t="n">
        <v>418152</v>
      </c>
      <c r="AZ904" t="s">
        <v>96</v>
      </c>
      <c r="BA904" t="s"/>
      <c r="BB904" t="s"/>
      <c r="BC904" t="n">
        <v>38.9852</v>
      </c>
      <c r="BD904" t="n">
        <v>38.9852</v>
      </c>
      <c r="BE904" t="s">
        <v>1444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>
        <v>98</v>
      </c>
      <c r="BO904" t="s">
        <v>82</v>
      </c>
      <c r="BP904" t="s">
        <v>99</v>
      </c>
      <c r="BQ904" t="s">
        <v>150</v>
      </c>
      <c r="BR904" t="s">
        <v>101</v>
      </c>
    </row>
    <row r="905" spans="1:70">
      <c r="A905" t="s">
        <v>70</v>
      </c>
      <c r="B905" t="s">
        <v>71</v>
      </c>
      <c r="C905" t="s">
        <v>438</v>
      </c>
      <c r="D905" t="n">
        <v>3</v>
      </c>
      <c r="E905" t="s">
        <v>73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118.55</v>
      </c>
      <c r="L905" t="s">
        <v>77</v>
      </c>
      <c r="M905" t="s"/>
      <c r="N905" t="s">
        <v>124</v>
      </c>
      <c r="O905" t="s">
        <v>79</v>
      </c>
      <c r="P905" t="s">
        <v>73</v>
      </c>
      <c r="Q905" t="s"/>
      <c r="R905" t="s">
        <v>80</v>
      </c>
      <c r="S905" t="s">
        <v>1442</v>
      </c>
      <c r="T905" t="s">
        <v>82</v>
      </c>
      <c r="U905" t="s">
        <v>83</v>
      </c>
      <c r="V905" t="s">
        <v>84</v>
      </c>
      <c r="W905" t="s">
        <v>103</v>
      </c>
      <c r="X905" t="s"/>
      <c r="Y905" t="s">
        <v>86</v>
      </c>
      <c r="Z905">
        <f>HYPERLINK("https://hotelmonitor-cachepage.eclerx.com/savepage/tk_1545475870603508_sr_61.html","info")</f>
        <v/>
      </c>
      <c r="AA905" t="n">
        <v>-418152</v>
      </c>
      <c r="AB905" t="s">
        <v>87</v>
      </c>
      <c r="AC905" t="s">
        <v>88</v>
      </c>
      <c r="AD905" t="s">
        <v>89</v>
      </c>
      <c r="AE905" t="s"/>
      <c r="AF905" t="s"/>
      <c r="AG905" t="s"/>
      <c r="AH905" t="s">
        <v>1443</v>
      </c>
      <c r="AI905" t="s">
        <v>1442</v>
      </c>
      <c r="AJ905" t="s"/>
      <c r="AK905" t="s">
        <v>91</v>
      </c>
      <c r="AL905" t="s"/>
      <c r="AM905" t="s"/>
      <c r="AN905" t="s">
        <v>91</v>
      </c>
      <c r="AO905" t="s"/>
      <c r="AP905" t="n">
        <v>10</v>
      </c>
      <c r="AQ905" t="s">
        <v>92</v>
      </c>
      <c r="AR905" t="s"/>
      <c r="AS905" t="s">
        <v>160</v>
      </c>
      <c r="AT905" t="s">
        <v>94</v>
      </c>
      <c r="AU905" t="s">
        <v>91</v>
      </c>
      <c r="AV905" t="s"/>
      <c r="AW905" t="s">
        <v>95</v>
      </c>
      <c r="AX905" t="s"/>
      <c r="AY905" t="n">
        <v>418152</v>
      </c>
      <c r="AZ905" t="s">
        <v>96</v>
      </c>
      <c r="BA905" t="s"/>
      <c r="BB905" t="s"/>
      <c r="BC905" t="n">
        <v>38.9852</v>
      </c>
      <c r="BD905" t="n">
        <v>38.9852</v>
      </c>
      <c r="BE905" t="s">
        <v>1444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>
        <v>98</v>
      </c>
      <c r="BO905" t="s">
        <v>82</v>
      </c>
      <c r="BP905" t="s">
        <v>99</v>
      </c>
      <c r="BQ905" t="s">
        <v>150</v>
      </c>
      <c r="BR905" t="s">
        <v>101</v>
      </c>
    </row>
    <row r="906" spans="1:70">
      <c r="A906" t="s">
        <v>70</v>
      </c>
      <c r="B906" t="s">
        <v>71</v>
      </c>
      <c r="C906" t="s">
        <v>438</v>
      </c>
      <c r="D906" t="n">
        <v>3</v>
      </c>
      <c r="E906" t="s">
        <v>73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136.27</v>
      </c>
      <c r="L906" t="s">
        <v>77</v>
      </c>
      <c r="M906" t="s"/>
      <c r="N906" t="s">
        <v>124</v>
      </c>
      <c r="O906" t="s">
        <v>79</v>
      </c>
      <c r="P906" t="s">
        <v>73</v>
      </c>
      <c r="Q906" t="s"/>
      <c r="R906" t="s">
        <v>80</v>
      </c>
      <c r="S906" t="s">
        <v>1445</v>
      </c>
      <c r="T906" t="s">
        <v>82</v>
      </c>
      <c r="U906" t="s">
        <v>83</v>
      </c>
      <c r="V906" t="s">
        <v>84</v>
      </c>
      <c r="W906" t="s">
        <v>107</v>
      </c>
      <c r="X906" t="s"/>
      <c r="Y906" t="s">
        <v>86</v>
      </c>
      <c r="Z906">
        <f>HYPERLINK("https://hotelmonitor-cachepage.eclerx.com/savepage/tk_1545475870603508_sr_61.html","info")</f>
        <v/>
      </c>
      <c r="AA906" t="n">
        <v>-418152</v>
      </c>
      <c r="AB906" t="s">
        <v>87</v>
      </c>
      <c r="AC906" t="s">
        <v>88</v>
      </c>
      <c r="AD906" t="s">
        <v>89</v>
      </c>
      <c r="AE906" t="s"/>
      <c r="AF906" t="s"/>
      <c r="AG906" t="s"/>
      <c r="AH906" t="s">
        <v>1446</v>
      </c>
      <c r="AI906" t="s">
        <v>1445</v>
      </c>
      <c r="AJ906" t="s"/>
      <c r="AK906" t="s">
        <v>91</v>
      </c>
      <c r="AL906" t="s"/>
      <c r="AM906" t="s"/>
      <c r="AN906" t="s">
        <v>91</v>
      </c>
      <c r="AO906" t="s"/>
      <c r="AP906" t="n">
        <v>10</v>
      </c>
      <c r="AQ906" t="s">
        <v>92</v>
      </c>
      <c r="AR906" t="s"/>
      <c r="AS906" t="s">
        <v>160</v>
      </c>
      <c r="AT906" t="s">
        <v>94</v>
      </c>
      <c r="AU906" t="s">
        <v>91</v>
      </c>
      <c r="AV906" t="s"/>
      <c r="AW906" t="s">
        <v>95</v>
      </c>
      <c r="AX906" t="s"/>
      <c r="AY906" t="n">
        <v>418152</v>
      </c>
      <c r="AZ906" t="s">
        <v>96</v>
      </c>
      <c r="BA906" t="s"/>
      <c r="BB906" t="s"/>
      <c r="BC906" t="n">
        <v>38.9852</v>
      </c>
      <c r="BD906" t="n">
        <v>38.9852</v>
      </c>
      <c r="BE906" t="s">
        <v>1447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>
        <v>98</v>
      </c>
      <c r="BO906" t="s">
        <v>82</v>
      </c>
      <c r="BP906" t="s">
        <v>99</v>
      </c>
      <c r="BQ906" t="s">
        <v>150</v>
      </c>
      <c r="BR906" t="s">
        <v>101</v>
      </c>
    </row>
    <row r="907" spans="1:70">
      <c r="A907" t="s">
        <v>70</v>
      </c>
      <c r="B907" t="s">
        <v>71</v>
      </c>
      <c r="C907" t="s">
        <v>438</v>
      </c>
      <c r="D907" t="n">
        <v>3</v>
      </c>
      <c r="E907" t="s">
        <v>73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136.27</v>
      </c>
      <c r="L907" t="s">
        <v>77</v>
      </c>
      <c r="M907" t="s"/>
      <c r="N907" t="s">
        <v>124</v>
      </c>
      <c r="O907" t="s">
        <v>79</v>
      </c>
      <c r="P907" t="s">
        <v>73</v>
      </c>
      <c r="Q907" t="s"/>
      <c r="R907" t="s">
        <v>80</v>
      </c>
      <c r="S907" t="s">
        <v>1445</v>
      </c>
      <c r="T907" t="s">
        <v>82</v>
      </c>
      <c r="U907" t="s">
        <v>83</v>
      </c>
      <c r="V907" t="s">
        <v>84</v>
      </c>
      <c r="W907" t="s">
        <v>107</v>
      </c>
      <c r="X907" t="s"/>
      <c r="Y907" t="s">
        <v>86</v>
      </c>
      <c r="Z907">
        <f>HYPERLINK("https://hotelmonitor-cachepage.eclerx.com/savepage/tk_1545475870603508_sr_61.html","info")</f>
        <v/>
      </c>
      <c r="AA907" t="n">
        <v>-418152</v>
      </c>
      <c r="AB907" t="s">
        <v>87</v>
      </c>
      <c r="AC907" t="s">
        <v>88</v>
      </c>
      <c r="AD907" t="s">
        <v>89</v>
      </c>
      <c r="AE907" t="s"/>
      <c r="AF907" t="s"/>
      <c r="AG907" t="s"/>
      <c r="AH907" t="s">
        <v>1446</v>
      </c>
      <c r="AI907" t="s">
        <v>1445</v>
      </c>
      <c r="AJ907" t="s"/>
      <c r="AK907" t="s">
        <v>91</v>
      </c>
      <c r="AL907" t="s"/>
      <c r="AM907" t="s"/>
      <c r="AN907" t="s">
        <v>91</v>
      </c>
      <c r="AO907" t="s"/>
      <c r="AP907" t="n">
        <v>10</v>
      </c>
      <c r="AQ907" t="s">
        <v>92</v>
      </c>
      <c r="AR907" t="s"/>
      <c r="AS907" t="s">
        <v>160</v>
      </c>
      <c r="AT907" t="s">
        <v>94</v>
      </c>
      <c r="AU907" t="s">
        <v>91</v>
      </c>
      <c r="AV907" t="s"/>
      <c r="AW907" t="s">
        <v>95</v>
      </c>
      <c r="AX907" t="s"/>
      <c r="AY907" t="n">
        <v>418152</v>
      </c>
      <c r="AZ907" t="s">
        <v>96</v>
      </c>
      <c r="BA907" t="s"/>
      <c r="BB907" t="s"/>
      <c r="BC907" t="n">
        <v>38.9852</v>
      </c>
      <c r="BD907" t="n">
        <v>38.9852</v>
      </c>
      <c r="BE907" t="s">
        <v>1447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>
        <v>98</v>
      </c>
      <c r="BO907" t="s">
        <v>82</v>
      </c>
      <c r="BP907" t="s">
        <v>99</v>
      </c>
      <c r="BQ907" t="s">
        <v>150</v>
      </c>
      <c r="BR907" t="s">
        <v>101</v>
      </c>
    </row>
    <row r="908" spans="1:70">
      <c r="A908" t="s">
        <v>70</v>
      </c>
      <c r="B908" t="s">
        <v>71</v>
      </c>
      <c r="C908" t="s">
        <v>438</v>
      </c>
      <c r="D908" t="n">
        <v>3</v>
      </c>
      <c r="E908" t="s">
        <v>73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133.25</v>
      </c>
      <c r="L908" t="s">
        <v>77</v>
      </c>
      <c r="M908" t="s"/>
      <c r="N908" t="s">
        <v>157</v>
      </c>
      <c r="O908" t="s">
        <v>79</v>
      </c>
      <c r="P908" t="s">
        <v>73</v>
      </c>
      <c r="Q908" t="s"/>
      <c r="R908" t="s">
        <v>80</v>
      </c>
      <c r="S908" t="s">
        <v>1448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HYPERLINK("https://hotelmonitor-cachepage.eclerx.com/savepage/tk_1545475870603508_sr_61.html","info")</f>
        <v/>
      </c>
      <c r="AA908" t="n">
        <v>-418152</v>
      </c>
      <c r="AB908" t="s">
        <v>87</v>
      </c>
      <c r="AC908" t="s">
        <v>88</v>
      </c>
      <c r="AD908" t="s">
        <v>89</v>
      </c>
      <c r="AE908" t="s"/>
      <c r="AF908" t="s"/>
      <c r="AG908" t="s"/>
      <c r="AH908" t="s">
        <v>1449</v>
      </c>
      <c r="AI908" t="s">
        <v>1448</v>
      </c>
      <c r="AJ908" t="s"/>
      <c r="AK908" t="s">
        <v>91</v>
      </c>
      <c r="AL908" t="s"/>
      <c r="AM908" t="s"/>
      <c r="AN908" t="s">
        <v>91</v>
      </c>
      <c r="AO908" t="s"/>
      <c r="AP908" t="n">
        <v>10</v>
      </c>
      <c r="AQ908" t="s">
        <v>92</v>
      </c>
      <c r="AR908" t="s"/>
      <c r="AS908" t="s">
        <v>160</v>
      </c>
      <c r="AT908" t="s">
        <v>94</v>
      </c>
      <c r="AU908" t="s">
        <v>91</v>
      </c>
      <c r="AV908" t="s"/>
      <c r="AW908" t="s">
        <v>95</v>
      </c>
      <c r="AX908" t="s"/>
      <c r="AY908" t="n">
        <v>418152</v>
      </c>
      <c r="AZ908" t="s">
        <v>96</v>
      </c>
      <c r="BA908" t="s"/>
      <c r="BB908" t="s"/>
      <c r="BC908" t="n">
        <v>38.9852</v>
      </c>
      <c r="BD908" t="n">
        <v>38.9852</v>
      </c>
      <c r="BE908" t="s">
        <v>1450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>
        <v>98</v>
      </c>
      <c r="BO908" t="s">
        <v>82</v>
      </c>
      <c r="BP908" t="s">
        <v>99</v>
      </c>
      <c r="BQ908" t="s">
        <v>162</v>
      </c>
      <c r="BR908" t="s">
        <v>101</v>
      </c>
    </row>
    <row r="909" spans="1:70">
      <c r="A909" t="s">
        <v>70</v>
      </c>
      <c r="B909" t="s">
        <v>71</v>
      </c>
      <c r="C909" t="s">
        <v>438</v>
      </c>
      <c r="D909" t="n">
        <v>3</v>
      </c>
      <c r="E909" t="s">
        <v>73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133.25</v>
      </c>
      <c r="L909" t="s">
        <v>77</v>
      </c>
      <c r="M909" t="s"/>
      <c r="N909" t="s">
        <v>157</v>
      </c>
      <c r="O909" t="s">
        <v>79</v>
      </c>
      <c r="P909" t="s">
        <v>73</v>
      </c>
      <c r="Q909" t="s"/>
      <c r="R909" t="s">
        <v>80</v>
      </c>
      <c r="S909" t="s">
        <v>1448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HYPERLINK("https://hotelmonitor-cachepage.eclerx.com/savepage/tk_1545475870603508_sr_61.html","info")</f>
        <v/>
      </c>
      <c r="AA909" t="n">
        <v>-418152</v>
      </c>
      <c r="AB909" t="s">
        <v>87</v>
      </c>
      <c r="AC909" t="s">
        <v>88</v>
      </c>
      <c r="AD909" t="s">
        <v>89</v>
      </c>
      <c r="AE909" t="s"/>
      <c r="AF909" t="s"/>
      <c r="AG909" t="s"/>
      <c r="AH909" t="s">
        <v>1449</v>
      </c>
      <c r="AI909" t="s">
        <v>1448</v>
      </c>
      <c r="AJ909" t="s"/>
      <c r="AK909" t="s">
        <v>91</v>
      </c>
      <c r="AL909" t="s"/>
      <c r="AM909" t="s"/>
      <c r="AN909" t="s">
        <v>91</v>
      </c>
      <c r="AO909" t="s"/>
      <c r="AP909" t="n">
        <v>10</v>
      </c>
      <c r="AQ909" t="s">
        <v>92</v>
      </c>
      <c r="AR909" t="s"/>
      <c r="AS909" t="s">
        <v>160</v>
      </c>
      <c r="AT909" t="s">
        <v>94</v>
      </c>
      <c r="AU909" t="s">
        <v>91</v>
      </c>
      <c r="AV909" t="s"/>
      <c r="AW909" t="s">
        <v>95</v>
      </c>
      <c r="AX909" t="s"/>
      <c r="AY909" t="n">
        <v>418152</v>
      </c>
      <c r="AZ909" t="s">
        <v>96</v>
      </c>
      <c r="BA909" t="s"/>
      <c r="BB909" t="s"/>
      <c r="BC909" t="n">
        <v>38.9852</v>
      </c>
      <c r="BD909" t="n">
        <v>38.9852</v>
      </c>
      <c r="BE909" t="s">
        <v>1450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>
        <v>98</v>
      </c>
      <c r="BO909" t="s">
        <v>82</v>
      </c>
      <c r="BP909" t="s">
        <v>99</v>
      </c>
      <c r="BQ909" t="s">
        <v>162</v>
      </c>
      <c r="BR909" t="s">
        <v>101</v>
      </c>
    </row>
    <row r="910" spans="1:70">
      <c r="A910" t="s">
        <v>70</v>
      </c>
      <c r="B910" t="s">
        <v>71</v>
      </c>
      <c r="C910" t="s">
        <v>438</v>
      </c>
      <c r="D910" t="n">
        <v>3</v>
      </c>
      <c r="E910" t="s">
        <v>73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147.17</v>
      </c>
      <c r="L910" t="s">
        <v>77</v>
      </c>
      <c r="M910" t="s"/>
      <c r="N910" t="s">
        <v>157</v>
      </c>
      <c r="O910" t="s">
        <v>79</v>
      </c>
      <c r="P910" t="s">
        <v>73</v>
      </c>
      <c r="Q910" t="s"/>
      <c r="R910" t="s">
        <v>80</v>
      </c>
      <c r="S910" t="s">
        <v>1451</v>
      </c>
      <c r="T910" t="s">
        <v>82</v>
      </c>
      <c r="U910" t="s">
        <v>83</v>
      </c>
      <c r="V910" t="s">
        <v>84</v>
      </c>
      <c r="W910" t="s">
        <v>103</v>
      </c>
      <c r="X910" t="s"/>
      <c r="Y910" t="s">
        <v>86</v>
      </c>
      <c r="Z910">
        <f>HYPERLINK("https://hotelmonitor-cachepage.eclerx.com/savepage/tk_1545475870603508_sr_61.html","info")</f>
        <v/>
      </c>
      <c r="AA910" t="n">
        <v>-418152</v>
      </c>
      <c r="AB910" t="s">
        <v>87</v>
      </c>
      <c r="AC910" t="s">
        <v>88</v>
      </c>
      <c r="AD910" t="s">
        <v>89</v>
      </c>
      <c r="AE910" t="s"/>
      <c r="AF910" t="s"/>
      <c r="AG910" t="s"/>
      <c r="AH910" t="s">
        <v>1452</v>
      </c>
      <c r="AI910" t="s">
        <v>1451</v>
      </c>
      <c r="AJ910" t="s"/>
      <c r="AK910" t="s">
        <v>91</v>
      </c>
      <c r="AL910" t="s"/>
      <c r="AM910" t="s"/>
      <c r="AN910" t="s">
        <v>91</v>
      </c>
      <c r="AO910" t="s"/>
      <c r="AP910" t="n">
        <v>10</v>
      </c>
      <c r="AQ910" t="s">
        <v>92</v>
      </c>
      <c r="AR910" t="s"/>
      <c r="AS910" t="s">
        <v>160</v>
      </c>
      <c r="AT910" t="s">
        <v>94</v>
      </c>
      <c r="AU910" t="s">
        <v>91</v>
      </c>
      <c r="AV910" t="s"/>
      <c r="AW910" t="s">
        <v>95</v>
      </c>
      <c r="AX910" t="s"/>
      <c r="AY910" t="n">
        <v>418152</v>
      </c>
      <c r="AZ910" t="s">
        <v>96</v>
      </c>
      <c r="BA910" t="s"/>
      <c r="BB910" t="s"/>
      <c r="BC910" t="n">
        <v>38.9852</v>
      </c>
      <c r="BD910" t="n">
        <v>38.9852</v>
      </c>
      <c r="BE910" t="s">
        <v>1453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>
        <v>98</v>
      </c>
      <c r="BO910" t="s">
        <v>82</v>
      </c>
      <c r="BP910" t="s">
        <v>99</v>
      </c>
      <c r="BQ910" t="s">
        <v>162</v>
      </c>
      <c r="BR910" t="s">
        <v>101</v>
      </c>
    </row>
    <row r="911" spans="1:70">
      <c r="A911" t="s">
        <v>70</v>
      </c>
      <c r="B911" t="s">
        <v>71</v>
      </c>
      <c r="C911" t="s">
        <v>438</v>
      </c>
      <c r="D911" t="n">
        <v>3</v>
      </c>
      <c r="E911" t="s">
        <v>73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147.17</v>
      </c>
      <c r="L911" t="s">
        <v>77</v>
      </c>
      <c r="M911" t="s"/>
      <c r="N911" t="s">
        <v>157</v>
      </c>
      <c r="O911" t="s">
        <v>79</v>
      </c>
      <c r="P911" t="s">
        <v>73</v>
      </c>
      <c r="Q911" t="s"/>
      <c r="R911" t="s">
        <v>80</v>
      </c>
      <c r="S911" t="s">
        <v>1451</v>
      </c>
      <c r="T911" t="s">
        <v>82</v>
      </c>
      <c r="U911" t="s">
        <v>83</v>
      </c>
      <c r="V911" t="s">
        <v>84</v>
      </c>
      <c r="W911" t="s">
        <v>103</v>
      </c>
      <c r="X911" t="s"/>
      <c r="Y911" t="s">
        <v>86</v>
      </c>
      <c r="Z911">
        <f>HYPERLINK("https://hotelmonitor-cachepage.eclerx.com/savepage/tk_1545475870603508_sr_61.html","info")</f>
        <v/>
      </c>
      <c r="AA911" t="n">
        <v>-418152</v>
      </c>
      <c r="AB911" t="s">
        <v>87</v>
      </c>
      <c r="AC911" t="s">
        <v>88</v>
      </c>
      <c r="AD911" t="s">
        <v>89</v>
      </c>
      <c r="AE911" t="s"/>
      <c r="AF911" t="s"/>
      <c r="AG911" t="s"/>
      <c r="AH911" t="s">
        <v>1452</v>
      </c>
      <c r="AI911" t="s">
        <v>1451</v>
      </c>
      <c r="AJ911" t="s"/>
      <c r="AK911" t="s">
        <v>91</v>
      </c>
      <c r="AL911" t="s"/>
      <c r="AM911" t="s"/>
      <c r="AN911" t="s">
        <v>91</v>
      </c>
      <c r="AO911" t="s"/>
      <c r="AP911" t="n">
        <v>10</v>
      </c>
      <c r="AQ911" t="s">
        <v>92</v>
      </c>
      <c r="AR911" t="s"/>
      <c r="AS911" t="s">
        <v>160</v>
      </c>
      <c r="AT911" t="s">
        <v>94</v>
      </c>
      <c r="AU911" t="s">
        <v>91</v>
      </c>
      <c r="AV911" t="s"/>
      <c r="AW911" t="s">
        <v>95</v>
      </c>
      <c r="AX911" t="s"/>
      <c r="AY911" t="n">
        <v>418152</v>
      </c>
      <c r="AZ911" t="s">
        <v>96</v>
      </c>
      <c r="BA911" t="s"/>
      <c r="BB911" t="s"/>
      <c r="BC911" t="n">
        <v>38.9852</v>
      </c>
      <c r="BD911" t="n">
        <v>38.9852</v>
      </c>
      <c r="BE911" t="s">
        <v>1453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>
        <v>98</v>
      </c>
      <c r="BO911" t="s">
        <v>82</v>
      </c>
      <c r="BP911" t="s">
        <v>99</v>
      </c>
      <c r="BQ911" t="s">
        <v>162</v>
      </c>
      <c r="BR911" t="s">
        <v>101</v>
      </c>
    </row>
    <row r="912" spans="1:70">
      <c r="A912" t="s">
        <v>70</v>
      </c>
      <c r="B912" t="s">
        <v>71</v>
      </c>
      <c r="C912" t="s">
        <v>438</v>
      </c>
      <c r="D912" t="n">
        <v>3</v>
      </c>
      <c r="E912" t="s">
        <v>73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164.89</v>
      </c>
      <c r="L912" t="s">
        <v>77</v>
      </c>
      <c r="M912" t="s"/>
      <c r="N912" t="s">
        <v>157</v>
      </c>
      <c r="O912" t="s">
        <v>79</v>
      </c>
      <c r="P912" t="s">
        <v>73</v>
      </c>
      <c r="Q912" t="s"/>
      <c r="R912" t="s">
        <v>80</v>
      </c>
      <c r="S912" t="s">
        <v>1454</v>
      </c>
      <c r="T912" t="s">
        <v>82</v>
      </c>
      <c r="U912" t="s">
        <v>83</v>
      </c>
      <c r="V912" t="s">
        <v>84</v>
      </c>
      <c r="W912" t="s">
        <v>107</v>
      </c>
      <c r="X912" t="s"/>
      <c r="Y912" t="s">
        <v>86</v>
      </c>
      <c r="Z912">
        <f>HYPERLINK("https://hotelmonitor-cachepage.eclerx.com/savepage/tk_1545475870603508_sr_61.html","info")</f>
        <v/>
      </c>
      <c r="AA912" t="n">
        <v>-418152</v>
      </c>
      <c r="AB912" t="s">
        <v>87</v>
      </c>
      <c r="AC912" t="s">
        <v>88</v>
      </c>
      <c r="AD912" t="s">
        <v>89</v>
      </c>
      <c r="AE912" t="s"/>
      <c r="AF912" t="s"/>
      <c r="AG912" t="s"/>
      <c r="AH912" t="s">
        <v>1455</v>
      </c>
      <c r="AI912" t="s">
        <v>1454</v>
      </c>
      <c r="AJ912" t="s"/>
      <c r="AK912" t="s">
        <v>91</v>
      </c>
      <c r="AL912" t="s"/>
      <c r="AM912" t="s"/>
      <c r="AN912" t="s">
        <v>91</v>
      </c>
      <c r="AO912" t="s"/>
      <c r="AP912" t="n">
        <v>10</v>
      </c>
      <c r="AQ912" t="s">
        <v>92</v>
      </c>
      <c r="AR912" t="s"/>
      <c r="AS912" t="s">
        <v>160</v>
      </c>
      <c r="AT912" t="s">
        <v>94</v>
      </c>
      <c r="AU912" t="s">
        <v>91</v>
      </c>
      <c r="AV912" t="s"/>
      <c r="AW912" t="s">
        <v>95</v>
      </c>
      <c r="AX912" t="s"/>
      <c r="AY912" t="n">
        <v>418152</v>
      </c>
      <c r="AZ912" t="s">
        <v>96</v>
      </c>
      <c r="BA912" t="s"/>
      <c r="BB912" t="s"/>
      <c r="BC912" t="n">
        <v>38.9852</v>
      </c>
      <c r="BD912" t="n">
        <v>38.9852</v>
      </c>
      <c r="BE912" t="s">
        <v>1456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>
        <v>98</v>
      </c>
      <c r="BO912" t="s">
        <v>82</v>
      </c>
      <c r="BP912" t="s">
        <v>99</v>
      </c>
      <c r="BQ912" t="s">
        <v>162</v>
      </c>
      <c r="BR912" t="s">
        <v>101</v>
      </c>
    </row>
    <row r="913" spans="1:70">
      <c r="A913" t="s">
        <v>70</v>
      </c>
      <c r="B913" t="s">
        <v>71</v>
      </c>
      <c r="C913" t="s">
        <v>438</v>
      </c>
      <c r="D913" t="n">
        <v>3</v>
      </c>
      <c r="E913" t="s">
        <v>73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164.89</v>
      </c>
      <c r="L913" t="s">
        <v>77</v>
      </c>
      <c r="M913" t="s"/>
      <c r="N913" t="s">
        <v>157</v>
      </c>
      <c r="O913" t="s">
        <v>79</v>
      </c>
      <c r="P913" t="s">
        <v>73</v>
      </c>
      <c r="Q913" t="s"/>
      <c r="R913" t="s">
        <v>80</v>
      </c>
      <c r="S913" t="s">
        <v>1454</v>
      </c>
      <c r="T913" t="s">
        <v>82</v>
      </c>
      <c r="U913" t="s">
        <v>83</v>
      </c>
      <c r="V913" t="s">
        <v>84</v>
      </c>
      <c r="W913" t="s">
        <v>107</v>
      </c>
      <c r="X913" t="s"/>
      <c r="Y913" t="s">
        <v>86</v>
      </c>
      <c r="Z913">
        <f>HYPERLINK("https://hotelmonitor-cachepage.eclerx.com/savepage/tk_1545475870603508_sr_61.html","info")</f>
        <v/>
      </c>
      <c r="AA913" t="n">
        <v>-418152</v>
      </c>
      <c r="AB913" t="s">
        <v>87</v>
      </c>
      <c r="AC913" t="s">
        <v>88</v>
      </c>
      <c r="AD913" t="s">
        <v>89</v>
      </c>
      <c r="AE913" t="s"/>
      <c r="AF913" t="s"/>
      <c r="AG913" t="s"/>
      <c r="AH913" t="s">
        <v>1455</v>
      </c>
      <c r="AI913" t="s">
        <v>1454</v>
      </c>
      <c r="AJ913" t="s"/>
      <c r="AK913" t="s">
        <v>91</v>
      </c>
      <c r="AL913" t="s"/>
      <c r="AM913" t="s"/>
      <c r="AN913" t="s">
        <v>91</v>
      </c>
      <c r="AO913" t="s"/>
      <c r="AP913" t="n">
        <v>10</v>
      </c>
      <c r="AQ913" t="s">
        <v>92</v>
      </c>
      <c r="AR913" t="s"/>
      <c r="AS913" t="s">
        <v>160</v>
      </c>
      <c r="AT913" t="s">
        <v>94</v>
      </c>
      <c r="AU913" t="s">
        <v>91</v>
      </c>
      <c r="AV913" t="s"/>
      <c r="AW913" t="s">
        <v>95</v>
      </c>
      <c r="AX913" t="s"/>
      <c r="AY913" t="n">
        <v>418152</v>
      </c>
      <c r="AZ913" t="s">
        <v>96</v>
      </c>
      <c r="BA913" t="s"/>
      <c r="BB913" t="s"/>
      <c r="BC913" t="n">
        <v>38.9852</v>
      </c>
      <c r="BD913" t="n">
        <v>38.9852</v>
      </c>
      <c r="BE913" t="s">
        <v>1456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>
        <v>98</v>
      </c>
      <c r="BO913" t="s">
        <v>82</v>
      </c>
      <c r="BP913" t="s">
        <v>99</v>
      </c>
      <c r="BQ913" t="s">
        <v>162</v>
      </c>
      <c r="BR913" t="s">
        <v>101</v>
      </c>
    </row>
    <row r="914" spans="1:70">
      <c r="A914" t="s">
        <v>70</v>
      </c>
      <c r="B914" t="s">
        <v>71</v>
      </c>
      <c r="C914" t="s">
        <v>438</v>
      </c>
      <c r="D914" t="n">
        <v>3</v>
      </c>
      <c r="E914" t="s">
        <v>73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145.59</v>
      </c>
      <c r="L914" t="s">
        <v>77</v>
      </c>
      <c r="M914" t="s"/>
      <c r="N914" t="s">
        <v>157</v>
      </c>
      <c r="O914" t="s">
        <v>79</v>
      </c>
      <c r="P914" t="s">
        <v>73</v>
      </c>
      <c r="Q914" t="s"/>
      <c r="R914" t="s">
        <v>80</v>
      </c>
      <c r="S914" t="s">
        <v>1457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HYPERLINK("https://hotelmonitor-cachepage.eclerx.com/savepage/tk_1545475870603508_sr_61.html","info")</f>
        <v/>
      </c>
      <c r="AA914" t="n">
        <v>-418152</v>
      </c>
      <c r="AB914" t="s">
        <v>87</v>
      </c>
      <c r="AC914" t="s">
        <v>88</v>
      </c>
      <c r="AD914" t="s">
        <v>89</v>
      </c>
      <c r="AE914" t="s"/>
      <c r="AF914" t="s"/>
      <c r="AG914" t="s"/>
      <c r="AH914" t="s">
        <v>1458</v>
      </c>
      <c r="AI914" t="s">
        <v>1457</v>
      </c>
      <c r="AJ914" t="s"/>
      <c r="AK914" t="s">
        <v>91</v>
      </c>
      <c r="AL914" t="s"/>
      <c r="AM914" t="s"/>
      <c r="AN914" t="s">
        <v>91</v>
      </c>
      <c r="AO914" t="s"/>
      <c r="AP914" t="n">
        <v>10</v>
      </c>
      <c r="AQ914" t="s">
        <v>92</v>
      </c>
      <c r="AR914" t="s"/>
      <c r="AS914" t="s">
        <v>160</v>
      </c>
      <c r="AT914" t="s">
        <v>94</v>
      </c>
      <c r="AU914" t="s">
        <v>91</v>
      </c>
      <c r="AV914" t="s"/>
      <c r="AW914" t="s">
        <v>95</v>
      </c>
      <c r="AX914" t="s"/>
      <c r="AY914" t="n">
        <v>418152</v>
      </c>
      <c r="AZ914" t="s">
        <v>96</v>
      </c>
      <c r="BA914" t="s"/>
      <c r="BB914" t="s"/>
      <c r="BC914" t="n">
        <v>38.9852</v>
      </c>
      <c r="BD914" t="n">
        <v>38.9852</v>
      </c>
      <c r="BE914" t="s">
        <v>1459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>
        <v>98</v>
      </c>
      <c r="BO914" t="s">
        <v>82</v>
      </c>
      <c r="BP914" t="s">
        <v>99</v>
      </c>
      <c r="BQ914" t="s">
        <v>173</v>
      </c>
      <c r="BR914" t="s">
        <v>101</v>
      </c>
    </row>
    <row r="915" spans="1:70">
      <c r="A915" t="s">
        <v>70</v>
      </c>
      <c r="B915" t="s">
        <v>71</v>
      </c>
      <c r="C915" t="s">
        <v>438</v>
      </c>
      <c r="D915" t="n">
        <v>3</v>
      </c>
      <c r="E915" t="s">
        <v>73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145.59</v>
      </c>
      <c r="L915" t="s">
        <v>77</v>
      </c>
      <c r="M915" t="s"/>
      <c r="N915" t="s">
        <v>157</v>
      </c>
      <c r="O915" t="s">
        <v>79</v>
      </c>
      <c r="P915" t="s">
        <v>73</v>
      </c>
      <c r="Q915" t="s"/>
      <c r="R915" t="s">
        <v>80</v>
      </c>
      <c r="S915" t="s">
        <v>1457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HYPERLINK("https://hotelmonitor-cachepage.eclerx.com/savepage/tk_1545475870603508_sr_61.html","info")</f>
        <v/>
      </c>
      <c r="AA915" t="n">
        <v>-418152</v>
      </c>
      <c r="AB915" t="s">
        <v>87</v>
      </c>
      <c r="AC915" t="s">
        <v>88</v>
      </c>
      <c r="AD915" t="s">
        <v>89</v>
      </c>
      <c r="AE915" t="s"/>
      <c r="AF915" t="s"/>
      <c r="AG915" t="s"/>
      <c r="AH915" t="s">
        <v>1458</v>
      </c>
      <c r="AI915" t="s">
        <v>1457</v>
      </c>
      <c r="AJ915" t="s"/>
      <c r="AK915" t="s">
        <v>91</v>
      </c>
      <c r="AL915" t="s"/>
      <c r="AM915" t="s"/>
      <c r="AN915" t="s">
        <v>91</v>
      </c>
      <c r="AO915" t="s"/>
      <c r="AP915" t="n">
        <v>10</v>
      </c>
      <c r="AQ915" t="s">
        <v>92</v>
      </c>
      <c r="AR915" t="s"/>
      <c r="AS915" t="s">
        <v>160</v>
      </c>
      <c r="AT915" t="s">
        <v>94</v>
      </c>
      <c r="AU915" t="s">
        <v>91</v>
      </c>
      <c r="AV915" t="s"/>
      <c r="AW915" t="s">
        <v>95</v>
      </c>
      <c r="AX915" t="s"/>
      <c r="AY915" t="n">
        <v>418152</v>
      </c>
      <c r="AZ915" t="s">
        <v>96</v>
      </c>
      <c r="BA915" t="s"/>
      <c r="BB915" t="s"/>
      <c r="BC915" t="n">
        <v>38.9852</v>
      </c>
      <c r="BD915" t="n">
        <v>38.9852</v>
      </c>
      <c r="BE915" t="s">
        <v>1459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>
        <v>98</v>
      </c>
      <c r="BO915" t="s">
        <v>82</v>
      </c>
      <c r="BP915" t="s">
        <v>99</v>
      </c>
      <c r="BQ915" t="s">
        <v>173</v>
      </c>
      <c r="BR915" t="s">
        <v>101</v>
      </c>
    </row>
    <row r="916" spans="1:70">
      <c r="A916" t="s">
        <v>70</v>
      </c>
      <c r="B916" t="s">
        <v>71</v>
      </c>
      <c r="C916" t="s">
        <v>438</v>
      </c>
      <c r="D916" t="n">
        <v>3</v>
      </c>
      <c r="E916" t="s">
        <v>73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159.51</v>
      </c>
      <c r="L916" t="s">
        <v>77</v>
      </c>
      <c r="M916" t="s"/>
      <c r="N916" t="s">
        <v>157</v>
      </c>
      <c r="O916" t="s">
        <v>79</v>
      </c>
      <c r="P916" t="s">
        <v>73</v>
      </c>
      <c r="Q916" t="s"/>
      <c r="R916" t="s">
        <v>80</v>
      </c>
      <c r="S916" t="s">
        <v>1460</v>
      </c>
      <c r="T916" t="s">
        <v>82</v>
      </c>
      <c r="U916" t="s">
        <v>83</v>
      </c>
      <c r="V916" t="s">
        <v>84</v>
      </c>
      <c r="W916" t="s">
        <v>103</v>
      </c>
      <c r="X916" t="s"/>
      <c r="Y916" t="s">
        <v>86</v>
      </c>
      <c r="Z916">
        <f>HYPERLINK("https://hotelmonitor-cachepage.eclerx.com/savepage/tk_1545475870603508_sr_61.html","info")</f>
        <v/>
      </c>
      <c r="AA916" t="n">
        <v>-418152</v>
      </c>
      <c r="AB916" t="s">
        <v>87</v>
      </c>
      <c r="AC916" t="s">
        <v>88</v>
      </c>
      <c r="AD916" t="s">
        <v>89</v>
      </c>
      <c r="AE916" t="s"/>
      <c r="AF916" t="s"/>
      <c r="AG916" t="s"/>
      <c r="AH916" t="s">
        <v>1461</v>
      </c>
      <c r="AI916" t="s">
        <v>1460</v>
      </c>
      <c r="AJ916" t="s"/>
      <c r="AK916" t="s">
        <v>91</v>
      </c>
      <c r="AL916" t="s"/>
      <c r="AM916" t="s"/>
      <c r="AN916" t="s">
        <v>91</v>
      </c>
      <c r="AO916" t="s"/>
      <c r="AP916" t="n">
        <v>10</v>
      </c>
      <c r="AQ916" t="s">
        <v>92</v>
      </c>
      <c r="AR916" t="s"/>
      <c r="AS916" t="s">
        <v>160</v>
      </c>
      <c r="AT916" t="s">
        <v>94</v>
      </c>
      <c r="AU916" t="s">
        <v>91</v>
      </c>
      <c r="AV916" t="s"/>
      <c r="AW916" t="s">
        <v>95</v>
      </c>
      <c r="AX916" t="s"/>
      <c r="AY916" t="n">
        <v>418152</v>
      </c>
      <c r="AZ916" t="s">
        <v>96</v>
      </c>
      <c r="BA916" t="s"/>
      <c r="BB916" t="s"/>
      <c r="BC916" t="n">
        <v>38.9852</v>
      </c>
      <c r="BD916" t="n">
        <v>38.9852</v>
      </c>
      <c r="BE916" t="s">
        <v>1462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>
        <v>98</v>
      </c>
      <c r="BO916" t="s">
        <v>82</v>
      </c>
      <c r="BP916" t="s">
        <v>99</v>
      </c>
      <c r="BQ916" t="s">
        <v>173</v>
      </c>
      <c r="BR916" t="s">
        <v>101</v>
      </c>
    </row>
    <row r="917" spans="1:70">
      <c r="A917" t="s">
        <v>70</v>
      </c>
      <c r="B917" t="s">
        <v>71</v>
      </c>
      <c r="C917" t="s">
        <v>438</v>
      </c>
      <c r="D917" t="n">
        <v>3</v>
      </c>
      <c r="E917" t="s">
        <v>73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159.51</v>
      </c>
      <c r="L917" t="s">
        <v>77</v>
      </c>
      <c r="M917" t="s"/>
      <c r="N917" t="s">
        <v>157</v>
      </c>
      <c r="O917" t="s">
        <v>79</v>
      </c>
      <c r="P917" t="s">
        <v>73</v>
      </c>
      <c r="Q917" t="s"/>
      <c r="R917" t="s">
        <v>80</v>
      </c>
      <c r="S917" t="s">
        <v>1460</v>
      </c>
      <c r="T917" t="s">
        <v>82</v>
      </c>
      <c r="U917" t="s">
        <v>83</v>
      </c>
      <c r="V917" t="s">
        <v>84</v>
      </c>
      <c r="W917" t="s">
        <v>103</v>
      </c>
      <c r="X917" t="s"/>
      <c r="Y917" t="s">
        <v>86</v>
      </c>
      <c r="Z917">
        <f>HYPERLINK("https://hotelmonitor-cachepage.eclerx.com/savepage/tk_1545475870603508_sr_61.html","info")</f>
        <v/>
      </c>
      <c r="AA917" t="n">
        <v>-418152</v>
      </c>
      <c r="AB917" t="s">
        <v>87</v>
      </c>
      <c r="AC917" t="s">
        <v>88</v>
      </c>
      <c r="AD917" t="s">
        <v>89</v>
      </c>
      <c r="AE917" t="s"/>
      <c r="AF917" t="s"/>
      <c r="AG917" t="s"/>
      <c r="AH917" t="s">
        <v>1461</v>
      </c>
      <c r="AI917" t="s">
        <v>1460</v>
      </c>
      <c r="AJ917" t="s"/>
      <c r="AK917" t="s">
        <v>91</v>
      </c>
      <c r="AL917" t="s"/>
      <c r="AM917" t="s"/>
      <c r="AN917" t="s">
        <v>91</v>
      </c>
      <c r="AO917" t="s"/>
      <c r="AP917" t="n">
        <v>10</v>
      </c>
      <c r="AQ917" t="s">
        <v>92</v>
      </c>
      <c r="AR917" t="s"/>
      <c r="AS917" t="s">
        <v>160</v>
      </c>
      <c r="AT917" t="s">
        <v>94</v>
      </c>
      <c r="AU917" t="s">
        <v>91</v>
      </c>
      <c r="AV917" t="s"/>
      <c r="AW917" t="s">
        <v>95</v>
      </c>
      <c r="AX917" t="s"/>
      <c r="AY917" t="n">
        <v>418152</v>
      </c>
      <c r="AZ917" t="s">
        <v>96</v>
      </c>
      <c r="BA917" t="s"/>
      <c r="BB917" t="s"/>
      <c r="BC917" t="n">
        <v>38.9852</v>
      </c>
      <c r="BD917" t="n">
        <v>38.9852</v>
      </c>
      <c r="BE917" t="s">
        <v>1462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>
        <v>98</v>
      </c>
      <c r="BO917" t="s">
        <v>82</v>
      </c>
      <c r="BP917" t="s">
        <v>99</v>
      </c>
      <c r="BQ917" t="s">
        <v>173</v>
      </c>
      <c r="BR917" t="s">
        <v>101</v>
      </c>
    </row>
    <row r="918" spans="1:70">
      <c r="A918" t="s">
        <v>70</v>
      </c>
      <c r="B918" t="s">
        <v>71</v>
      </c>
      <c r="C918" t="s">
        <v>438</v>
      </c>
      <c r="D918" t="n">
        <v>3</v>
      </c>
      <c r="E918" t="s">
        <v>73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177.23</v>
      </c>
      <c r="L918" t="s">
        <v>77</v>
      </c>
      <c r="M918" t="s"/>
      <c r="N918" t="s">
        <v>157</v>
      </c>
      <c r="O918" t="s">
        <v>79</v>
      </c>
      <c r="P918" t="s">
        <v>73</v>
      </c>
      <c r="Q918" t="s"/>
      <c r="R918" t="s">
        <v>80</v>
      </c>
      <c r="S918" t="s">
        <v>1463</v>
      </c>
      <c r="T918" t="s">
        <v>82</v>
      </c>
      <c r="U918" t="s">
        <v>83</v>
      </c>
      <c r="V918" t="s">
        <v>84</v>
      </c>
      <c r="W918" t="s">
        <v>107</v>
      </c>
      <c r="X918" t="s"/>
      <c r="Y918" t="s">
        <v>86</v>
      </c>
      <c r="Z918">
        <f>HYPERLINK("https://hotelmonitor-cachepage.eclerx.com/savepage/tk_1545475870603508_sr_61.html","info")</f>
        <v/>
      </c>
      <c r="AA918" t="n">
        <v>-418152</v>
      </c>
      <c r="AB918" t="s">
        <v>87</v>
      </c>
      <c r="AC918" t="s">
        <v>88</v>
      </c>
      <c r="AD918" t="s">
        <v>89</v>
      </c>
      <c r="AE918" t="s"/>
      <c r="AF918" t="s"/>
      <c r="AG918" t="s"/>
      <c r="AH918" t="s">
        <v>1464</v>
      </c>
      <c r="AI918" t="s">
        <v>1463</v>
      </c>
      <c r="AJ918" t="s"/>
      <c r="AK918" t="s">
        <v>91</v>
      </c>
      <c r="AL918" t="s"/>
      <c r="AM918" t="s"/>
      <c r="AN918" t="s">
        <v>91</v>
      </c>
      <c r="AO918" t="s"/>
      <c r="AP918" t="n">
        <v>10</v>
      </c>
      <c r="AQ918" t="s">
        <v>92</v>
      </c>
      <c r="AR918" t="s"/>
      <c r="AS918" t="s">
        <v>160</v>
      </c>
      <c r="AT918" t="s">
        <v>94</v>
      </c>
      <c r="AU918" t="s">
        <v>91</v>
      </c>
      <c r="AV918" t="s"/>
      <c r="AW918" t="s">
        <v>95</v>
      </c>
      <c r="AX918" t="s"/>
      <c r="AY918" t="n">
        <v>418152</v>
      </c>
      <c r="AZ918" t="s">
        <v>96</v>
      </c>
      <c r="BA918" t="s"/>
      <c r="BB918" t="s"/>
      <c r="BC918" t="n">
        <v>38.9852</v>
      </c>
      <c r="BD918" t="n">
        <v>38.9852</v>
      </c>
      <c r="BE918" t="s">
        <v>1465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>
        <v>98</v>
      </c>
      <c r="BO918" t="s">
        <v>82</v>
      </c>
      <c r="BP918" t="s">
        <v>99</v>
      </c>
      <c r="BQ918" t="s">
        <v>173</v>
      </c>
      <c r="BR918" t="s">
        <v>101</v>
      </c>
    </row>
    <row r="919" spans="1:70">
      <c r="A919" t="s">
        <v>70</v>
      </c>
      <c r="B919" t="s">
        <v>71</v>
      </c>
      <c r="C919" t="s">
        <v>438</v>
      </c>
      <c r="D919" t="n">
        <v>3</v>
      </c>
      <c r="E919" t="s">
        <v>73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177.23</v>
      </c>
      <c r="L919" t="s">
        <v>77</v>
      </c>
      <c r="M919" t="s"/>
      <c r="N919" t="s">
        <v>157</v>
      </c>
      <c r="O919" t="s">
        <v>79</v>
      </c>
      <c r="P919" t="s">
        <v>73</v>
      </c>
      <c r="Q919" t="s"/>
      <c r="R919" t="s">
        <v>80</v>
      </c>
      <c r="S919" t="s">
        <v>1463</v>
      </c>
      <c r="T919" t="s">
        <v>82</v>
      </c>
      <c r="U919" t="s">
        <v>83</v>
      </c>
      <c r="V919" t="s">
        <v>84</v>
      </c>
      <c r="W919" t="s">
        <v>107</v>
      </c>
      <c r="X919" t="s"/>
      <c r="Y919" t="s">
        <v>86</v>
      </c>
      <c r="Z919">
        <f>HYPERLINK("https://hotelmonitor-cachepage.eclerx.com/savepage/tk_1545475870603508_sr_61.html","info")</f>
        <v/>
      </c>
      <c r="AA919" t="n">
        <v>-418152</v>
      </c>
      <c r="AB919" t="s">
        <v>87</v>
      </c>
      <c r="AC919" t="s">
        <v>88</v>
      </c>
      <c r="AD919" t="s">
        <v>89</v>
      </c>
      <c r="AE919" t="s"/>
      <c r="AF919" t="s"/>
      <c r="AG919" t="s"/>
      <c r="AH919" t="s">
        <v>1464</v>
      </c>
      <c r="AI919" t="s">
        <v>1463</v>
      </c>
      <c r="AJ919" t="s"/>
      <c r="AK919" t="s">
        <v>91</v>
      </c>
      <c r="AL919" t="s"/>
      <c r="AM919" t="s"/>
      <c r="AN919" t="s">
        <v>91</v>
      </c>
      <c r="AO919" t="s"/>
      <c r="AP919" t="n">
        <v>10</v>
      </c>
      <c r="AQ919" t="s">
        <v>92</v>
      </c>
      <c r="AR919" t="s"/>
      <c r="AS919" t="s">
        <v>160</v>
      </c>
      <c r="AT919" t="s">
        <v>94</v>
      </c>
      <c r="AU919" t="s">
        <v>91</v>
      </c>
      <c r="AV919" t="s"/>
      <c r="AW919" t="s">
        <v>95</v>
      </c>
      <c r="AX919" t="s"/>
      <c r="AY919" t="n">
        <v>418152</v>
      </c>
      <c r="AZ919" t="s">
        <v>96</v>
      </c>
      <c r="BA919" t="s"/>
      <c r="BB919" t="s"/>
      <c r="BC919" t="n">
        <v>38.9852</v>
      </c>
      <c r="BD919" t="n">
        <v>38.9852</v>
      </c>
      <c r="BE919" t="s">
        <v>1465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>
        <v>98</v>
      </c>
      <c r="BO919" t="s">
        <v>82</v>
      </c>
      <c r="BP919" t="s">
        <v>99</v>
      </c>
      <c r="BQ919" t="s">
        <v>173</v>
      </c>
      <c r="BR919" t="s">
        <v>101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1466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145.45</v>
      </c>
      <c r="L920" t="s">
        <v>77</v>
      </c>
      <c r="M920" t="s"/>
      <c r="N920" t="s">
        <v>1100</v>
      </c>
      <c r="O920" t="s">
        <v>79</v>
      </c>
      <c r="P920" t="s">
        <v>1466</v>
      </c>
      <c r="Q920" t="s"/>
      <c r="R920" t="s">
        <v>80</v>
      </c>
      <c r="S920" t="s">
        <v>1467</v>
      </c>
      <c r="T920" t="s">
        <v>82</v>
      </c>
      <c r="U920" t="s">
        <v>83</v>
      </c>
      <c r="V920" t="s">
        <v>84</v>
      </c>
      <c r="W920" t="s">
        <v>103</v>
      </c>
      <c r="X920" t="s"/>
      <c r="Y920" t="s">
        <v>86</v>
      </c>
      <c r="Z920">
        <f>HYPERLINK("https://hotelmonitor-cachepage.eclerx.com/savepage/tk_15454758767013533_sr_62.html","info")</f>
        <v/>
      </c>
      <c r="AA920" t="n">
        <v>-418074</v>
      </c>
      <c r="AB920" t="s">
        <v>1468</v>
      </c>
      <c r="AC920" t="s">
        <v>88</v>
      </c>
      <c r="AD920" t="s">
        <v>89</v>
      </c>
      <c r="AE920" t="s"/>
      <c r="AF920" t="s"/>
      <c r="AG920" t="s"/>
      <c r="AH920" t="s">
        <v>1469</v>
      </c>
      <c r="AI920" t="s">
        <v>1467</v>
      </c>
      <c r="AJ920" t="s"/>
      <c r="AK920" t="s">
        <v>91</v>
      </c>
      <c r="AL920" t="s"/>
      <c r="AM920" t="s"/>
      <c r="AN920" t="s">
        <v>99</v>
      </c>
      <c r="AO920" t="s">
        <v>1470</v>
      </c>
      <c r="AP920" t="n">
        <v>9</v>
      </c>
      <c r="AQ920" t="s">
        <v>92</v>
      </c>
      <c r="AR920" t="s"/>
      <c r="AS920" t="s">
        <v>1471</v>
      </c>
      <c r="AT920" t="s">
        <v>94</v>
      </c>
      <c r="AU920" t="s">
        <v>99</v>
      </c>
      <c r="AV920" t="s"/>
      <c r="AW920" t="s">
        <v>95</v>
      </c>
      <c r="AX920" t="s"/>
      <c r="AY920" t="n">
        <v>418074</v>
      </c>
      <c r="AZ920" t="s">
        <v>1472</v>
      </c>
      <c r="BA920" t="s"/>
      <c r="BB920" t="s"/>
      <c r="BC920" t="n">
        <v>38.9118</v>
      </c>
      <c r="BD920" t="n">
        <v>38.9118</v>
      </c>
      <c r="BE920" t="s">
        <v>1473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>
        <v>98</v>
      </c>
      <c r="BO920" t="s">
        <v>82</v>
      </c>
      <c r="BP920" t="s">
        <v>99</v>
      </c>
      <c r="BQ920" t="s">
        <v>1106</v>
      </c>
      <c r="BR920" t="s">
        <v>387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1466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145.45</v>
      </c>
      <c r="L921" t="s">
        <v>77</v>
      </c>
      <c r="M921" t="s"/>
      <c r="N921" t="s">
        <v>1100</v>
      </c>
      <c r="O921" t="s">
        <v>79</v>
      </c>
      <c r="P921" t="s">
        <v>1466</v>
      </c>
      <c r="Q921" t="s"/>
      <c r="R921" t="s">
        <v>80</v>
      </c>
      <c r="S921" t="s">
        <v>1467</v>
      </c>
      <c r="T921" t="s">
        <v>82</v>
      </c>
      <c r="U921" t="s">
        <v>83</v>
      </c>
      <c r="V921" t="s">
        <v>84</v>
      </c>
      <c r="W921" t="s">
        <v>103</v>
      </c>
      <c r="X921" t="s"/>
      <c r="Y921" t="s">
        <v>86</v>
      </c>
      <c r="Z921">
        <f>HYPERLINK("https://hotelmonitor-cachepage.eclerx.com/savepage/tk_15454758767013533_sr_62.html","info")</f>
        <v/>
      </c>
      <c r="AA921" t="n">
        <v>-418074</v>
      </c>
      <c r="AB921" t="s">
        <v>1468</v>
      </c>
      <c r="AC921" t="s">
        <v>88</v>
      </c>
      <c r="AD921" t="s">
        <v>89</v>
      </c>
      <c r="AE921" t="s"/>
      <c r="AF921" t="s"/>
      <c r="AG921" t="s"/>
      <c r="AH921" t="s">
        <v>1469</v>
      </c>
      <c r="AI921" t="s">
        <v>1467</v>
      </c>
      <c r="AJ921" t="s"/>
      <c r="AK921" t="s">
        <v>91</v>
      </c>
      <c r="AL921" t="s"/>
      <c r="AM921" t="s"/>
      <c r="AN921" t="s">
        <v>99</v>
      </c>
      <c r="AO921" t="s">
        <v>1470</v>
      </c>
      <c r="AP921" t="n">
        <v>9</v>
      </c>
      <c r="AQ921" t="s">
        <v>92</v>
      </c>
      <c r="AR921" t="s"/>
      <c r="AS921" t="s">
        <v>1471</v>
      </c>
      <c r="AT921" t="s">
        <v>94</v>
      </c>
      <c r="AU921" t="s">
        <v>99</v>
      </c>
      <c r="AV921" t="s"/>
      <c r="AW921" t="s">
        <v>95</v>
      </c>
      <c r="AX921" t="s"/>
      <c r="AY921" t="n">
        <v>418074</v>
      </c>
      <c r="AZ921" t="s">
        <v>1472</v>
      </c>
      <c r="BA921" t="s"/>
      <c r="BB921" t="s"/>
      <c r="BC921" t="n">
        <v>38.9118</v>
      </c>
      <c r="BD921" t="n">
        <v>38.9118</v>
      </c>
      <c r="BE921" t="s">
        <v>1473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>
        <v>98</v>
      </c>
      <c r="BO921" t="s">
        <v>82</v>
      </c>
      <c r="BP921" t="s">
        <v>99</v>
      </c>
      <c r="BQ921" t="s">
        <v>1106</v>
      </c>
      <c r="BR921" t="s">
        <v>387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1466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153.11</v>
      </c>
      <c r="L922" t="s">
        <v>77</v>
      </c>
      <c r="M922" t="s"/>
      <c r="N922" t="s">
        <v>1100</v>
      </c>
      <c r="O922" t="s">
        <v>79</v>
      </c>
      <c r="P922" t="s">
        <v>1466</v>
      </c>
      <c r="Q922" t="s"/>
      <c r="R922" t="s">
        <v>80</v>
      </c>
      <c r="S922" t="s">
        <v>1474</v>
      </c>
      <c r="T922" t="s">
        <v>82</v>
      </c>
      <c r="U922" t="s">
        <v>83</v>
      </c>
      <c r="V922" t="s">
        <v>84</v>
      </c>
      <c r="W922" t="s">
        <v>103</v>
      </c>
      <c r="X922" t="s"/>
      <c r="Y922" t="s">
        <v>86</v>
      </c>
      <c r="Z922">
        <f>HYPERLINK("https://hotelmonitor-cachepage.eclerx.com/savepage/tk_15454758767013533_sr_62.html","info")</f>
        <v/>
      </c>
      <c r="AA922" t="n">
        <v>-418074</v>
      </c>
      <c r="AB922" t="s">
        <v>1468</v>
      </c>
      <c r="AC922" t="s">
        <v>88</v>
      </c>
      <c r="AD922" t="s">
        <v>89</v>
      </c>
      <c r="AE922" t="s"/>
      <c r="AF922" t="s"/>
      <c r="AG922" t="s"/>
      <c r="AH922" t="s">
        <v>1475</v>
      </c>
      <c r="AI922" t="s">
        <v>1474</v>
      </c>
      <c r="AJ922" t="s"/>
      <c r="AK922" t="s">
        <v>91</v>
      </c>
      <c r="AL922" t="s"/>
      <c r="AM922" t="s"/>
      <c r="AN922" t="s">
        <v>99</v>
      </c>
      <c r="AO922" t="s">
        <v>185</v>
      </c>
      <c r="AP922" t="n">
        <v>9</v>
      </c>
      <c r="AQ922" t="s">
        <v>92</v>
      </c>
      <c r="AR922" t="s"/>
      <c r="AS922" t="s">
        <v>1471</v>
      </c>
      <c r="AT922" t="s">
        <v>94</v>
      </c>
      <c r="AU922" t="s">
        <v>91</v>
      </c>
      <c r="AV922" t="s"/>
      <c r="AW922" t="s">
        <v>95</v>
      </c>
      <c r="AX922" t="s"/>
      <c r="AY922" t="n">
        <v>418074</v>
      </c>
      <c r="AZ922" t="s">
        <v>1472</v>
      </c>
      <c r="BA922" t="s"/>
      <c r="BB922" t="s"/>
      <c r="BC922" t="n">
        <v>38.9118</v>
      </c>
      <c r="BD922" t="n">
        <v>38.9118</v>
      </c>
      <c r="BE922" t="s">
        <v>1476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>
        <v>98</v>
      </c>
      <c r="BO922" t="s">
        <v>82</v>
      </c>
      <c r="BP922" t="s">
        <v>99</v>
      </c>
      <c r="BQ922" t="s">
        <v>1106</v>
      </c>
      <c r="BR922" t="s">
        <v>387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1466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153.11</v>
      </c>
      <c r="L923" t="s">
        <v>77</v>
      </c>
      <c r="M923" t="s"/>
      <c r="N923" t="s">
        <v>1100</v>
      </c>
      <c r="O923" t="s">
        <v>79</v>
      </c>
      <c r="P923" t="s">
        <v>1466</v>
      </c>
      <c r="Q923" t="s"/>
      <c r="R923" t="s">
        <v>80</v>
      </c>
      <c r="S923" t="s">
        <v>1474</v>
      </c>
      <c r="T923" t="s">
        <v>82</v>
      </c>
      <c r="U923" t="s">
        <v>83</v>
      </c>
      <c r="V923" t="s">
        <v>84</v>
      </c>
      <c r="W923" t="s">
        <v>103</v>
      </c>
      <c r="X923" t="s"/>
      <c r="Y923" t="s">
        <v>86</v>
      </c>
      <c r="Z923">
        <f>HYPERLINK("https://hotelmonitor-cachepage.eclerx.com/savepage/tk_15454758767013533_sr_62.html","info")</f>
        <v/>
      </c>
      <c r="AA923" t="n">
        <v>-418074</v>
      </c>
      <c r="AB923" t="s">
        <v>1468</v>
      </c>
      <c r="AC923" t="s">
        <v>88</v>
      </c>
      <c r="AD923" t="s">
        <v>89</v>
      </c>
      <c r="AE923" t="s"/>
      <c r="AF923" t="s"/>
      <c r="AG923" t="s"/>
      <c r="AH923" t="s">
        <v>1475</v>
      </c>
      <c r="AI923" t="s">
        <v>1474</v>
      </c>
      <c r="AJ923" t="s"/>
      <c r="AK923" t="s">
        <v>91</v>
      </c>
      <c r="AL923" t="s"/>
      <c r="AM923" t="s"/>
      <c r="AN923" t="s">
        <v>99</v>
      </c>
      <c r="AO923" t="s">
        <v>185</v>
      </c>
      <c r="AP923" t="n">
        <v>9</v>
      </c>
      <c r="AQ923" t="s">
        <v>92</v>
      </c>
      <c r="AR923" t="s"/>
      <c r="AS923" t="s">
        <v>1471</v>
      </c>
      <c r="AT923" t="s">
        <v>94</v>
      </c>
      <c r="AU923" t="s">
        <v>91</v>
      </c>
      <c r="AV923" t="s"/>
      <c r="AW923" t="s">
        <v>95</v>
      </c>
      <c r="AX923" t="s"/>
      <c r="AY923" t="n">
        <v>418074</v>
      </c>
      <c r="AZ923" t="s">
        <v>1472</v>
      </c>
      <c r="BA923" t="s"/>
      <c r="BB923" t="s"/>
      <c r="BC923" t="n">
        <v>38.9118</v>
      </c>
      <c r="BD923" t="n">
        <v>38.9118</v>
      </c>
      <c r="BE923" t="s">
        <v>1476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>
        <v>98</v>
      </c>
      <c r="BO923" t="s">
        <v>82</v>
      </c>
      <c r="BP923" t="s">
        <v>99</v>
      </c>
      <c r="BQ923" t="s">
        <v>1106</v>
      </c>
      <c r="BR923" t="s">
        <v>387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1466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147.71</v>
      </c>
      <c r="L924" t="s">
        <v>77</v>
      </c>
      <c r="M924" t="s"/>
      <c r="N924" t="s">
        <v>440</v>
      </c>
      <c r="O924" t="s">
        <v>79</v>
      </c>
      <c r="P924" t="s">
        <v>1466</v>
      </c>
      <c r="Q924" t="s"/>
      <c r="R924" t="s">
        <v>80</v>
      </c>
      <c r="S924" t="s">
        <v>1477</v>
      </c>
      <c r="T924" t="s">
        <v>82</v>
      </c>
      <c r="U924" t="s">
        <v>83</v>
      </c>
      <c r="V924" t="s">
        <v>84</v>
      </c>
      <c r="W924" t="s">
        <v>103</v>
      </c>
      <c r="X924" t="s"/>
      <c r="Y924" t="s">
        <v>86</v>
      </c>
      <c r="Z924">
        <f>HYPERLINK("https://hotelmonitor-cachepage.eclerx.com/savepage/tk_15454758767013533_sr_62.html","info")</f>
        <v/>
      </c>
      <c r="AA924" t="n">
        <v>-418074</v>
      </c>
      <c r="AB924" t="s">
        <v>112</v>
      </c>
      <c r="AC924" t="s">
        <v>88</v>
      </c>
      <c r="AD924" t="s">
        <v>89</v>
      </c>
      <c r="AE924" t="s"/>
      <c r="AF924" t="s"/>
      <c r="AG924" t="s"/>
      <c r="AH924" t="s">
        <v>1478</v>
      </c>
      <c r="AI924" t="s">
        <v>1477</v>
      </c>
      <c r="AJ924" t="s"/>
      <c r="AK924" t="s">
        <v>91</v>
      </c>
      <c r="AL924" t="s"/>
      <c r="AM924" t="s">
        <v>114</v>
      </c>
      <c r="AN924" t="s">
        <v>91</v>
      </c>
      <c r="AO924" t="s"/>
      <c r="AP924" t="n">
        <v>9</v>
      </c>
      <c r="AQ924" t="s">
        <v>92</v>
      </c>
      <c r="AR924" t="s"/>
      <c r="AS924" t="s">
        <v>115</v>
      </c>
      <c r="AT924" t="s">
        <v>94</v>
      </c>
      <c r="AU924" t="s">
        <v>91</v>
      </c>
      <c r="AV924" t="s"/>
      <c r="AW924" t="s">
        <v>95</v>
      </c>
      <c r="AX924" t="s"/>
      <c r="AY924" t="n">
        <v>418074</v>
      </c>
      <c r="AZ924" t="s">
        <v>1472</v>
      </c>
      <c r="BA924" t="s"/>
      <c r="BB924" t="s"/>
      <c r="BC924" t="n">
        <v>38.9118</v>
      </c>
      <c r="BD924" t="n">
        <v>38.9118</v>
      </c>
      <c r="BE924" t="s">
        <v>1479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448</v>
      </c>
      <c r="BR924" t="s">
        <v>387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1466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147.71</v>
      </c>
      <c r="L925" t="s">
        <v>77</v>
      </c>
      <c r="M925" t="s"/>
      <c r="N925" t="s">
        <v>440</v>
      </c>
      <c r="O925" t="s">
        <v>79</v>
      </c>
      <c r="P925" t="s">
        <v>1466</v>
      </c>
      <c r="Q925" t="s"/>
      <c r="R925" t="s">
        <v>80</v>
      </c>
      <c r="S925" t="s">
        <v>1477</v>
      </c>
      <c r="T925" t="s">
        <v>82</v>
      </c>
      <c r="U925" t="s">
        <v>83</v>
      </c>
      <c r="V925" t="s">
        <v>84</v>
      </c>
      <c r="W925" t="s">
        <v>103</v>
      </c>
      <c r="X925" t="s"/>
      <c r="Y925" t="s">
        <v>86</v>
      </c>
      <c r="Z925">
        <f>HYPERLINK("https://hotelmonitor-cachepage.eclerx.com/savepage/tk_15454758767013533_sr_62.html","info")</f>
        <v/>
      </c>
      <c r="AA925" t="n">
        <v>-418074</v>
      </c>
      <c r="AB925" t="s">
        <v>112</v>
      </c>
      <c r="AC925" t="s">
        <v>88</v>
      </c>
      <c r="AD925" t="s">
        <v>89</v>
      </c>
      <c r="AE925" t="s"/>
      <c r="AF925" t="s"/>
      <c r="AG925" t="s"/>
      <c r="AH925" t="s">
        <v>1478</v>
      </c>
      <c r="AI925" t="s">
        <v>1477</v>
      </c>
      <c r="AJ925" t="s"/>
      <c r="AK925" t="s">
        <v>91</v>
      </c>
      <c r="AL925" t="s"/>
      <c r="AM925" t="s">
        <v>114</v>
      </c>
      <c r="AN925" t="s">
        <v>91</v>
      </c>
      <c r="AO925" t="s"/>
      <c r="AP925" t="n">
        <v>9</v>
      </c>
      <c r="AQ925" t="s">
        <v>92</v>
      </c>
      <c r="AR925" t="s"/>
      <c r="AS925" t="s">
        <v>115</v>
      </c>
      <c r="AT925" t="s">
        <v>94</v>
      </c>
      <c r="AU925" t="s">
        <v>91</v>
      </c>
      <c r="AV925" t="s"/>
      <c r="AW925" t="s">
        <v>95</v>
      </c>
      <c r="AX925" t="s"/>
      <c r="AY925" t="n">
        <v>418074</v>
      </c>
      <c r="AZ925" t="s">
        <v>1472</v>
      </c>
      <c r="BA925" t="s"/>
      <c r="BB925" t="s"/>
      <c r="BC925" t="n">
        <v>38.9118</v>
      </c>
      <c r="BD925" t="n">
        <v>38.9118</v>
      </c>
      <c r="BE925" t="s">
        <v>1479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448</v>
      </c>
      <c r="BR925" t="s">
        <v>387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275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95.06</v>
      </c>
      <c r="L926" t="s">
        <v>77</v>
      </c>
      <c r="M926" t="s"/>
      <c r="N926" t="s">
        <v>276</v>
      </c>
      <c r="O926" t="s">
        <v>79</v>
      </c>
      <c r="P926" t="s">
        <v>275</v>
      </c>
      <c r="Q926" t="s"/>
      <c r="R926" t="s">
        <v>277</v>
      </c>
      <c r="S926" t="s">
        <v>1480</v>
      </c>
      <c r="T926" t="s">
        <v>82</v>
      </c>
      <c r="U926" t="s">
        <v>83</v>
      </c>
      <c r="V926" t="s">
        <v>84</v>
      </c>
      <c r="W926" t="s">
        <v>103</v>
      </c>
      <c r="X926" t="s"/>
      <c r="Y926" t="s">
        <v>86</v>
      </c>
      <c r="Z926">
        <f>HYPERLINK("https://hotelmonitor-cachepage.eclerx.com/savepage/tk_15454758767668316_sr_62.html","info")</f>
        <v/>
      </c>
      <c r="AA926" t="n">
        <v>-455907</v>
      </c>
      <c r="AB926" t="s">
        <v>279</v>
      </c>
      <c r="AC926" t="s">
        <v>196</v>
      </c>
      <c r="AD926" t="s">
        <v>89</v>
      </c>
      <c r="AE926" t="s"/>
      <c r="AF926" t="s"/>
      <c r="AG926" t="s"/>
      <c r="AH926" t="s">
        <v>1481</v>
      </c>
      <c r="AI926" t="s">
        <v>1480</v>
      </c>
      <c r="AJ926" t="s"/>
      <c r="AK926" t="s">
        <v>91</v>
      </c>
      <c r="AL926" t="s"/>
      <c r="AM926" t="s"/>
      <c r="AN926" t="s">
        <v>99</v>
      </c>
      <c r="AO926" t="s">
        <v>185</v>
      </c>
      <c r="AP926" t="n">
        <v>18</v>
      </c>
      <c r="AQ926" t="s">
        <v>92</v>
      </c>
      <c r="AR926" t="s"/>
      <c r="AS926" t="s">
        <v>318</v>
      </c>
      <c r="AT926" t="s">
        <v>94</v>
      </c>
      <c r="AU926" t="s">
        <v>91</v>
      </c>
      <c r="AV926" t="s"/>
      <c r="AW926" t="s">
        <v>95</v>
      </c>
      <c r="AX926" t="s"/>
      <c r="AY926" t="n">
        <v>455907</v>
      </c>
      <c r="AZ926" t="s">
        <v>282</v>
      </c>
      <c r="BA926" t="s"/>
      <c r="BB926" t="s"/>
      <c r="BC926" t="n">
        <v>38.97</v>
      </c>
      <c r="BD926" t="n">
        <v>38.97</v>
      </c>
      <c r="BE926" t="s">
        <v>1482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>
        <v>284</v>
      </c>
      <c r="BO926" t="s">
        <v>82</v>
      </c>
      <c r="BP926" t="s">
        <v>99</v>
      </c>
      <c r="BQ926" t="s">
        <v>285</v>
      </c>
      <c r="BR926" t="s">
        <v>205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275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95.06</v>
      </c>
      <c r="L927" t="s">
        <v>77</v>
      </c>
      <c r="M927" t="s"/>
      <c r="N927" t="s">
        <v>276</v>
      </c>
      <c r="O927" t="s">
        <v>79</v>
      </c>
      <c r="P927" t="s">
        <v>275</v>
      </c>
      <c r="Q927" t="s"/>
      <c r="R927" t="s">
        <v>277</v>
      </c>
      <c r="S927" t="s">
        <v>1480</v>
      </c>
      <c r="T927" t="s">
        <v>82</v>
      </c>
      <c r="U927" t="s">
        <v>83</v>
      </c>
      <c r="V927" t="s">
        <v>84</v>
      </c>
      <c r="W927" t="s">
        <v>103</v>
      </c>
      <c r="X927" t="s"/>
      <c r="Y927" t="s">
        <v>86</v>
      </c>
      <c r="Z927">
        <f>HYPERLINK("https://hotelmonitor-cachepage.eclerx.com/savepage/tk_15454758767668316_sr_62.html","info")</f>
        <v/>
      </c>
      <c r="AA927" t="n">
        <v>-455907</v>
      </c>
      <c r="AB927" t="s">
        <v>279</v>
      </c>
      <c r="AC927" t="s">
        <v>196</v>
      </c>
      <c r="AD927" t="s">
        <v>89</v>
      </c>
      <c r="AE927" t="s"/>
      <c r="AF927" t="s"/>
      <c r="AG927" t="s"/>
      <c r="AH927" t="s">
        <v>1481</v>
      </c>
      <c r="AI927" t="s">
        <v>1480</v>
      </c>
      <c r="AJ927" t="s"/>
      <c r="AK927" t="s">
        <v>91</v>
      </c>
      <c r="AL927" t="s"/>
      <c r="AM927" t="s"/>
      <c r="AN927" t="s">
        <v>99</v>
      </c>
      <c r="AO927" t="s">
        <v>185</v>
      </c>
      <c r="AP927" t="n">
        <v>18</v>
      </c>
      <c r="AQ927" t="s">
        <v>92</v>
      </c>
      <c r="AR927" t="s"/>
      <c r="AS927" t="s">
        <v>318</v>
      </c>
      <c r="AT927" t="s">
        <v>94</v>
      </c>
      <c r="AU927" t="s">
        <v>91</v>
      </c>
      <c r="AV927" t="s"/>
      <c r="AW927" t="s">
        <v>95</v>
      </c>
      <c r="AX927" t="s"/>
      <c r="AY927" t="n">
        <v>455907</v>
      </c>
      <c r="AZ927" t="s">
        <v>282</v>
      </c>
      <c r="BA927" t="s"/>
      <c r="BB927" t="s"/>
      <c r="BC927" t="n">
        <v>38.97</v>
      </c>
      <c r="BD927" t="n">
        <v>38.97</v>
      </c>
      <c r="BE927" t="s">
        <v>1482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>
        <v>284</v>
      </c>
      <c r="BO927" t="s">
        <v>82</v>
      </c>
      <c r="BP927" t="s">
        <v>99</v>
      </c>
      <c r="BQ927" t="s">
        <v>285</v>
      </c>
      <c r="BR927" t="s">
        <v>205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275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100.99</v>
      </c>
      <c r="L928" t="s">
        <v>77</v>
      </c>
      <c r="M928" t="s"/>
      <c r="N928" t="s">
        <v>276</v>
      </c>
      <c r="O928" t="s">
        <v>79</v>
      </c>
      <c r="P928" t="s">
        <v>275</v>
      </c>
      <c r="Q928" t="s"/>
      <c r="R928" t="s">
        <v>277</v>
      </c>
      <c r="S928" t="s">
        <v>1483</v>
      </c>
      <c r="T928" t="s">
        <v>82</v>
      </c>
      <c r="U928" t="s">
        <v>83</v>
      </c>
      <c r="V928" t="s">
        <v>84</v>
      </c>
      <c r="W928" t="s">
        <v>103</v>
      </c>
      <c r="X928" t="s"/>
      <c r="Y928" t="s">
        <v>86</v>
      </c>
      <c r="Z928">
        <f>HYPERLINK("https://hotelmonitor-cachepage.eclerx.com/savepage/tk_15454758767668316_sr_62.html","info")</f>
        <v/>
      </c>
      <c r="AA928" t="n">
        <v>-455907</v>
      </c>
      <c r="AB928" t="s">
        <v>287</v>
      </c>
      <c r="AC928" t="s">
        <v>88</v>
      </c>
      <c r="AD928" t="s">
        <v>89</v>
      </c>
      <c r="AE928" t="s"/>
      <c r="AF928" t="s"/>
      <c r="AG928" t="s"/>
      <c r="AH928" t="s">
        <v>1484</v>
      </c>
      <c r="AI928" t="s">
        <v>1483</v>
      </c>
      <c r="AJ928" t="s"/>
      <c r="AK928" t="s">
        <v>91</v>
      </c>
      <c r="AL928" t="s"/>
      <c r="AM928" t="s"/>
      <c r="AN928" t="s">
        <v>99</v>
      </c>
      <c r="AO928" t="s">
        <v>1470</v>
      </c>
      <c r="AP928" t="n">
        <v>18</v>
      </c>
      <c r="AQ928" t="s">
        <v>92</v>
      </c>
      <c r="AR928" t="s"/>
      <c r="AS928" t="s">
        <v>318</v>
      </c>
      <c r="AT928" t="s">
        <v>94</v>
      </c>
      <c r="AU928" t="s">
        <v>99</v>
      </c>
      <c r="AV928" t="s"/>
      <c r="AW928" t="s">
        <v>95</v>
      </c>
      <c r="AX928" t="s"/>
      <c r="AY928" t="n">
        <v>455907</v>
      </c>
      <c r="AZ928" t="s">
        <v>282</v>
      </c>
      <c r="BA928" t="s"/>
      <c r="BB928" t="s"/>
      <c r="BC928" t="n">
        <v>38.97</v>
      </c>
      <c r="BD928" t="n">
        <v>38.97</v>
      </c>
      <c r="BE928" t="s">
        <v>1485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>
        <v>284</v>
      </c>
      <c r="BO928" t="s">
        <v>82</v>
      </c>
      <c r="BP928" t="s">
        <v>99</v>
      </c>
      <c r="BQ928" t="s">
        <v>285</v>
      </c>
      <c r="BR928" t="s">
        <v>205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275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100.99</v>
      </c>
      <c r="L929" t="s">
        <v>77</v>
      </c>
      <c r="M929" t="s"/>
      <c r="N929" t="s">
        <v>276</v>
      </c>
      <c r="O929" t="s">
        <v>79</v>
      </c>
      <c r="P929" t="s">
        <v>275</v>
      </c>
      <c r="Q929" t="s"/>
      <c r="R929" t="s">
        <v>277</v>
      </c>
      <c r="S929" t="s">
        <v>1483</v>
      </c>
      <c r="T929" t="s">
        <v>82</v>
      </c>
      <c r="U929" t="s">
        <v>83</v>
      </c>
      <c r="V929" t="s">
        <v>84</v>
      </c>
      <c r="W929" t="s">
        <v>103</v>
      </c>
      <c r="X929" t="s"/>
      <c r="Y929" t="s">
        <v>86</v>
      </c>
      <c r="Z929">
        <f>HYPERLINK("https://hotelmonitor-cachepage.eclerx.com/savepage/tk_15454758767668316_sr_62.html","info")</f>
        <v/>
      </c>
      <c r="AA929" t="n">
        <v>-455907</v>
      </c>
      <c r="AB929" t="s">
        <v>287</v>
      </c>
      <c r="AC929" t="s">
        <v>88</v>
      </c>
      <c r="AD929" t="s">
        <v>89</v>
      </c>
      <c r="AE929" t="s"/>
      <c r="AF929" t="s"/>
      <c r="AG929" t="s"/>
      <c r="AH929" t="s">
        <v>1484</v>
      </c>
      <c r="AI929" t="s">
        <v>1483</v>
      </c>
      <c r="AJ929" t="s"/>
      <c r="AK929" t="s">
        <v>91</v>
      </c>
      <c r="AL929" t="s"/>
      <c r="AM929" t="s"/>
      <c r="AN929" t="s">
        <v>99</v>
      </c>
      <c r="AO929" t="s">
        <v>1470</v>
      </c>
      <c r="AP929" t="n">
        <v>18</v>
      </c>
      <c r="AQ929" t="s">
        <v>92</v>
      </c>
      <c r="AR929" t="s"/>
      <c r="AS929" t="s">
        <v>318</v>
      </c>
      <c r="AT929" t="s">
        <v>94</v>
      </c>
      <c r="AU929" t="s">
        <v>99</v>
      </c>
      <c r="AV929" t="s"/>
      <c r="AW929" t="s">
        <v>95</v>
      </c>
      <c r="AX929" t="s"/>
      <c r="AY929" t="n">
        <v>455907</v>
      </c>
      <c r="AZ929" t="s">
        <v>282</v>
      </c>
      <c r="BA929" t="s"/>
      <c r="BB929" t="s"/>
      <c r="BC929" t="n">
        <v>38.97</v>
      </c>
      <c r="BD929" t="n">
        <v>38.97</v>
      </c>
      <c r="BE929" t="s">
        <v>1485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>
        <v>284</v>
      </c>
      <c r="BO929" t="s">
        <v>82</v>
      </c>
      <c r="BP929" t="s">
        <v>99</v>
      </c>
      <c r="BQ929" t="s">
        <v>285</v>
      </c>
      <c r="BR929" t="s">
        <v>205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275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106.94</v>
      </c>
      <c r="L930" t="s">
        <v>77</v>
      </c>
      <c r="M930" t="s"/>
      <c r="N930" t="s">
        <v>276</v>
      </c>
      <c r="O930" t="s">
        <v>79</v>
      </c>
      <c r="P930" t="s">
        <v>275</v>
      </c>
      <c r="Q930" t="s"/>
      <c r="R930" t="s">
        <v>277</v>
      </c>
      <c r="S930" t="s">
        <v>1486</v>
      </c>
      <c r="T930" t="s">
        <v>82</v>
      </c>
      <c r="U930" t="s">
        <v>83</v>
      </c>
      <c r="V930" t="s">
        <v>84</v>
      </c>
      <c r="W930" t="s">
        <v>103</v>
      </c>
      <c r="X930" t="s"/>
      <c r="Y930" t="s">
        <v>86</v>
      </c>
      <c r="Z930">
        <f>HYPERLINK("https://hotelmonitor-cachepage.eclerx.com/savepage/tk_15454758767668316_sr_62.html","info")</f>
        <v/>
      </c>
      <c r="AA930" t="n">
        <v>-455907</v>
      </c>
      <c r="AB930" t="s">
        <v>287</v>
      </c>
      <c r="AC930" t="s">
        <v>88</v>
      </c>
      <c r="AD930" t="s">
        <v>89</v>
      </c>
      <c r="AE930" t="s"/>
      <c r="AF930" t="s"/>
      <c r="AG930" t="s"/>
      <c r="AH930" t="s">
        <v>1487</v>
      </c>
      <c r="AI930" t="s">
        <v>1486</v>
      </c>
      <c r="AJ930" t="s"/>
      <c r="AK930" t="s">
        <v>91</v>
      </c>
      <c r="AL930" t="s"/>
      <c r="AM930" t="s"/>
      <c r="AN930" t="s">
        <v>99</v>
      </c>
      <c r="AO930" t="s">
        <v>185</v>
      </c>
      <c r="AP930" t="n">
        <v>18</v>
      </c>
      <c r="AQ930" t="s">
        <v>92</v>
      </c>
      <c r="AR930" t="s"/>
      <c r="AS930" t="s">
        <v>318</v>
      </c>
      <c r="AT930" t="s">
        <v>94</v>
      </c>
      <c r="AU930" t="s">
        <v>91</v>
      </c>
      <c r="AV930" t="s"/>
      <c r="AW930" t="s">
        <v>95</v>
      </c>
      <c r="AX930" t="s"/>
      <c r="AY930" t="n">
        <v>455907</v>
      </c>
      <c r="AZ930" t="s">
        <v>282</v>
      </c>
      <c r="BA930" t="s"/>
      <c r="BB930" t="s"/>
      <c r="BC930" t="n">
        <v>38.97</v>
      </c>
      <c r="BD930" t="n">
        <v>38.97</v>
      </c>
      <c r="BE930" t="s">
        <v>1488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>
        <v>284</v>
      </c>
      <c r="BO930" t="s">
        <v>82</v>
      </c>
      <c r="BP930" t="s">
        <v>99</v>
      </c>
      <c r="BQ930" t="s">
        <v>285</v>
      </c>
      <c r="BR930" t="s">
        <v>205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275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106.94</v>
      </c>
      <c r="L931" t="s">
        <v>77</v>
      </c>
      <c r="M931" t="s"/>
      <c r="N931" t="s">
        <v>276</v>
      </c>
      <c r="O931" t="s">
        <v>79</v>
      </c>
      <c r="P931" t="s">
        <v>275</v>
      </c>
      <c r="Q931" t="s"/>
      <c r="R931" t="s">
        <v>277</v>
      </c>
      <c r="S931" t="s">
        <v>1486</v>
      </c>
      <c r="T931" t="s">
        <v>82</v>
      </c>
      <c r="U931" t="s">
        <v>83</v>
      </c>
      <c r="V931" t="s">
        <v>84</v>
      </c>
      <c r="W931" t="s">
        <v>103</v>
      </c>
      <c r="X931" t="s"/>
      <c r="Y931" t="s">
        <v>86</v>
      </c>
      <c r="Z931">
        <f>HYPERLINK("https://hotelmonitor-cachepage.eclerx.com/savepage/tk_15454758767668316_sr_62.html","info")</f>
        <v/>
      </c>
      <c r="AA931" t="n">
        <v>-455907</v>
      </c>
      <c r="AB931" t="s">
        <v>287</v>
      </c>
      <c r="AC931" t="s">
        <v>88</v>
      </c>
      <c r="AD931" t="s">
        <v>89</v>
      </c>
      <c r="AE931" t="s"/>
      <c r="AF931" t="s"/>
      <c r="AG931" t="s"/>
      <c r="AH931" t="s">
        <v>1487</v>
      </c>
      <c r="AI931" t="s">
        <v>1486</v>
      </c>
      <c r="AJ931" t="s"/>
      <c r="AK931" t="s">
        <v>91</v>
      </c>
      <c r="AL931" t="s"/>
      <c r="AM931" t="s"/>
      <c r="AN931" t="s">
        <v>99</v>
      </c>
      <c r="AO931" t="s">
        <v>185</v>
      </c>
      <c r="AP931" t="n">
        <v>18</v>
      </c>
      <c r="AQ931" t="s">
        <v>92</v>
      </c>
      <c r="AR931" t="s"/>
      <c r="AS931" t="s">
        <v>318</v>
      </c>
      <c r="AT931" t="s">
        <v>94</v>
      </c>
      <c r="AU931" t="s">
        <v>91</v>
      </c>
      <c r="AV931" t="s"/>
      <c r="AW931" t="s">
        <v>95</v>
      </c>
      <c r="AX931" t="s"/>
      <c r="AY931" t="n">
        <v>455907</v>
      </c>
      <c r="AZ931" t="s">
        <v>282</v>
      </c>
      <c r="BA931" t="s"/>
      <c r="BB931" t="s"/>
      <c r="BC931" t="n">
        <v>38.97</v>
      </c>
      <c r="BD931" t="n">
        <v>38.97</v>
      </c>
      <c r="BE931" t="s">
        <v>1488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>
        <v>284</v>
      </c>
      <c r="BO931" t="s">
        <v>82</v>
      </c>
      <c r="BP931" t="s">
        <v>99</v>
      </c>
      <c r="BQ931" t="s">
        <v>285</v>
      </c>
      <c r="BR931" t="s">
        <v>205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275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106.94</v>
      </c>
      <c r="L932" t="s">
        <v>77</v>
      </c>
      <c r="M932" t="s"/>
      <c r="N932" t="s">
        <v>276</v>
      </c>
      <c r="O932" t="s">
        <v>79</v>
      </c>
      <c r="P932" t="s">
        <v>275</v>
      </c>
      <c r="Q932" t="s"/>
      <c r="R932" t="s">
        <v>277</v>
      </c>
      <c r="S932" t="s">
        <v>1486</v>
      </c>
      <c r="T932" t="s">
        <v>82</v>
      </c>
      <c r="U932" t="s">
        <v>83</v>
      </c>
      <c r="V932" t="s">
        <v>84</v>
      </c>
      <c r="W932" t="s">
        <v>103</v>
      </c>
      <c r="X932" t="s"/>
      <c r="Y932" t="s">
        <v>86</v>
      </c>
      <c r="Z932">
        <f>HYPERLINK("https://hotelmonitor-cachepage.eclerx.com/savepage/tk_15454758767668316_sr_62.html","info")</f>
        <v/>
      </c>
      <c r="AA932" t="n">
        <v>-455907</v>
      </c>
      <c r="AB932" t="s">
        <v>87</v>
      </c>
      <c r="AC932" t="s">
        <v>88</v>
      </c>
      <c r="AD932" t="s">
        <v>89</v>
      </c>
      <c r="AE932" t="s"/>
      <c r="AF932" t="s"/>
      <c r="AG932" t="s"/>
      <c r="AH932" t="s">
        <v>1487</v>
      </c>
      <c r="AI932" t="s">
        <v>1486</v>
      </c>
      <c r="AJ932" t="s"/>
      <c r="AK932" t="s">
        <v>91</v>
      </c>
      <c r="AL932" t="s"/>
      <c r="AM932" t="s"/>
      <c r="AN932" t="s">
        <v>99</v>
      </c>
      <c r="AO932" t="s">
        <v>185</v>
      </c>
      <c r="AP932" t="n">
        <v>18</v>
      </c>
      <c r="AQ932" t="s">
        <v>92</v>
      </c>
      <c r="AR932" t="s"/>
      <c r="AS932" t="s">
        <v>318</v>
      </c>
      <c r="AT932" t="s">
        <v>94</v>
      </c>
      <c r="AU932" t="s">
        <v>91</v>
      </c>
      <c r="AV932" t="s"/>
      <c r="AW932" t="s">
        <v>95</v>
      </c>
      <c r="AX932" t="s"/>
      <c r="AY932" t="n">
        <v>455907</v>
      </c>
      <c r="AZ932" t="s">
        <v>282</v>
      </c>
      <c r="BA932" t="s"/>
      <c r="BB932" t="s"/>
      <c r="BC932" t="n">
        <v>38.97</v>
      </c>
      <c r="BD932" t="n">
        <v>38.97</v>
      </c>
      <c r="BE932" t="s">
        <v>1488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>
        <v>284</v>
      </c>
      <c r="BO932" t="s">
        <v>82</v>
      </c>
      <c r="BP932" t="s">
        <v>99</v>
      </c>
      <c r="BQ932" t="s">
        <v>285</v>
      </c>
      <c r="BR932" t="s">
        <v>205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275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106.94</v>
      </c>
      <c r="L933" t="s">
        <v>77</v>
      </c>
      <c r="M933" t="s"/>
      <c r="N933" t="s">
        <v>276</v>
      </c>
      <c r="O933" t="s">
        <v>79</v>
      </c>
      <c r="P933" t="s">
        <v>275</v>
      </c>
      <c r="Q933" t="s"/>
      <c r="R933" t="s">
        <v>277</v>
      </c>
      <c r="S933" t="s">
        <v>1486</v>
      </c>
      <c r="T933" t="s">
        <v>82</v>
      </c>
      <c r="U933" t="s">
        <v>83</v>
      </c>
      <c r="V933" t="s">
        <v>84</v>
      </c>
      <c r="W933" t="s">
        <v>103</v>
      </c>
      <c r="X933" t="s"/>
      <c r="Y933" t="s">
        <v>86</v>
      </c>
      <c r="Z933">
        <f>HYPERLINK("https://hotelmonitor-cachepage.eclerx.com/savepage/tk_15454758767668316_sr_62.html","info")</f>
        <v/>
      </c>
      <c r="AA933" t="n">
        <v>-455907</v>
      </c>
      <c r="AB933" t="s">
        <v>87</v>
      </c>
      <c r="AC933" t="s">
        <v>88</v>
      </c>
      <c r="AD933" t="s">
        <v>89</v>
      </c>
      <c r="AE933" t="s"/>
      <c r="AF933" t="s"/>
      <c r="AG933" t="s"/>
      <c r="AH933" t="s">
        <v>1487</v>
      </c>
      <c r="AI933" t="s">
        <v>1486</v>
      </c>
      <c r="AJ933" t="s"/>
      <c r="AK933" t="s">
        <v>91</v>
      </c>
      <c r="AL933" t="s"/>
      <c r="AM933" t="s"/>
      <c r="AN933" t="s">
        <v>99</v>
      </c>
      <c r="AO933" t="s">
        <v>185</v>
      </c>
      <c r="AP933" t="n">
        <v>18</v>
      </c>
      <c r="AQ933" t="s">
        <v>92</v>
      </c>
      <c r="AR933" t="s"/>
      <c r="AS933" t="s">
        <v>318</v>
      </c>
      <c r="AT933" t="s">
        <v>94</v>
      </c>
      <c r="AU933" t="s">
        <v>91</v>
      </c>
      <c r="AV933" t="s"/>
      <c r="AW933" t="s">
        <v>95</v>
      </c>
      <c r="AX933" t="s"/>
      <c r="AY933" t="n">
        <v>455907</v>
      </c>
      <c r="AZ933" t="s">
        <v>282</v>
      </c>
      <c r="BA933" t="s"/>
      <c r="BB933" t="s"/>
      <c r="BC933" t="n">
        <v>38.97</v>
      </c>
      <c r="BD933" t="n">
        <v>38.97</v>
      </c>
      <c r="BE933" t="s">
        <v>1488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>
        <v>284</v>
      </c>
      <c r="BO933" t="s">
        <v>82</v>
      </c>
      <c r="BP933" t="s">
        <v>99</v>
      </c>
      <c r="BQ933" t="s">
        <v>285</v>
      </c>
      <c r="BR933" t="s">
        <v>205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275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109.24</v>
      </c>
      <c r="L934" t="s">
        <v>77</v>
      </c>
      <c r="M934" t="s"/>
      <c r="N934" t="s">
        <v>276</v>
      </c>
      <c r="O934" t="s">
        <v>79</v>
      </c>
      <c r="P934" t="s">
        <v>275</v>
      </c>
      <c r="Q934" t="s"/>
      <c r="R934" t="s">
        <v>277</v>
      </c>
      <c r="S934" t="s">
        <v>1489</v>
      </c>
      <c r="T934" t="s">
        <v>82</v>
      </c>
      <c r="U934" t="s">
        <v>83</v>
      </c>
      <c r="V934" t="s">
        <v>84</v>
      </c>
      <c r="W934" t="s">
        <v>107</v>
      </c>
      <c r="X934" t="s"/>
      <c r="Y934" t="s">
        <v>86</v>
      </c>
      <c r="Z934">
        <f>HYPERLINK("https://hotelmonitor-cachepage.eclerx.com/savepage/tk_15454758767668316_sr_62.html","info")</f>
        <v/>
      </c>
      <c r="AA934" t="n">
        <v>-455907</v>
      </c>
      <c r="AB934" t="s">
        <v>279</v>
      </c>
      <c r="AC934" t="s">
        <v>196</v>
      </c>
      <c r="AD934" t="s">
        <v>89</v>
      </c>
      <c r="AE934" t="s"/>
      <c r="AF934" t="s"/>
      <c r="AG934" t="s"/>
      <c r="AH934" t="s">
        <v>1490</v>
      </c>
      <c r="AI934" t="s">
        <v>1489</v>
      </c>
      <c r="AJ934" t="s"/>
      <c r="AK934" t="s">
        <v>91</v>
      </c>
      <c r="AL934" t="s"/>
      <c r="AM934" t="s"/>
      <c r="AN934" t="s">
        <v>99</v>
      </c>
      <c r="AO934" t="s">
        <v>185</v>
      </c>
      <c r="AP934" t="n">
        <v>18</v>
      </c>
      <c r="AQ934" t="s">
        <v>92</v>
      </c>
      <c r="AR934" t="s"/>
      <c r="AS934" t="s">
        <v>318</v>
      </c>
      <c r="AT934" t="s">
        <v>94</v>
      </c>
      <c r="AU934" t="s">
        <v>91</v>
      </c>
      <c r="AV934" t="s"/>
      <c r="AW934" t="s">
        <v>95</v>
      </c>
      <c r="AX934" t="s"/>
      <c r="AY934" t="n">
        <v>455907</v>
      </c>
      <c r="AZ934" t="s">
        <v>282</v>
      </c>
      <c r="BA934" t="s"/>
      <c r="BB934" t="s"/>
      <c r="BC934" t="n">
        <v>38.97</v>
      </c>
      <c r="BD934" t="n">
        <v>38.97</v>
      </c>
      <c r="BE934" t="s">
        <v>1491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>
        <v>284</v>
      </c>
      <c r="BO934" t="s">
        <v>82</v>
      </c>
      <c r="BP934" t="s">
        <v>99</v>
      </c>
      <c r="BQ934" t="s">
        <v>285</v>
      </c>
      <c r="BR934" t="s">
        <v>205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275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109.24</v>
      </c>
      <c r="L935" t="s">
        <v>77</v>
      </c>
      <c r="M935" t="s"/>
      <c r="N935" t="s">
        <v>276</v>
      </c>
      <c r="O935" t="s">
        <v>79</v>
      </c>
      <c r="P935" t="s">
        <v>275</v>
      </c>
      <c r="Q935" t="s"/>
      <c r="R935" t="s">
        <v>277</v>
      </c>
      <c r="S935" t="s">
        <v>1489</v>
      </c>
      <c r="T935" t="s">
        <v>82</v>
      </c>
      <c r="U935" t="s">
        <v>83</v>
      </c>
      <c r="V935" t="s">
        <v>84</v>
      </c>
      <c r="W935" t="s">
        <v>107</v>
      </c>
      <c r="X935" t="s"/>
      <c r="Y935" t="s">
        <v>86</v>
      </c>
      <c r="Z935">
        <f>HYPERLINK("https://hotelmonitor-cachepage.eclerx.com/savepage/tk_15454758767668316_sr_62.html","info")</f>
        <v/>
      </c>
      <c r="AA935" t="n">
        <v>-455907</v>
      </c>
      <c r="AB935" t="s">
        <v>279</v>
      </c>
      <c r="AC935" t="s">
        <v>196</v>
      </c>
      <c r="AD935" t="s">
        <v>89</v>
      </c>
      <c r="AE935" t="s"/>
      <c r="AF935" t="s"/>
      <c r="AG935" t="s"/>
      <c r="AH935" t="s">
        <v>1490</v>
      </c>
      <c r="AI935" t="s">
        <v>1489</v>
      </c>
      <c r="AJ935" t="s"/>
      <c r="AK935" t="s">
        <v>91</v>
      </c>
      <c r="AL935" t="s"/>
      <c r="AM935" t="s"/>
      <c r="AN935" t="s">
        <v>99</v>
      </c>
      <c r="AO935" t="s">
        <v>185</v>
      </c>
      <c r="AP935" t="n">
        <v>18</v>
      </c>
      <c r="AQ935" t="s">
        <v>92</v>
      </c>
      <c r="AR935" t="s"/>
      <c r="AS935" t="s">
        <v>318</v>
      </c>
      <c r="AT935" t="s">
        <v>94</v>
      </c>
      <c r="AU935" t="s">
        <v>91</v>
      </c>
      <c r="AV935" t="s"/>
      <c r="AW935" t="s">
        <v>95</v>
      </c>
      <c r="AX935" t="s"/>
      <c r="AY935" t="n">
        <v>455907</v>
      </c>
      <c r="AZ935" t="s">
        <v>282</v>
      </c>
      <c r="BA935" t="s"/>
      <c r="BB935" t="s"/>
      <c r="BC935" t="n">
        <v>38.97</v>
      </c>
      <c r="BD935" t="n">
        <v>38.97</v>
      </c>
      <c r="BE935" t="s">
        <v>1491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>
        <v>284</v>
      </c>
      <c r="BO935" t="s">
        <v>82</v>
      </c>
      <c r="BP935" t="s">
        <v>99</v>
      </c>
      <c r="BQ935" t="s">
        <v>285</v>
      </c>
      <c r="BR935" t="s">
        <v>205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275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116.05</v>
      </c>
      <c r="L936" t="s">
        <v>77</v>
      </c>
      <c r="M936" t="s"/>
      <c r="N936" t="s">
        <v>276</v>
      </c>
      <c r="O936" t="s">
        <v>79</v>
      </c>
      <c r="P936" t="s">
        <v>275</v>
      </c>
      <c r="Q936" t="s"/>
      <c r="R936" t="s">
        <v>277</v>
      </c>
      <c r="S936" t="s">
        <v>1492</v>
      </c>
      <c r="T936" t="s">
        <v>82</v>
      </c>
      <c r="U936" t="s">
        <v>83</v>
      </c>
      <c r="V936" t="s">
        <v>84</v>
      </c>
      <c r="W936" t="s">
        <v>107</v>
      </c>
      <c r="X936" t="s"/>
      <c r="Y936" t="s">
        <v>86</v>
      </c>
      <c r="Z936">
        <f>HYPERLINK("https://hotelmonitor-cachepage.eclerx.com/savepage/tk_15454758767668316_sr_62.html","info")</f>
        <v/>
      </c>
      <c r="AA936" t="n">
        <v>-455907</v>
      </c>
      <c r="AB936" t="s">
        <v>287</v>
      </c>
      <c r="AC936" t="s">
        <v>88</v>
      </c>
      <c r="AD936" t="s">
        <v>89</v>
      </c>
      <c r="AE936" t="s"/>
      <c r="AF936" t="s"/>
      <c r="AG936" t="s"/>
      <c r="AH936" t="s">
        <v>1493</v>
      </c>
      <c r="AI936" t="s">
        <v>1492</v>
      </c>
      <c r="AJ936" t="s"/>
      <c r="AK936" t="s">
        <v>91</v>
      </c>
      <c r="AL936" t="s"/>
      <c r="AM936" t="s"/>
      <c r="AN936" t="s">
        <v>99</v>
      </c>
      <c r="AO936" t="s">
        <v>1470</v>
      </c>
      <c r="AP936" t="n">
        <v>18</v>
      </c>
      <c r="AQ936" t="s">
        <v>92</v>
      </c>
      <c r="AR936" t="s"/>
      <c r="AS936" t="s">
        <v>318</v>
      </c>
      <c r="AT936" t="s">
        <v>94</v>
      </c>
      <c r="AU936" t="s">
        <v>99</v>
      </c>
      <c r="AV936" t="s"/>
      <c r="AW936" t="s">
        <v>95</v>
      </c>
      <c r="AX936" t="s"/>
      <c r="AY936" t="n">
        <v>455907</v>
      </c>
      <c r="AZ936" t="s">
        <v>282</v>
      </c>
      <c r="BA936" t="s"/>
      <c r="BB936" t="s"/>
      <c r="BC936" t="n">
        <v>38.97</v>
      </c>
      <c r="BD936" t="n">
        <v>38.97</v>
      </c>
      <c r="BE936" t="s">
        <v>1494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>
        <v>284</v>
      </c>
      <c r="BO936" t="s">
        <v>82</v>
      </c>
      <c r="BP936" t="s">
        <v>99</v>
      </c>
      <c r="BQ936" t="s">
        <v>285</v>
      </c>
      <c r="BR936" t="s">
        <v>205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275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116.05</v>
      </c>
      <c r="L937" t="s">
        <v>77</v>
      </c>
      <c r="M937" t="s"/>
      <c r="N937" t="s">
        <v>276</v>
      </c>
      <c r="O937" t="s">
        <v>79</v>
      </c>
      <c r="P937" t="s">
        <v>275</v>
      </c>
      <c r="Q937" t="s"/>
      <c r="R937" t="s">
        <v>277</v>
      </c>
      <c r="S937" t="s">
        <v>1492</v>
      </c>
      <c r="T937" t="s">
        <v>82</v>
      </c>
      <c r="U937" t="s">
        <v>83</v>
      </c>
      <c r="V937" t="s">
        <v>84</v>
      </c>
      <c r="W937" t="s">
        <v>107</v>
      </c>
      <c r="X937" t="s"/>
      <c r="Y937" t="s">
        <v>86</v>
      </c>
      <c r="Z937">
        <f>HYPERLINK("https://hotelmonitor-cachepage.eclerx.com/savepage/tk_15454758767668316_sr_62.html","info")</f>
        <v/>
      </c>
      <c r="AA937" t="n">
        <v>-455907</v>
      </c>
      <c r="AB937" t="s">
        <v>287</v>
      </c>
      <c r="AC937" t="s">
        <v>88</v>
      </c>
      <c r="AD937" t="s">
        <v>89</v>
      </c>
      <c r="AE937" t="s"/>
      <c r="AF937" t="s"/>
      <c r="AG937" t="s"/>
      <c r="AH937" t="s">
        <v>1493</v>
      </c>
      <c r="AI937" t="s">
        <v>1492</v>
      </c>
      <c r="AJ937" t="s"/>
      <c r="AK937" t="s">
        <v>91</v>
      </c>
      <c r="AL937" t="s"/>
      <c r="AM937" t="s"/>
      <c r="AN937" t="s">
        <v>99</v>
      </c>
      <c r="AO937" t="s">
        <v>1470</v>
      </c>
      <c r="AP937" t="n">
        <v>18</v>
      </c>
      <c r="AQ937" t="s">
        <v>92</v>
      </c>
      <c r="AR937" t="s"/>
      <c r="AS937" t="s">
        <v>318</v>
      </c>
      <c r="AT937" t="s">
        <v>94</v>
      </c>
      <c r="AU937" t="s">
        <v>99</v>
      </c>
      <c r="AV937" t="s"/>
      <c r="AW937" t="s">
        <v>95</v>
      </c>
      <c r="AX937" t="s"/>
      <c r="AY937" t="n">
        <v>455907</v>
      </c>
      <c r="AZ937" t="s">
        <v>282</v>
      </c>
      <c r="BA937" t="s"/>
      <c r="BB937" t="s"/>
      <c r="BC937" t="n">
        <v>38.97</v>
      </c>
      <c r="BD937" t="n">
        <v>38.97</v>
      </c>
      <c r="BE937" t="s">
        <v>1494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>
        <v>284</v>
      </c>
      <c r="BO937" t="s">
        <v>82</v>
      </c>
      <c r="BP937" t="s">
        <v>99</v>
      </c>
      <c r="BQ937" t="s">
        <v>285</v>
      </c>
      <c r="BR937" t="s">
        <v>205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275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122.89</v>
      </c>
      <c r="L938" t="s">
        <v>77</v>
      </c>
      <c r="M938" t="s"/>
      <c r="N938" t="s">
        <v>276</v>
      </c>
      <c r="O938" t="s">
        <v>79</v>
      </c>
      <c r="P938" t="s">
        <v>275</v>
      </c>
      <c r="Q938" t="s"/>
      <c r="R938" t="s">
        <v>277</v>
      </c>
      <c r="S938" t="s">
        <v>1495</v>
      </c>
      <c r="T938" t="s">
        <v>82</v>
      </c>
      <c r="U938" t="s">
        <v>83</v>
      </c>
      <c r="V938" t="s">
        <v>84</v>
      </c>
      <c r="W938" t="s">
        <v>107</v>
      </c>
      <c r="X938" t="s"/>
      <c r="Y938" t="s">
        <v>86</v>
      </c>
      <c r="Z938">
        <f>HYPERLINK("https://hotelmonitor-cachepage.eclerx.com/savepage/tk_15454758767668316_sr_62.html","info")</f>
        <v/>
      </c>
      <c r="AA938" t="n">
        <v>-455907</v>
      </c>
      <c r="AB938" t="s">
        <v>287</v>
      </c>
      <c r="AC938" t="s">
        <v>88</v>
      </c>
      <c r="AD938" t="s">
        <v>89</v>
      </c>
      <c r="AE938" t="s"/>
      <c r="AF938" t="s"/>
      <c r="AG938" t="s"/>
      <c r="AH938" t="s">
        <v>1496</v>
      </c>
      <c r="AI938" t="s">
        <v>1495</v>
      </c>
      <c r="AJ938" t="s"/>
      <c r="AK938" t="s">
        <v>91</v>
      </c>
      <c r="AL938" t="s"/>
      <c r="AM938" t="s"/>
      <c r="AN938" t="s">
        <v>99</v>
      </c>
      <c r="AO938" t="s">
        <v>185</v>
      </c>
      <c r="AP938" t="n">
        <v>18</v>
      </c>
      <c r="AQ938" t="s">
        <v>92</v>
      </c>
      <c r="AR938" t="s"/>
      <c r="AS938" t="s">
        <v>318</v>
      </c>
      <c r="AT938" t="s">
        <v>94</v>
      </c>
      <c r="AU938" t="s">
        <v>91</v>
      </c>
      <c r="AV938" t="s"/>
      <c r="AW938" t="s">
        <v>95</v>
      </c>
      <c r="AX938" t="s"/>
      <c r="AY938" t="n">
        <v>455907</v>
      </c>
      <c r="AZ938" t="s">
        <v>282</v>
      </c>
      <c r="BA938" t="s"/>
      <c r="BB938" t="s"/>
      <c r="BC938" t="n">
        <v>38.97</v>
      </c>
      <c r="BD938" t="n">
        <v>38.97</v>
      </c>
      <c r="BE938" t="s">
        <v>494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>
        <v>284</v>
      </c>
      <c r="BO938" t="s">
        <v>82</v>
      </c>
      <c r="BP938" t="s">
        <v>99</v>
      </c>
      <c r="BQ938" t="s">
        <v>285</v>
      </c>
      <c r="BR938" t="s">
        <v>205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275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122.89</v>
      </c>
      <c r="L939" t="s">
        <v>77</v>
      </c>
      <c r="M939" t="s"/>
      <c r="N939" t="s">
        <v>276</v>
      </c>
      <c r="O939" t="s">
        <v>79</v>
      </c>
      <c r="P939" t="s">
        <v>275</v>
      </c>
      <c r="Q939" t="s"/>
      <c r="R939" t="s">
        <v>277</v>
      </c>
      <c r="S939" t="s">
        <v>1495</v>
      </c>
      <c r="T939" t="s">
        <v>82</v>
      </c>
      <c r="U939" t="s">
        <v>83</v>
      </c>
      <c r="V939" t="s">
        <v>84</v>
      </c>
      <c r="W939" t="s">
        <v>107</v>
      </c>
      <c r="X939" t="s"/>
      <c r="Y939" t="s">
        <v>86</v>
      </c>
      <c r="Z939">
        <f>HYPERLINK("https://hotelmonitor-cachepage.eclerx.com/savepage/tk_15454758767668316_sr_62.html","info")</f>
        <v/>
      </c>
      <c r="AA939" t="n">
        <v>-455907</v>
      </c>
      <c r="AB939" t="s">
        <v>287</v>
      </c>
      <c r="AC939" t="s">
        <v>88</v>
      </c>
      <c r="AD939" t="s">
        <v>89</v>
      </c>
      <c r="AE939" t="s"/>
      <c r="AF939" t="s"/>
      <c r="AG939" t="s"/>
      <c r="AH939" t="s">
        <v>1496</v>
      </c>
      <c r="AI939" t="s">
        <v>1495</v>
      </c>
      <c r="AJ939" t="s"/>
      <c r="AK939" t="s">
        <v>91</v>
      </c>
      <c r="AL939" t="s"/>
      <c r="AM939" t="s"/>
      <c r="AN939" t="s">
        <v>99</v>
      </c>
      <c r="AO939" t="s">
        <v>185</v>
      </c>
      <c r="AP939" t="n">
        <v>18</v>
      </c>
      <c r="AQ939" t="s">
        <v>92</v>
      </c>
      <c r="AR939" t="s"/>
      <c r="AS939" t="s">
        <v>318</v>
      </c>
      <c r="AT939" t="s">
        <v>94</v>
      </c>
      <c r="AU939" t="s">
        <v>91</v>
      </c>
      <c r="AV939" t="s"/>
      <c r="AW939" t="s">
        <v>95</v>
      </c>
      <c r="AX939" t="s"/>
      <c r="AY939" t="n">
        <v>455907</v>
      </c>
      <c r="AZ939" t="s">
        <v>282</v>
      </c>
      <c r="BA939" t="s"/>
      <c r="BB939" t="s"/>
      <c r="BC939" t="n">
        <v>38.97</v>
      </c>
      <c r="BD939" t="n">
        <v>38.97</v>
      </c>
      <c r="BE939" t="s">
        <v>494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>
        <v>284</v>
      </c>
      <c r="BO939" t="s">
        <v>82</v>
      </c>
      <c r="BP939" t="s">
        <v>99</v>
      </c>
      <c r="BQ939" t="s">
        <v>285</v>
      </c>
      <c r="BR939" t="s">
        <v>205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275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122.89</v>
      </c>
      <c r="L940" t="s">
        <v>77</v>
      </c>
      <c r="M940" t="s"/>
      <c r="N940" t="s">
        <v>276</v>
      </c>
      <c r="O940" t="s">
        <v>79</v>
      </c>
      <c r="P940" t="s">
        <v>275</v>
      </c>
      <c r="Q940" t="s"/>
      <c r="R940" t="s">
        <v>277</v>
      </c>
      <c r="S940" t="s">
        <v>1495</v>
      </c>
      <c r="T940" t="s">
        <v>82</v>
      </c>
      <c r="U940" t="s">
        <v>83</v>
      </c>
      <c r="V940" t="s">
        <v>84</v>
      </c>
      <c r="W940" t="s">
        <v>107</v>
      </c>
      <c r="X940" t="s"/>
      <c r="Y940" t="s">
        <v>86</v>
      </c>
      <c r="Z940">
        <f>HYPERLINK("https://hotelmonitor-cachepage.eclerx.com/savepage/tk_15454758767668316_sr_62.html","info")</f>
        <v/>
      </c>
      <c r="AA940" t="n">
        <v>-455907</v>
      </c>
      <c r="AB940" t="s">
        <v>87</v>
      </c>
      <c r="AC940" t="s">
        <v>88</v>
      </c>
      <c r="AD940" t="s">
        <v>89</v>
      </c>
      <c r="AE940" t="s"/>
      <c r="AF940" t="s"/>
      <c r="AG940" t="s"/>
      <c r="AH940" t="s">
        <v>1496</v>
      </c>
      <c r="AI940" t="s">
        <v>1495</v>
      </c>
      <c r="AJ940" t="s"/>
      <c r="AK940" t="s">
        <v>91</v>
      </c>
      <c r="AL940" t="s"/>
      <c r="AM940" t="s"/>
      <c r="AN940" t="s">
        <v>99</v>
      </c>
      <c r="AO940" t="s">
        <v>185</v>
      </c>
      <c r="AP940" t="n">
        <v>18</v>
      </c>
      <c r="AQ940" t="s">
        <v>92</v>
      </c>
      <c r="AR940" t="s"/>
      <c r="AS940" t="s">
        <v>318</v>
      </c>
      <c r="AT940" t="s">
        <v>94</v>
      </c>
      <c r="AU940" t="s">
        <v>91</v>
      </c>
      <c r="AV940" t="s"/>
      <c r="AW940" t="s">
        <v>95</v>
      </c>
      <c r="AX940" t="s"/>
      <c r="AY940" t="n">
        <v>455907</v>
      </c>
      <c r="AZ940" t="s">
        <v>282</v>
      </c>
      <c r="BA940" t="s"/>
      <c r="BB940" t="s"/>
      <c r="BC940" t="n">
        <v>38.97</v>
      </c>
      <c r="BD940" t="n">
        <v>38.97</v>
      </c>
      <c r="BE940" t="s">
        <v>494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>
        <v>284</v>
      </c>
      <c r="BO940" t="s">
        <v>82</v>
      </c>
      <c r="BP940" t="s">
        <v>99</v>
      </c>
      <c r="BQ940" t="s">
        <v>285</v>
      </c>
      <c r="BR940" t="s">
        <v>205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275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122.89</v>
      </c>
      <c r="L941" t="s">
        <v>77</v>
      </c>
      <c r="M941" t="s"/>
      <c r="N941" t="s">
        <v>276</v>
      </c>
      <c r="O941" t="s">
        <v>79</v>
      </c>
      <c r="P941" t="s">
        <v>275</v>
      </c>
      <c r="Q941" t="s"/>
      <c r="R941" t="s">
        <v>277</v>
      </c>
      <c r="S941" t="s">
        <v>1495</v>
      </c>
      <c r="T941" t="s">
        <v>82</v>
      </c>
      <c r="U941" t="s">
        <v>83</v>
      </c>
      <c r="V941" t="s">
        <v>84</v>
      </c>
      <c r="W941" t="s">
        <v>107</v>
      </c>
      <c r="X941" t="s"/>
      <c r="Y941" t="s">
        <v>86</v>
      </c>
      <c r="Z941">
        <f>HYPERLINK("https://hotelmonitor-cachepage.eclerx.com/savepage/tk_15454758767668316_sr_62.html","info")</f>
        <v/>
      </c>
      <c r="AA941" t="n">
        <v>-455907</v>
      </c>
      <c r="AB941" t="s">
        <v>87</v>
      </c>
      <c r="AC941" t="s">
        <v>88</v>
      </c>
      <c r="AD941" t="s">
        <v>89</v>
      </c>
      <c r="AE941" t="s"/>
      <c r="AF941" t="s"/>
      <c r="AG941" t="s"/>
      <c r="AH941" t="s">
        <v>1496</v>
      </c>
      <c r="AI941" t="s">
        <v>1495</v>
      </c>
      <c r="AJ941" t="s"/>
      <c r="AK941" t="s">
        <v>91</v>
      </c>
      <c r="AL941" t="s"/>
      <c r="AM941" t="s"/>
      <c r="AN941" t="s">
        <v>99</v>
      </c>
      <c r="AO941" t="s">
        <v>185</v>
      </c>
      <c r="AP941" t="n">
        <v>18</v>
      </c>
      <c r="AQ941" t="s">
        <v>92</v>
      </c>
      <c r="AR941" t="s"/>
      <c r="AS941" t="s">
        <v>318</v>
      </c>
      <c r="AT941" t="s">
        <v>94</v>
      </c>
      <c r="AU941" t="s">
        <v>91</v>
      </c>
      <c r="AV941" t="s"/>
      <c r="AW941" t="s">
        <v>95</v>
      </c>
      <c r="AX941" t="s"/>
      <c r="AY941" t="n">
        <v>455907</v>
      </c>
      <c r="AZ941" t="s">
        <v>282</v>
      </c>
      <c r="BA941" t="s"/>
      <c r="BB941" t="s"/>
      <c r="BC941" t="n">
        <v>38.97</v>
      </c>
      <c r="BD941" t="n">
        <v>38.97</v>
      </c>
      <c r="BE941" t="s">
        <v>494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>
        <v>284</v>
      </c>
      <c r="BO941" t="s">
        <v>82</v>
      </c>
      <c r="BP941" t="s">
        <v>99</v>
      </c>
      <c r="BQ941" t="s">
        <v>285</v>
      </c>
      <c r="BR941" t="s">
        <v>205</v>
      </c>
    </row>
    <row r="942" spans="1:70">
      <c r="A942" t="s">
        <v>70</v>
      </c>
      <c r="B942" t="s">
        <v>71</v>
      </c>
      <c r="C942" t="s">
        <v>438</v>
      </c>
      <c r="D942" t="n">
        <v>3</v>
      </c>
      <c r="E942" t="s">
        <v>1219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140</v>
      </c>
      <c r="L942" t="s">
        <v>77</v>
      </c>
      <c r="M942" t="s"/>
      <c r="N942" t="s">
        <v>1220</v>
      </c>
      <c r="O942" t="s">
        <v>79</v>
      </c>
      <c r="P942" t="s">
        <v>1219</v>
      </c>
      <c r="Q942" t="s"/>
      <c r="R942" t="s">
        <v>328</v>
      </c>
      <c r="S942" t="s">
        <v>903</v>
      </c>
      <c r="T942" t="s">
        <v>82</v>
      </c>
      <c r="U942" t="s">
        <v>83</v>
      </c>
      <c r="V942" t="s">
        <v>84</v>
      </c>
      <c r="W942" t="s">
        <v>103</v>
      </c>
      <c r="X942" t="s"/>
      <c r="Y942" t="s">
        <v>86</v>
      </c>
      <c r="Z942">
        <f>HYPERLINK("https://hotelmonitor-cachepage.eclerx.com/savepage/tk_15454758705322318_sr_61.html","info")</f>
        <v/>
      </c>
      <c r="AA942" t="n">
        <v>-426811</v>
      </c>
      <c r="AB942" t="s">
        <v>1497</v>
      </c>
      <c r="AC942" t="s">
        <v>196</v>
      </c>
      <c r="AD942" t="s">
        <v>89</v>
      </c>
      <c r="AE942" t="s"/>
      <c r="AF942" t="s"/>
      <c r="AG942" t="s"/>
      <c r="AH942" t="s">
        <v>1498</v>
      </c>
      <c r="AI942" t="s">
        <v>905</v>
      </c>
      <c r="AJ942" t="s"/>
      <c r="AK942" t="s">
        <v>91</v>
      </c>
      <c r="AL942" t="s"/>
      <c r="AM942" t="s">
        <v>474</v>
      </c>
      <c r="AN942" t="s">
        <v>91</v>
      </c>
      <c r="AO942" t="s"/>
      <c r="AP942" t="n">
        <v>2</v>
      </c>
      <c r="AQ942" t="s">
        <v>92</v>
      </c>
      <c r="AR942" t="s"/>
      <c r="AS942" t="s">
        <v>93</v>
      </c>
      <c r="AT942" t="s">
        <v>94</v>
      </c>
      <c r="AU942" t="s">
        <v>91</v>
      </c>
      <c r="AV942" t="s"/>
      <c r="AW942" t="s">
        <v>95</v>
      </c>
      <c r="AX942" t="s"/>
      <c r="AY942" t="n">
        <v>426811</v>
      </c>
      <c r="AZ942" t="s">
        <v>1225</v>
      </c>
      <c r="BA942" t="s"/>
      <c r="BB942" t="s"/>
      <c r="BC942" t="n">
        <v>38.91</v>
      </c>
      <c r="BD942" t="n">
        <v>38.91</v>
      </c>
      <c r="BE942" t="s">
        <v>1499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>
        <v>1227</v>
      </c>
      <c r="BR942" t="s">
        <v>387</v>
      </c>
    </row>
    <row r="943" spans="1:70">
      <c r="A943" t="s">
        <v>70</v>
      </c>
      <c r="B943" t="s">
        <v>71</v>
      </c>
      <c r="C943" t="s">
        <v>438</v>
      </c>
      <c r="D943" t="n">
        <v>3</v>
      </c>
      <c r="E943" t="s">
        <v>1219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140</v>
      </c>
      <c r="L943" t="s">
        <v>77</v>
      </c>
      <c r="M943" t="s"/>
      <c r="N943" t="s">
        <v>1220</v>
      </c>
      <c r="O943" t="s">
        <v>79</v>
      </c>
      <c r="P943" t="s">
        <v>1219</v>
      </c>
      <c r="Q943" t="s"/>
      <c r="R943" t="s">
        <v>328</v>
      </c>
      <c r="S943" t="s">
        <v>903</v>
      </c>
      <c r="T943" t="s">
        <v>82</v>
      </c>
      <c r="U943" t="s">
        <v>83</v>
      </c>
      <c r="V943" t="s">
        <v>84</v>
      </c>
      <c r="W943" t="s">
        <v>103</v>
      </c>
      <c r="X943" t="s"/>
      <c r="Y943" t="s">
        <v>86</v>
      </c>
      <c r="Z943">
        <f>HYPERLINK("https://hotelmonitor-cachepage.eclerx.com/savepage/tk_15454758705322318_sr_61.html","info")</f>
        <v/>
      </c>
      <c r="AA943" t="n">
        <v>-426811</v>
      </c>
      <c r="AB943" t="s">
        <v>1497</v>
      </c>
      <c r="AC943" t="s">
        <v>196</v>
      </c>
      <c r="AD943" t="s">
        <v>89</v>
      </c>
      <c r="AE943" t="s"/>
      <c r="AF943" t="s"/>
      <c r="AG943" t="s"/>
      <c r="AH943" t="s">
        <v>1498</v>
      </c>
      <c r="AI943" t="s">
        <v>905</v>
      </c>
      <c r="AJ943" t="s"/>
      <c r="AK943" t="s">
        <v>91</v>
      </c>
      <c r="AL943" t="s"/>
      <c r="AM943" t="s">
        <v>474</v>
      </c>
      <c r="AN943" t="s">
        <v>91</v>
      </c>
      <c r="AO943" t="s"/>
      <c r="AP943" t="n">
        <v>2</v>
      </c>
      <c r="AQ943" t="s">
        <v>92</v>
      </c>
      <c r="AR943" t="s"/>
      <c r="AS943" t="s">
        <v>93</v>
      </c>
      <c r="AT943" t="s">
        <v>94</v>
      </c>
      <c r="AU943" t="s">
        <v>91</v>
      </c>
      <c r="AV943" t="s"/>
      <c r="AW943" t="s">
        <v>95</v>
      </c>
      <c r="AX943" t="s"/>
      <c r="AY943" t="n">
        <v>426811</v>
      </c>
      <c r="AZ943" t="s">
        <v>1225</v>
      </c>
      <c r="BA943" t="s"/>
      <c r="BB943" t="s"/>
      <c r="BC943" t="n">
        <v>38.91</v>
      </c>
      <c r="BD943" t="n">
        <v>38.91</v>
      </c>
      <c r="BE943" t="s">
        <v>1499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>
        <v>1227</v>
      </c>
      <c r="BR943" t="s">
        <v>387</v>
      </c>
    </row>
    <row r="944" spans="1:70">
      <c r="A944" t="s">
        <v>70</v>
      </c>
      <c r="B944" t="s">
        <v>71</v>
      </c>
      <c r="C944" t="s">
        <v>438</v>
      </c>
      <c r="D944" t="n">
        <v>3</v>
      </c>
      <c r="E944" t="s">
        <v>1219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157.5</v>
      </c>
      <c r="L944" t="s">
        <v>77</v>
      </c>
      <c r="M944" t="s"/>
      <c r="N944" t="s">
        <v>1220</v>
      </c>
      <c r="O944" t="s">
        <v>79</v>
      </c>
      <c r="P944" t="s">
        <v>1219</v>
      </c>
      <c r="Q944" t="s"/>
      <c r="R944" t="s">
        <v>328</v>
      </c>
      <c r="S944" t="s">
        <v>1221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>
        <f>HYPERLINK("https://hotelmonitor-cachepage.eclerx.com/savepage/tk_15454758705322318_sr_61.html","info")</f>
        <v/>
      </c>
      <c r="AA944" t="n">
        <v>-426811</v>
      </c>
      <c r="AB944" t="s">
        <v>1222</v>
      </c>
      <c r="AC944" t="s">
        <v>88</v>
      </c>
      <c r="AD944" t="s">
        <v>89</v>
      </c>
      <c r="AE944" t="s"/>
      <c r="AF944" t="s"/>
      <c r="AG944" t="s"/>
      <c r="AH944" t="s">
        <v>1223</v>
      </c>
      <c r="AI944" t="s">
        <v>1224</v>
      </c>
      <c r="AJ944" t="s"/>
      <c r="AK944" t="s">
        <v>91</v>
      </c>
      <c r="AL944" t="s"/>
      <c r="AM944" t="s">
        <v>474</v>
      </c>
      <c r="AN944" t="s">
        <v>91</v>
      </c>
      <c r="AO944" t="s"/>
      <c r="AP944" t="n">
        <v>2</v>
      </c>
      <c r="AQ944" t="s">
        <v>92</v>
      </c>
      <c r="AR944" t="s"/>
      <c r="AS944" t="s">
        <v>93</v>
      </c>
      <c r="AT944" t="s">
        <v>94</v>
      </c>
      <c r="AU944" t="s">
        <v>91</v>
      </c>
      <c r="AV944" t="s"/>
      <c r="AW944" t="s">
        <v>95</v>
      </c>
      <c r="AX944" t="s"/>
      <c r="AY944" t="n">
        <v>426811</v>
      </c>
      <c r="AZ944" t="s">
        <v>1225</v>
      </c>
      <c r="BA944" t="s"/>
      <c r="BB944" t="s"/>
      <c r="BC944" t="n">
        <v>38.91</v>
      </c>
      <c r="BD944" t="n">
        <v>38.91</v>
      </c>
      <c r="BE944" t="s">
        <v>1226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>
        <v>1227</v>
      </c>
      <c r="BR944" t="s">
        <v>387</v>
      </c>
    </row>
    <row r="945" spans="1:70">
      <c r="A945" t="s">
        <v>70</v>
      </c>
      <c r="B945" t="s">
        <v>71</v>
      </c>
      <c r="C945" t="s">
        <v>438</v>
      </c>
      <c r="D945" t="n">
        <v>3</v>
      </c>
      <c r="E945" t="s">
        <v>1219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157.5</v>
      </c>
      <c r="L945" t="s">
        <v>77</v>
      </c>
      <c r="M945" t="s"/>
      <c r="N945" t="s">
        <v>1220</v>
      </c>
      <c r="O945" t="s">
        <v>79</v>
      </c>
      <c r="P945" t="s">
        <v>1219</v>
      </c>
      <c r="Q945" t="s"/>
      <c r="R945" t="s">
        <v>328</v>
      </c>
      <c r="S945" t="s">
        <v>1221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>
        <f>HYPERLINK("https://hotelmonitor-cachepage.eclerx.com/savepage/tk_15454758705322318_sr_61.html","info")</f>
        <v/>
      </c>
      <c r="AA945" t="n">
        <v>-426811</v>
      </c>
      <c r="AB945" t="s">
        <v>1222</v>
      </c>
      <c r="AC945" t="s">
        <v>88</v>
      </c>
      <c r="AD945" t="s">
        <v>89</v>
      </c>
      <c r="AE945" t="s"/>
      <c r="AF945" t="s"/>
      <c r="AG945" t="s"/>
      <c r="AH945" t="s">
        <v>1223</v>
      </c>
      <c r="AI945" t="s">
        <v>1224</v>
      </c>
      <c r="AJ945" t="s"/>
      <c r="AK945" t="s">
        <v>91</v>
      </c>
      <c r="AL945" t="s"/>
      <c r="AM945" t="s">
        <v>474</v>
      </c>
      <c r="AN945" t="s">
        <v>91</v>
      </c>
      <c r="AO945" t="s"/>
      <c r="AP945" t="n">
        <v>2</v>
      </c>
      <c r="AQ945" t="s">
        <v>92</v>
      </c>
      <c r="AR945" t="s"/>
      <c r="AS945" t="s">
        <v>93</v>
      </c>
      <c r="AT945" t="s">
        <v>94</v>
      </c>
      <c r="AU945" t="s">
        <v>91</v>
      </c>
      <c r="AV945" t="s"/>
      <c r="AW945" t="s">
        <v>95</v>
      </c>
      <c r="AX945" t="s"/>
      <c r="AY945" t="n">
        <v>426811</v>
      </c>
      <c r="AZ945" t="s">
        <v>1225</v>
      </c>
      <c r="BA945" t="s"/>
      <c r="BB945" t="s"/>
      <c r="BC945" t="n">
        <v>38.91</v>
      </c>
      <c r="BD945" t="n">
        <v>38.91</v>
      </c>
      <c r="BE945" t="s">
        <v>1226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>
        <v>1227</v>
      </c>
      <c r="BR945" t="s">
        <v>387</v>
      </c>
    </row>
    <row r="946" spans="1:70">
      <c r="A946" t="s">
        <v>70</v>
      </c>
      <c r="B946" t="s">
        <v>71</v>
      </c>
      <c r="C946" t="s">
        <v>438</v>
      </c>
      <c r="D946" t="n">
        <v>3</v>
      </c>
      <c r="E946" t="s">
        <v>1219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157.51</v>
      </c>
      <c r="L946" t="s">
        <v>77</v>
      </c>
      <c r="M946" t="s"/>
      <c r="N946" t="s">
        <v>1220</v>
      </c>
      <c r="O946" t="s">
        <v>79</v>
      </c>
      <c r="P946" t="s">
        <v>1219</v>
      </c>
      <c r="Q946" t="s"/>
      <c r="R946" t="s">
        <v>328</v>
      </c>
      <c r="S946" t="s">
        <v>1228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HYPERLINK("https://hotelmonitor-cachepage.eclerx.com/savepage/tk_15454758705322318_sr_61.html","info")</f>
        <v/>
      </c>
      <c r="AA946" t="n">
        <v>-426811</v>
      </c>
      <c r="AB946" t="s">
        <v>1229</v>
      </c>
      <c r="AC946" t="s">
        <v>196</v>
      </c>
      <c r="AD946" t="s">
        <v>89</v>
      </c>
      <c r="AE946" t="s"/>
      <c r="AF946" t="s"/>
      <c r="AG946" t="s"/>
      <c r="AH946" t="s">
        <v>1230</v>
      </c>
      <c r="AI946" t="s">
        <v>1228</v>
      </c>
      <c r="AJ946" t="s"/>
      <c r="AK946" t="s">
        <v>91</v>
      </c>
      <c r="AL946" t="s"/>
      <c r="AM946" t="s">
        <v>474</v>
      </c>
      <c r="AN946" t="s">
        <v>91</v>
      </c>
      <c r="AO946" t="s"/>
      <c r="AP946" t="n">
        <v>2</v>
      </c>
      <c r="AQ946" t="s">
        <v>92</v>
      </c>
      <c r="AR946" t="s"/>
      <c r="AS946" t="s">
        <v>93</v>
      </c>
      <c r="AT946" t="s">
        <v>94</v>
      </c>
      <c r="AU946" t="s">
        <v>91</v>
      </c>
      <c r="AV946" t="s"/>
      <c r="AW946" t="s">
        <v>95</v>
      </c>
      <c r="AX946" t="s"/>
      <c r="AY946" t="n">
        <v>426811</v>
      </c>
      <c r="AZ946" t="s">
        <v>1225</v>
      </c>
      <c r="BA946" t="s"/>
      <c r="BB946" t="s"/>
      <c r="BC946" t="n">
        <v>38.91</v>
      </c>
      <c r="BD946" t="n">
        <v>38.91</v>
      </c>
      <c r="BE946" t="s">
        <v>1231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1227</v>
      </c>
      <c r="BR946" t="s">
        <v>387</v>
      </c>
    </row>
    <row r="947" spans="1:70">
      <c r="A947" t="s">
        <v>70</v>
      </c>
      <c r="B947" t="s">
        <v>71</v>
      </c>
      <c r="C947" t="s">
        <v>438</v>
      </c>
      <c r="D947" t="n">
        <v>3</v>
      </c>
      <c r="E947" t="s">
        <v>1219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157.51</v>
      </c>
      <c r="L947" t="s">
        <v>77</v>
      </c>
      <c r="M947" t="s"/>
      <c r="N947" t="s">
        <v>1220</v>
      </c>
      <c r="O947" t="s">
        <v>79</v>
      </c>
      <c r="P947" t="s">
        <v>1219</v>
      </c>
      <c r="Q947" t="s"/>
      <c r="R947" t="s">
        <v>328</v>
      </c>
      <c r="S947" t="s">
        <v>1228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HYPERLINK("https://hotelmonitor-cachepage.eclerx.com/savepage/tk_15454758705322318_sr_61.html","info")</f>
        <v/>
      </c>
      <c r="AA947" t="n">
        <v>-426811</v>
      </c>
      <c r="AB947" t="s">
        <v>1229</v>
      </c>
      <c r="AC947" t="s">
        <v>196</v>
      </c>
      <c r="AD947" t="s">
        <v>89</v>
      </c>
      <c r="AE947" t="s"/>
      <c r="AF947" t="s"/>
      <c r="AG947" t="s"/>
      <c r="AH947" t="s">
        <v>1230</v>
      </c>
      <c r="AI947" t="s">
        <v>1228</v>
      </c>
      <c r="AJ947" t="s"/>
      <c r="AK947" t="s">
        <v>91</v>
      </c>
      <c r="AL947" t="s"/>
      <c r="AM947" t="s">
        <v>474</v>
      </c>
      <c r="AN947" t="s">
        <v>91</v>
      </c>
      <c r="AO947" t="s"/>
      <c r="AP947" t="n">
        <v>2</v>
      </c>
      <c r="AQ947" t="s">
        <v>92</v>
      </c>
      <c r="AR947" t="s"/>
      <c r="AS947" t="s">
        <v>93</v>
      </c>
      <c r="AT947" t="s">
        <v>94</v>
      </c>
      <c r="AU947" t="s">
        <v>91</v>
      </c>
      <c r="AV947" t="s"/>
      <c r="AW947" t="s">
        <v>95</v>
      </c>
      <c r="AX947" t="s"/>
      <c r="AY947" t="n">
        <v>426811</v>
      </c>
      <c r="AZ947" t="s">
        <v>1225</v>
      </c>
      <c r="BA947" t="s"/>
      <c r="BB947" t="s"/>
      <c r="BC947" t="n">
        <v>38.91</v>
      </c>
      <c r="BD947" t="n">
        <v>38.91</v>
      </c>
      <c r="BE947" t="s">
        <v>1231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1227</v>
      </c>
      <c r="BR947" t="s">
        <v>387</v>
      </c>
    </row>
    <row r="948" spans="1:70">
      <c r="A948" t="s">
        <v>70</v>
      </c>
      <c r="B948" t="s">
        <v>71</v>
      </c>
      <c r="C948" t="s">
        <v>438</v>
      </c>
      <c r="D948" t="n">
        <v>3</v>
      </c>
      <c r="E948" t="s">
        <v>1219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157.51</v>
      </c>
      <c r="L948" t="s">
        <v>77</v>
      </c>
      <c r="M948" t="s"/>
      <c r="N948" t="s">
        <v>1220</v>
      </c>
      <c r="O948" t="s">
        <v>79</v>
      </c>
      <c r="P948" t="s">
        <v>1219</v>
      </c>
      <c r="Q948" t="s"/>
      <c r="R948" t="s">
        <v>328</v>
      </c>
      <c r="S948" t="s">
        <v>1232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>
        <f>HYPERLINK("https://hotelmonitor-cachepage.eclerx.com/savepage/tk_15454758705322318_sr_61.html","info")</f>
        <v/>
      </c>
      <c r="AA948" t="n">
        <v>-426811</v>
      </c>
      <c r="AB948" t="s">
        <v>1233</v>
      </c>
      <c r="AC948" t="s">
        <v>196</v>
      </c>
      <c r="AD948" t="s">
        <v>89</v>
      </c>
      <c r="AE948" t="s"/>
      <c r="AF948" t="s"/>
      <c r="AG948" t="s"/>
      <c r="AH948" t="s">
        <v>1234</v>
      </c>
      <c r="AI948" t="s">
        <v>1232</v>
      </c>
      <c r="AJ948" t="s"/>
      <c r="AK948" t="s">
        <v>91</v>
      </c>
      <c r="AL948" t="s"/>
      <c r="AM948" t="s">
        <v>371</v>
      </c>
      <c r="AN948" t="s">
        <v>91</v>
      </c>
      <c r="AO948" t="s"/>
      <c r="AP948" t="n">
        <v>2</v>
      </c>
      <c r="AQ948" t="s">
        <v>92</v>
      </c>
      <c r="AR948" t="s"/>
      <c r="AS948" t="s">
        <v>1235</v>
      </c>
      <c r="AT948" t="s">
        <v>94</v>
      </c>
      <c r="AU948" t="s">
        <v>91</v>
      </c>
      <c r="AV948" t="s"/>
      <c r="AW948" t="s">
        <v>95</v>
      </c>
      <c r="AX948" t="s"/>
      <c r="AY948" t="n">
        <v>426811</v>
      </c>
      <c r="AZ948" t="s">
        <v>1225</v>
      </c>
      <c r="BA948" t="s"/>
      <c r="BB948" t="s"/>
      <c r="BC948" t="n">
        <v>38.91</v>
      </c>
      <c r="BD948" t="n">
        <v>38.91</v>
      </c>
      <c r="BE948" t="s">
        <v>1231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1227</v>
      </c>
      <c r="BR948" t="s">
        <v>387</v>
      </c>
    </row>
    <row r="949" spans="1:70">
      <c r="A949" t="s">
        <v>70</v>
      </c>
      <c r="B949" t="s">
        <v>71</v>
      </c>
      <c r="C949" t="s">
        <v>438</v>
      </c>
      <c r="D949" t="n">
        <v>3</v>
      </c>
      <c r="E949" t="s">
        <v>1219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157.51</v>
      </c>
      <c r="L949" t="s">
        <v>77</v>
      </c>
      <c r="M949" t="s"/>
      <c r="N949" t="s">
        <v>1220</v>
      </c>
      <c r="O949" t="s">
        <v>79</v>
      </c>
      <c r="P949" t="s">
        <v>1219</v>
      </c>
      <c r="Q949" t="s"/>
      <c r="R949" t="s">
        <v>328</v>
      </c>
      <c r="S949" t="s">
        <v>1232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HYPERLINK("https://hotelmonitor-cachepage.eclerx.com/savepage/tk_15454758705322318_sr_61.html","info")</f>
        <v/>
      </c>
      <c r="AA949" t="n">
        <v>-426811</v>
      </c>
      <c r="AB949" t="s">
        <v>1233</v>
      </c>
      <c r="AC949" t="s">
        <v>196</v>
      </c>
      <c r="AD949" t="s">
        <v>89</v>
      </c>
      <c r="AE949" t="s"/>
      <c r="AF949" t="s"/>
      <c r="AG949" t="s"/>
      <c r="AH949" t="s">
        <v>1234</v>
      </c>
      <c r="AI949" t="s">
        <v>1232</v>
      </c>
      <c r="AJ949" t="s"/>
      <c r="AK949" t="s">
        <v>91</v>
      </c>
      <c r="AL949" t="s"/>
      <c r="AM949" t="s">
        <v>371</v>
      </c>
      <c r="AN949" t="s">
        <v>91</v>
      </c>
      <c r="AO949" t="s"/>
      <c r="AP949" t="n">
        <v>2</v>
      </c>
      <c r="AQ949" t="s">
        <v>92</v>
      </c>
      <c r="AR949" t="s"/>
      <c r="AS949" t="s">
        <v>1235</v>
      </c>
      <c r="AT949" t="s">
        <v>94</v>
      </c>
      <c r="AU949" t="s">
        <v>91</v>
      </c>
      <c r="AV949" t="s"/>
      <c r="AW949" t="s">
        <v>95</v>
      </c>
      <c r="AX949" t="s"/>
      <c r="AY949" t="n">
        <v>426811</v>
      </c>
      <c r="AZ949" t="s">
        <v>1225</v>
      </c>
      <c r="BA949" t="s"/>
      <c r="BB949" t="s"/>
      <c r="BC949" t="n">
        <v>38.91</v>
      </c>
      <c r="BD949" t="n">
        <v>38.91</v>
      </c>
      <c r="BE949" t="s">
        <v>1231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1227</v>
      </c>
      <c r="BR949" t="s">
        <v>387</v>
      </c>
    </row>
    <row r="950" spans="1:70">
      <c r="A950" t="s">
        <v>70</v>
      </c>
      <c r="B950" t="s">
        <v>71</v>
      </c>
      <c r="C950" t="s">
        <v>438</v>
      </c>
      <c r="D950" t="n">
        <v>3</v>
      </c>
      <c r="E950" t="s">
        <v>1219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175</v>
      </c>
      <c r="L950" t="s">
        <v>77</v>
      </c>
      <c r="M950" t="s"/>
      <c r="N950" t="s">
        <v>1220</v>
      </c>
      <c r="O950" t="s">
        <v>79</v>
      </c>
      <c r="P950" t="s">
        <v>1219</v>
      </c>
      <c r="Q950" t="s"/>
      <c r="R950" t="s">
        <v>328</v>
      </c>
      <c r="S950" t="s">
        <v>1236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>
        <f>HYPERLINK("https://hotelmonitor-cachepage.eclerx.com/savepage/tk_15454758705322318_sr_61.html","info")</f>
        <v/>
      </c>
      <c r="AA950" t="n">
        <v>-426811</v>
      </c>
      <c r="AB950" t="s">
        <v>1237</v>
      </c>
      <c r="AC950" t="s">
        <v>88</v>
      </c>
      <c r="AD950" t="s">
        <v>89</v>
      </c>
      <c r="AE950" t="s"/>
      <c r="AF950" t="s"/>
      <c r="AG950" t="s"/>
      <c r="AH950" t="s">
        <v>1238</v>
      </c>
      <c r="AI950" t="s">
        <v>1239</v>
      </c>
      <c r="AJ950" t="s"/>
      <c r="AK950" t="s">
        <v>91</v>
      </c>
      <c r="AL950" t="s"/>
      <c r="AM950" t="s">
        <v>371</v>
      </c>
      <c r="AN950" t="s">
        <v>91</v>
      </c>
      <c r="AO950" t="s"/>
      <c r="AP950" t="n">
        <v>2</v>
      </c>
      <c r="AQ950" t="s">
        <v>92</v>
      </c>
      <c r="AR950" t="s"/>
      <c r="AS950" t="s">
        <v>1235</v>
      </c>
      <c r="AT950" t="s">
        <v>94</v>
      </c>
      <c r="AU950" t="s">
        <v>91</v>
      </c>
      <c r="AV950" t="s"/>
      <c r="AW950" t="s">
        <v>95</v>
      </c>
      <c r="AX950" t="s"/>
      <c r="AY950" t="n">
        <v>426811</v>
      </c>
      <c r="AZ950" t="s">
        <v>1225</v>
      </c>
      <c r="BA950" t="s"/>
      <c r="BB950" t="s"/>
      <c r="BC950" t="n">
        <v>38.91</v>
      </c>
      <c r="BD950" t="n">
        <v>38.91</v>
      </c>
      <c r="BE950" t="s">
        <v>1240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1227</v>
      </c>
      <c r="BR950" t="s">
        <v>387</v>
      </c>
    </row>
    <row r="951" spans="1:70">
      <c r="A951" t="s">
        <v>70</v>
      </c>
      <c r="B951" t="s">
        <v>71</v>
      </c>
      <c r="C951" t="s">
        <v>438</v>
      </c>
      <c r="D951" t="n">
        <v>3</v>
      </c>
      <c r="E951" t="s">
        <v>1219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175</v>
      </c>
      <c r="L951" t="s">
        <v>77</v>
      </c>
      <c r="M951" t="s"/>
      <c r="N951" t="s">
        <v>1220</v>
      </c>
      <c r="O951" t="s">
        <v>79</v>
      </c>
      <c r="P951" t="s">
        <v>1219</v>
      </c>
      <c r="Q951" t="s"/>
      <c r="R951" t="s">
        <v>328</v>
      </c>
      <c r="S951" t="s">
        <v>1236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>
        <f>HYPERLINK("https://hotelmonitor-cachepage.eclerx.com/savepage/tk_15454758705322318_sr_61.html","info")</f>
        <v/>
      </c>
      <c r="AA951" t="n">
        <v>-426811</v>
      </c>
      <c r="AB951" t="s">
        <v>1237</v>
      </c>
      <c r="AC951" t="s">
        <v>88</v>
      </c>
      <c r="AD951" t="s">
        <v>89</v>
      </c>
      <c r="AE951" t="s"/>
      <c r="AF951" t="s"/>
      <c r="AG951" t="s"/>
      <c r="AH951" t="s">
        <v>1238</v>
      </c>
      <c r="AI951" t="s">
        <v>1239</v>
      </c>
      <c r="AJ951" t="s"/>
      <c r="AK951" t="s">
        <v>91</v>
      </c>
      <c r="AL951" t="s"/>
      <c r="AM951" t="s">
        <v>371</v>
      </c>
      <c r="AN951" t="s">
        <v>91</v>
      </c>
      <c r="AO951" t="s"/>
      <c r="AP951" t="n">
        <v>2</v>
      </c>
      <c r="AQ951" t="s">
        <v>92</v>
      </c>
      <c r="AR951" t="s"/>
      <c r="AS951" t="s">
        <v>1235</v>
      </c>
      <c r="AT951" t="s">
        <v>94</v>
      </c>
      <c r="AU951" t="s">
        <v>91</v>
      </c>
      <c r="AV951" t="s"/>
      <c r="AW951" t="s">
        <v>95</v>
      </c>
      <c r="AX951" t="s"/>
      <c r="AY951" t="n">
        <v>426811</v>
      </c>
      <c r="AZ951" t="s">
        <v>1225</v>
      </c>
      <c r="BA951" t="s"/>
      <c r="BB951" t="s"/>
      <c r="BC951" t="n">
        <v>38.91</v>
      </c>
      <c r="BD951" t="n">
        <v>38.91</v>
      </c>
      <c r="BE951" t="s">
        <v>1240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1227</v>
      </c>
      <c r="BR951" t="s">
        <v>387</v>
      </c>
    </row>
    <row r="952" spans="1:70">
      <c r="A952" t="s">
        <v>70</v>
      </c>
      <c r="B952" t="s">
        <v>71</v>
      </c>
      <c r="C952" t="s">
        <v>438</v>
      </c>
      <c r="D952" t="n">
        <v>3</v>
      </c>
      <c r="E952" t="s">
        <v>1219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175</v>
      </c>
      <c r="L952" t="s">
        <v>77</v>
      </c>
      <c r="M952" t="s"/>
      <c r="N952" t="s">
        <v>1220</v>
      </c>
      <c r="O952" t="s">
        <v>79</v>
      </c>
      <c r="P952" t="s">
        <v>1219</v>
      </c>
      <c r="Q952" t="s"/>
      <c r="R952" t="s">
        <v>328</v>
      </c>
      <c r="S952" t="s">
        <v>1236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>
        <f>HYPERLINK("https://hotelmonitor-cachepage.eclerx.com/savepage/tk_15454758705322318_sr_61.html","info")</f>
        <v/>
      </c>
      <c r="AA952" t="n">
        <v>-426811</v>
      </c>
      <c r="AB952" t="s">
        <v>1241</v>
      </c>
      <c r="AC952" t="s">
        <v>88</v>
      </c>
      <c r="AD952" t="s">
        <v>89</v>
      </c>
      <c r="AE952" t="s"/>
      <c r="AF952" t="s"/>
      <c r="AG952" t="s"/>
      <c r="AH952" t="s">
        <v>1238</v>
      </c>
      <c r="AI952" t="s">
        <v>1239</v>
      </c>
      <c r="AJ952" t="s"/>
      <c r="AK952" t="s">
        <v>91</v>
      </c>
      <c r="AL952" t="s"/>
      <c r="AM952" t="s">
        <v>371</v>
      </c>
      <c r="AN952" t="s">
        <v>91</v>
      </c>
      <c r="AO952" t="s"/>
      <c r="AP952" t="n">
        <v>2</v>
      </c>
      <c r="AQ952" t="s">
        <v>92</v>
      </c>
      <c r="AR952" t="s"/>
      <c r="AS952" t="s">
        <v>1235</v>
      </c>
      <c r="AT952" t="s">
        <v>94</v>
      </c>
      <c r="AU952" t="s">
        <v>91</v>
      </c>
      <c r="AV952" t="s"/>
      <c r="AW952" t="s">
        <v>95</v>
      </c>
      <c r="AX952" t="s"/>
      <c r="AY952" t="n">
        <v>426811</v>
      </c>
      <c r="AZ952" t="s">
        <v>1225</v>
      </c>
      <c r="BA952" t="s"/>
      <c r="BB952" t="s"/>
      <c r="BC952" t="n">
        <v>38.91</v>
      </c>
      <c r="BD952" t="n">
        <v>38.91</v>
      </c>
      <c r="BE952" t="s">
        <v>1240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>
        <v>1227</v>
      </c>
      <c r="BR952" t="s">
        <v>387</v>
      </c>
    </row>
    <row r="953" spans="1:70">
      <c r="A953" t="s">
        <v>70</v>
      </c>
      <c r="B953" t="s">
        <v>71</v>
      </c>
      <c r="C953" t="s">
        <v>438</v>
      </c>
      <c r="D953" t="n">
        <v>3</v>
      </c>
      <c r="E953" t="s">
        <v>1219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175</v>
      </c>
      <c r="L953" t="s">
        <v>77</v>
      </c>
      <c r="M953" t="s"/>
      <c r="N953" t="s">
        <v>1220</v>
      </c>
      <c r="O953" t="s">
        <v>79</v>
      </c>
      <c r="P953" t="s">
        <v>1219</v>
      </c>
      <c r="Q953" t="s"/>
      <c r="R953" t="s">
        <v>328</v>
      </c>
      <c r="S953" t="s">
        <v>1236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>
        <f>HYPERLINK("https://hotelmonitor-cachepage.eclerx.com/savepage/tk_15454758705322318_sr_61.html","info")</f>
        <v/>
      </c>
      <c r="AA953" t="n">
        <v>-426811</v>
      </c>
      <c r="AB953" t="s">
        <v>1241</v>
      </c>
      <c r="AC953" t="s">
        <v>88</v>
      </c>
      <c r="AD953" t="s">
        <v>89</v>
      </c>
      <c r="AE953" t="s"/>
      <c r="AF953" t="s"/>
      <c r="AG953" t="s"/>
      <c r="AH953" t="s">
        <v>1238</v>
      </c>
      <c r="AI953" t="s">
        <v>1239</v>
      </c>
      <c r="AJ953" t="s"/>
      <c r="AK953" t="s">
        <v>91</v>
      </c>
      <c r="AL953" t="s"/>
      <c r="AM953" t="s">
        <v>371</v>
      </c>
      <c r="AN953" t="s">
        <v>91</v>
      </c>
      <c r="AO953" t="s"/>
      <c r="AP953" t="n">
        <v>2</v>
      </c>
      <c r="AQ953" t="s">
        <v>92</v>
      </c>
      <c r="AR953" t="s"/>
      <c r="AS953" t="s">
        <v>1235</v>
      </c>
      <c r="AT953" t="s">
        <v>94</v>
      </c>
      <c r="AU953" t="s">
        <v>91</v>
      </c>
      <c r="AV953" t="s"/>
      <c r="AW953" t="s">
        <v>95</v>
      </c>
      <c r="AX953" t="s"/>
      <c r="AY953" t="n">
        <v>426811</v>
      </c>
      <c r="AZ953" t="s">
        <v>1225</v>
      </c>
      <c r="BA953" t="s"/>
      <c r="BB953" t="s"/>
      <c r="BC953" t="n">
        <v>38.91</v>
      </c>
      <c r="BD953" t="n">
        <v>38.91</v>
      </c>
      <c r="BE953" t="s">
        <v>1240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>
        <v>1227</v>
      </c>
      <c r="BR953" t="s">
        <v>387</v>
      </c>
    </row>
    <row r="954" spans="1:70">
      <c r="A954" t="s">
        <v>70</v>
      </c>
      <c r="B954" t="s">
        <v>71</v>
      </c>
      <c r="C954" t="s">
        <v>438</v>
      </c>
      <c r="D954" t="n">
        <v>3</v>
      </c>
      <c r="E954" t="s">
        <v>1219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175</v>
      </c>
      <c r="L954" t="s">
        <v>77</v>
      </c>
      <c r="M954" t="s"/>
      <c r="N954" t="s">
        <v>1220</v>
      </c>
      <c r="O954" t="s">
        <v>79</v>
      </c>
      <c r="P954" t="s">
        <v>1219</v>
      </c>
      <c r="Q954" t="s"/>
      <c r="R954" t="s">
        <v>328</v>
      </c>
      <c r="S954" t="s">
        <v>1236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>
        <f>HYPERLINK("https://hotelmonitor-cachepage.eclerx.com/savepage/tk_15454758705322318_sr_61.html","info")</f>
        <v/>
      </c>
      <c r="AA954" t="n">
        <v>-426811</v>
      </c>
      <c r="AB954" t="s">
        <v>1242</v>
      </c>
      <c r="AC954" t="s">
        <v>88</v>
      </c>
      <c r="AD954" t="s">
        <v>89</v>
      </c>
      <c r="AE954" t="s"/>
      <c r="AF954" t="s"/>
      <c r="AG954" t="s"/>
      <c r="AH954" t="s">
        <v>1238</v>
      </c>
      <c r="AI954" t="s">
        <v>1239</v>
      </c>
      <c r="AJ954" t="s"/>
      <c r="AK954" t="s">
        <v>91</v>
      </c>
      <c r="AL954" t="s"/>
      <c r="AM954" t="s">
        <v>371</v>
      </c>
      <c r="AN954" t="s">
        <v>91</v>
      </c>
      <c r="AO954" t="s"/>
      <c r="AP954" t="n">
        <v>2</v>
      </c>
      <c r="AQ954" t="s">
        <v>92</v>
      </c>
      <c r="AR954" t="s"/>
      <c r="AS954" t="s">
        <v>1235</v>
      </c>
      <c r="AT954" t="s">
        <v>94</v>
      </c>
      <c r="AU954" t="s">
        <v>91</v>
      </c>
      <c r="AV954" t="s"/>
      <c r="AW954" t="s">
        <v>95</v>
      </c>
      <c r="AX954" t="s"/>
      <c r="AY954" t="n">
        <v>426811</v>
      </c>
      <c r="AZ954" t="s">
        <v>1225</v>
      </c>
      <c r="BA954" t="s"/>
      <c r="BB954" t="s"/>
      <c r="BC954" t="n">
        <v>38.91</v>
      </c>
      <c r="BD954" t="n">
        <v>38.91</v>
      </c>
      <c r="BE954" t="s">
        <v>1240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>
        <v>1227</v>
      </c>
      <c r="BR954" t="s">
        <v>387</v>
      </c>
    </row>
    <row r="955" spans="1:70">
      <c r="A955" t="s">
        <v>70</v>
      </c>
      <c r="B955" t="s">
        <v>71</v>
      </c>
      <c r="C955" t="s">
        <v>438</v>
      </c>
      <c r="D955" t="n">
        <v>3</v>
      </c>
      <c r="E955" t="s">
        <v>1219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175</v>
      </c>
      <c r="L955" t="s">
        <v>77</v>
      </c>
      <c r="M955" t="s"/>
      <c r="N955" t="s">
        <v>1220</v>
      </c>
      <c r="O955" t="s">
        <v>79</v>
      </c>
      <c r="P955" t="s">
        <v>1219</v>
      </c>
      <c r="Q955" t="s"/>
      <c r="R955" t="s">
        <v>328</v>
      </c>
      <c r="S955" t="s">
        <v>1236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HYPERLINK("https://hotelmonitor-cachepage.eclerx.com/savepage/tk_15454758705322318_sr_61.html","info")</f>
        <v/>
      </c>
      <c r="AA955" t="n">
        <v>-426811</v>
      </c>
      <c r="AB955" t="s">
        <v>1242</v>
      </c>
      <c r="AC955" t="s">
        <v>88</v>
      </c>
      <c r="AD955" t="s">
        <v>89</v>
      </c>
      <c r="AE955" t="s"/>
      <c r="AF955" t="s"/>
      <c r="AG955" t="s"/>
      <c r="AH955" t="s">
        <v>1238</v>
      </c>
      <c r="AI955" t="s">
        <v>1239</v>
      </c>
      <c r="AJ955" t="s"/>
      <c r="AK955" t="s">
        <v>91</v>
      </c>
      <c r="AL955" t="s"/>
      <c r="AM955" t="s">
        <v>371</v>
      </c>
      <c r="AN955" t="s">
        <v>91</v>
      </c>
      <c r="AO955" t="s"/>
      <c r="AP955" t="n">
        <v>2</v>
      </c>
      <c r="AQ955" t="s">
        <v>92</v>
      </c>
      <c r="AR955" t="s"/>
      <c r="AS955" t="s">
        <v>1235</v>
      </c>
      <c r="AT955" t="s">
        <v>94</v>
      </c>
      <c r="AU955" t="s">
        <v>91</v>
      </c>
      <c r="AV955" t="s"/>
      <c r="AW955" t="s">
        <v>95</v>
      </c>
      <c r="AX955" t="s"/>
      <c r="AY955" t="n">
        <v>426811</v>
      </c>
      <c r="AZ955" t="s">
        <v>1225</v>
      </c>
      <c r="BA955" t="s"/>
      <c r="BB955" t="s"/>
      <c r="BC955" t="n">
        <v>38.91</v>
      </c>
      <c r="BD955" t="n">
        <v>38.91</v>
      </c>
      <c r="BE955" t="s">
        <v>1240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>
        <v>1227</v>
      </c>
      <c r="BR955" t="s">
        <v>387</v>
      </c>
    </row>
    <row r="956" spans="1:70">
      <c r="A956" t="s">
        <v>70</v>
      </c>
      <c r="B956" t="s">
        <v>71</v>
      </c>
      <c r="C956" t="s">
        <v>438</v>
      </c>
      <c r="D956" t="n">
        <v>3</v>
      </c>
      <c r="E956" t="s">
        <v>1219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175</v>
      </c>
      <c r="L956" t="s">
        <v>77</v>
      </c>
      <c r="M956" t="s"/>
      <c r="N956" t="s">
        <v>1220</v>
      </c>
      <c r="O956" t="s">
        <v>79</v>
      </c>
      <c r="P956" t="s">
        <v>1219</v>
      </c>
      <c r="Q956" t="s"/>
      <c r="R956" t="s">
        <v>328</v>
      </c>
      <c r="S956" t="s">
        <v>1236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>
        <f>HYPERLINK("https://hotelmonitor-cachepage.eclerx.com/savepage/tk_15454758705322318_sr_61.html","info")</f>
        <v/>
      </c>
      <c r="AA956" t="n">
        <v>-426811</v>
      </c>
      <c r="AB956" t="s">
        <v>1243</v>
      </c>
      <c r="AC956" t="s">
        <v>88</v>
      </c>
      <c r="AD956" t="s">
        <v>89</v>
      </c>
      <c r="AE956" t="s"/>
      <c r="AF956" t="s"/>
      <c r="AG956" t="s"/>
      <c r="AH956" t="s">
        <v>1238</v>
      </c>
      <c r="AI956" t="s">
        <v>1239</v>
      </c>
      <c r="AJ956" t="s"/>
      <c r="AK956" t="s">
        <v>91</v>
      </c>
      <c r="AL956" t="s"/>
      <c r="AM956" t="s">
        <v>474</v>
      </c>
      <c r="AN956" t="s">
        <v>91</v>
      </c>
      <c r="AO956" t="s"/>
      <c r="AP956" t="n">
        <v>2</v>
      </c>
      <c r="AQ956" t="s">
        <v>92</v>
      </c>
      <c r="AR956" t="s"/>
      <c r="AS956" t="s">
        <v>93</v>
      </c>
      <c r="AT956" t="s">
        <v>94</v>
      </c>
      <c r="AU956" t="s">
        <v>91</v>
      </c>
      <c r="AV956" t="s"/>
      <c r="AW956" t="s">
        <v>95</v>
      </c>
      <c r="AX956" t="s"/>
      <c r="AY956" t="n">
        <v>426811</v>
      </c>
      <c r="AZ956" t="s">
        <v>1225</v>
      </c>
      <c r="BA956" t="s"/>
      <c r="BB956" t="s"/>
      <c r="BC956" t="n">
        <v>38.91</v>
      </c>
      <c r="BD956" t="n">
        <v>38.91</v>
      </c>
      <c r="BE956" t="s">
        <v>1240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>
        <v>1227</v>
      </c>
      <c r="BR956" t="s">
        <v>387</v>
      </c>
    </row>
    <row r="957" spans="1:70">
      <c r="A957" t="s">
        <v>70</v>
      </c>
      <c r="B957" t="s">
        <v>71</v>
      </c>
      <c r="C957" t="s">
        <v>438</v>
      </c>
      <c r="D957" t="n">
        <v>3</v>
      </c>
      <c r="E957" t="s">
        <v>1219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175</v>
      </c>
      <c r="L957" t="s">
        <v>77</v>
      </c>
      <c r="M957" t="s"/>
      <c r="N957" t="s">
        <v>1220</v>
      </c>
      <c r="O957" t="s">
        <v>79</v>
      </c>
      <c r="P957" t="s">
        <v>1219</v>
      </c>
      <c r="Q957" t="s"/>
      <c r="R957" t="s">
        <v>328</v>
      </c>
      <c r="S957" t="s">
        <v>1236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>
        <f>HYPERLINK("https://hotelmonitor-cachepage.eclerx.com/savepage/tk_15454758705322318_sr_61.html","info")</f>
        <v/>
      </c>
      <c r="AA957" t="n">
        <v>-426811</v>
      </c>
      <c r="AB957" t="s">
        <v>1243</v>
      </c>
      <c r="AC957" t="s">
        <v>88</v>
      </c>
      <c r="AD957" t="s">
        <v>89</v>
      </c>
      <c r="AE957" t="s"/>
      <c r="AF957" t="s"/>
      <c r="AG957" t="s"/>
      <c r="AH957" t="s">
        <v>1238</v>
      </c>
      <c r="AI957" t="s">
        <v>1239</v>
      </c>
      <c r="AJ957" t="s"/>
      <c r="AK957" t="s">
        <v>91</v>
      </c>
      <c r="AL957" t="s"/>
      <c r="AM957" t="s">
        <v>474</v>
      </c>
      <c r="AN957" t="s">
        <v>91</v>
      </c>
      <c r="AO957" t="s"/>
      <c r="AP957" t="n">
        <v>2</v>
      </c>
      <c r="AQ957" t="s">
        <v>92</v>
      </c>
      <c r="AR957" t="s"/>
      <c r="AS957" t="s">
        <v>93</v>
      </c>
      <c r="AT957" t="s">
        <v>94</v>
      </c>
      <c r="AU957" t="s">
        <v>91</v>
      </c>
      <c r="AV957" t="s"/>
      <c r="AW957" t="s">
        <v>95</v>
      </c>
      <c r="AX957" t="s"/>
      <c r="AY957" t="n">
        <v>426811</v>
      </c>
      <c r="AZ957" t="s">
        <v>1225</v>
      </c>
      <c r="BA957" t="s"/>
      <c r="BB957" t="s"/>
      <c r="BC957" t="n">
        <v>38.91</v>
      </c>
      <c r="BD957" t="n">
        <v>38.91</v>
      </c>
      <c r="BE957" t="s">
        <v>1240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>
        <v>1227</v>
      </c>
      <c r="BR957" t="s">
        <v>387</v>
      </c>
    </row>
    <row r="958" spans="1:70">
      <c r="A958" t="s">
        <v>70</v>
      </c>
      <c r="B958" t="s">
        <v>71</v>
      </c>
      <c r="C958" t="s">
        <v>438</v>
      </c>
      <c r="D958" t="n">
        <v>3</v>
      </c>
      <c r="E958" t="s">
        <v>1219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175</v>
      </c>
      <c r="L958" t="s">
        <v>77</v>
      </c>
      <c r="M958" t="s"/>
      <c r="N958" t="s">
        <v>1220</v>
      </c>
      <c r="O958" t="s">
        <v>79</v>
      </c>
      <c r="P958" t="s">
        <v>1219</v>
      </c>
      <c r="Q958" t="s"/>
      <c r="R958" t="s">
        <v>328</v>
      </c>
      <c r="S958" t="s">
        <v>1236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HYPERLINK("https://hotelmonitor-cachepage.eclerx.com/savepage/tk_15454758705322318_sr_61.html","info")</f>
        <v/>
      </c>
      <c r="AA958" t="n">
        <v>-426811</v>
      </c>
      <c r="AB958" t="s">
        <v>1244</v>
      </c>
      <c r="AC958" t="s">
        <v>88</v>
      </c>
      <c r="AD958" t="s">
        <v>89</v>
      </c>
      <c r="AE958" t="s"/>
      <c r="AF958" t="s"/>
      <c r="AG958" t="s"/>
      <c r="AH958" t="s">
        <v>1238</v>
      </c>
      <c r="AI958" t="s">
        <v>1239</v>
      </c>
      <c r="AJ958" t="s"/>
      <c r="AK958" t="s">
        <v>91</v>
      </c>
      <c r="AL958" t="s"/>
      <c r="AM958" t="s">
        <v>474</v>
      </c>
      <c r="AN958" t="s">
        <v>91</v>
      </c>
      <c r="AO958" t="s"/>
      <c r="AP958" t="n">
        <v>2</v>
      </c>
      <c r="AQ958" t="s">
        <v>92</v>
      </c>
      <c r="AR958" t="s"/>
      <c r="AS958" t="s">
        <v>93</v>
      </c>
      <c r="AT958" t="s">
        <v>94</v>
      </c>
      <c r="AU958" t="s">
        <v>91</v>
      </c>
      <c r="AV958" t="s"/>
      <c r="AW958" t="s">
        <v>95</v>
      </c>
      <c r="AX958" t="s"/>
      <c r="AY958" t="n">
        <v>426811</v>
      </c>
      <c r="AZ958" t="s">
        <v>1225</v>
      </c>
      <c r="BA958" t="s"/>
      <c r="BB958" t="s"/>
      <c r="BC958" t="n">
        <v>38.91</v>
      </c>
      <c r="BD958" t="n">
        <v>38.91</v>
      </c>
      <c r="BE958" t="s">
        <v>1240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>
        <v>1227</v>
      </c>
      <c r="BR958" t="s">
        <v>387</v>
      </c>
    </row>
    <row r="959" spans="1:70">
      <c r="A959" t="s">
        <v>70</v>
      </c>
      <c r="B959" t="s">
        <v>71</v>
      </c>
      <c r="C959" t="s">
        <v>438</v>
      </c>
      <c r="D959" t="n">
        <v>3</v>
      </c>
      <c r="E959" t="s">
        <v>1219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175</v>
      </c>
      <c r="L959" t="s">
        <v>77</v>
      </c>
      <c r="M959" t="s"/>
      <c r="N959" t="s">
        <v>1220</v>
      </c>
      <c r="O959" t="s">
        <v>79</v>
      </c>
      <c r="P959" t="s">
        <v>1219</v>
      </c>
      <c r="Q959" t="s"/>
      <c r="R959" t="s">
        <v>328</v>
      </c>
      <c r="S959" t="s">
        <v>1236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HYPERLINK("https://hotelmonitor-cachepage.eclerx.com/savepage/tk_15454758705322318_sr_61.html","info")</f>
        <v/>
      </c>
      <c r="AA959" t="n">
        <v>-426811</v>
      </c>
      <c r="AB959" t="s">
        <v>1244</v>
      </c>
      <c r="AC959" t="s">
        <v>88</v>
      </c>
      <c r="AD959" t="s">
        <v>89</v>
      </c>
      <c r="AE959" t="s"/>
      <c r="AF959" t="s"/>
      <c r="AG959" t="s"/>
      <c r="AH959" t="s">
        <v>1238</v>
      </c>
      <c r="AI959" t="s">
        <v>1239</v>
      </c>
      <c r="AJ959" t="s"/>
      <c r="AK959" t="s">
        <v>91</v>
      </c>
      <c r="AL959" t="s"/>
      <c r="AM959" t="s">
        <v>474</v>
      </c>
      <c r="AN959" t="s">
        <v>91</v>
      </c>
      <c r="AO959" t="s"/>
      <c r="AP959" t="n">
        <v>2</v>
      </c>
      <c r="AQ959" t="s">
        <v>92</v>
      </c>
      <c r="AR959" t="s"/>
      <c r="AS959" t="s">
        <v>93</v>
      </c>
      <c r="AT959" t="s">
        <v>94</v>
      </c>
      <c r="AU959" t="s">
        <v>91</v>
      </c>
      <c r="AV959" t="s"/>
      <c r="AW959" t="s">
        <v>95</v>
      </c>
      <c r="AX959" t="s"/>
      <c r="AY959" t="n">
        <v>426811</v>
      </c>
      <c r="AZ959" t="s">
        <v>1225</v>
      </c>
      <c r="BA959" t="s"/>
      <c r="BB959" t="s"/>
      <c r="BC959" t="n">
        <v>38.91</v>
      </c>
      <c r="BD959" t="n">
        <v>38.91</v>
      </c>
      <c r="BE959" t="s">
        <v>1240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>
        <v>1227</v>
      </c>
      <c r="BR959" t="s">
        <v>387</v>
      </c>
    </row>
    <row r="960" spans="1:70">
      <c r="A960" t="s">
        <v>70</v>
      </c>
      <c r="B960" t="s">
        <v>71</v>
      </c>
      <c r="C960" t="s">
        <v>438</v>
      </c>
      <c r="D960" t="n">
        <v>3</v>
      </c>
      <c r="E960" t="s">
        <v>1219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175</v>
      </c>
      <c r="L960" t="s">
        <v>77</v>
      </c>
      <c r="M960" t="s"/>
      <c r="N960" t="s">
        <v>1220</v>
      </c>
      <c r="O960" t="s">
        <v>79</v>
      </c>
      <c r="P960" t="s">
        <v>1219</v>
      </c>
      <c r="Q960" t="s"/>
      <c r="R960" t="s">
        <v>328</v>
      </c>
      <c r="S960" t="s">
        <v>1236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HYPERLINK("https://hotelmonitor-cachepage.eclerx.com/savepage/tk_15454758705322318_sr_61.html","info")</f>
        <v/>
      </c>
      <c r="AA960" t="n">
        <v>-426811</v>
      </c>
      <c r="AB960" t="s">
        <v>1245</v>
      </c>
      <c r="AC960" t="s">
        <v>88</v>
      </c>
      <c r="AD960" t="s">
        <v>89</v>
      </c>
      <c r="AE960" t="s"/>
      <c r="AF960" t="s"/>
      <c r="AG960" t="s"/>
      <c r="AH960" t="s">
        <v>1238</v>
      </c>
      <c r="AI960" t="s">
        <v>1239</v>
      </c>
      <c r="AJ960" t="s"/>
      <c r="AK960" t="s">
        <v>91</v>
      </c>
      <c r="AL960" t="s"/>
      <c r="AM960" t="s">
        <v>474</v>
      </c>
      <c r="AN960" t="s">
        <v>91</v>
      </c>
      <c r="AO960" t="s"/>
      <c r="AP960" t="n">
        <v>2</v>
      </c>
      <c r="AQ960" t="s">
        <v>92</v>
      </c>
      <c r="AR960" t="s"/>
      <c r="AS960" t="s">
        <v>93</v>
      </c>
      <c r="AT960" t="s">
        <v>94</v>
      </c>
      <c r="AU960" t="s">
        <v>91</v>
      </c>
      <c r="AV960" t="s"/>
      <c r="AW960" t="s">
        <v>95</v>
      </c>
      <c r="AX960" t="s"/>
      <c r="AY960" t="n">
        <v>426811</v>
      </c>
      <c r="AZ960" t="s">
        <v>1225</v>
      </c>
      <c r="BA960" t="s"/>
      <c r="BB960" t="s"/>
      <c r="BC960" t="n">
        <v>38.91</v>
      </c>
      <c r="BD960" t="n">
        <v>38.91</v>
      </c>
      <c r="BE960" t="s">
        <v>1240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>
        <v>1227</v>
      </c>
      <c r="BR960" t="s">
        <v>387</v>
      </c>
    </row>
    <row r="961" spans="1:70">
      <c r="A961" t="s">
        <v>70</v>
      </c>
      <c r="B961" t="s">
        <v>71</v>
      </c>
      <c r="C961" t="s">
        <v>438</v>
      </c>
      <c r="D961" t="n">
        <v>3</v>
      </c>
      <c r="E961" t="s">
        <v>1219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175</v>
      </c>
      <c r="L961" t="s">
        <v>77</v>
      </c>
      <c r="M961" t="s"/>
      <c r="N961" t="s">
        <v>1220</v>
      </c>
      <c r="O961" t="s">
        <v>79</v>
      </c>
      <c r="P961" t="s">
        <v>1219</v>
      </c>
      <c r="Q961" t="s"/>
      <c r="R961" t="s">
        <v>328</v>
      </c>
      <c r="S961" t="s">
        <v>1236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>
        <f>HYPERLINK("https://hotelmonitor-cachepage.eclerx.com/savepage/tk_15454758705322318_sr_61.html","info")</f>
        <v/>
      </c>
      <c r="AA961" t="n">
        <v>-426811</v>
      </c>
      <c r="AB961" t="s">
        <v>1245</v>
      </c>
      <c r="AC961" t="s">
        <v>88</v>
      </c>
      <c r="AD961" t="s">
        <v>89</v>
      </c>
      <c r="AE961" t="s"/>
      <c r="AF961" t="s"/>
      <c r="AG961" t="s"/>
      <c r="AH961" t="s">
        <v>1238</v>
      </c>
      <c r="AI961" t="s">
        <v>1239</v>
      </c>
      <c r="AJ961" t="s"/>
      <c r="AK961" t="s">
        <v>91</v>
      </c>
      <c r="AL961" t="s"/>
      <c r="AM961" t="s">
        <v>474</v>
      </c>
      <c r="AN961" t="s">
        <v>91</v>
      </c>
      <c r="AO961" t="s"/>
      <c r="AP961" t="n">
        <v>2</v>
      </c>
      <c r="AQ961" t="s">
        <v>92</v>
      </c>
      <c r="AR961" t="s"/>
      <c r="AS961" t="s">
        <v>93</v>
      </c>
      <c r="AT961" t="s">
        <v>94</v>
      </c>
      <c r="AU961" t="s">
        <v>91</v>
      </c>
      <c r="AV961" t="s"/>
      <c r="AW961" t="s">
        <v>95</v>
      </c>
      <c r="AX961" t="s"/>
      <c r="AY961" t="n">
        <v>426811</v>
      </c>
      <c r="AZ961" t="s">
        <v>1225</v>
      </c>
      <c r="BA961" t="s"/>
      <c r="BB961" t="s"/>
      <c r="BC961" t="n">
        <v>38.91</v>
      </c>
      <c r="BD961" t="n">
        <v>38.91</v>
      </c>
      <c r="BE961" t="s">
        <v>1240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>
        <v>1227</v>
      </c>
      <c r="BR961" t="s">
        <v>387</v>
      </c>
    </row>
    <row r="962" spans="1:70">
      <c r="A962" t="s">
        <v>70</v>
      </c>
      <c r="B962" t="s">
        <v>71</v>
      </c>
      <c r="C962" t="s">
        <v>438</v>
      </c>
      <c r="D962" t="n">
        <v>3</v>
      </c>
      <c r="E962" t="s">
        <v>1219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180</v>
      </c>
      <c r="L962" t="s">
        <v>77</v>
      </c>
      <c r="M962" t="s"/>
      <c r="N962" t="s">
        <v>1220</v>
      </c>
      <c r="O962" t="s">
        <v>79</v>
      </c>
      <c r="P962" t="s">
        <v>1219</v>
      </c>
      <c r="Q962" t="s"/>
      <c r="R962" t="s">
        <v>328</v>
      </c>
      <c r="S962" t="s">
        <v>1246</v>
      </c>
      <c r="T962" t="s">
        <v>82</v>
      </c>
      <c r="U962" t="s">
        <v>83</v>
      </c>
      <c r="V962" t="s">
        <v>84</v>
      </c>
      <c r="W962" t="s">
        <v>103</v>
      </c>
      <c r="X962" t="s"/>
      <c r="Y962" t="s">
        <v>86</v>
      </c>
      <c r="Z962">
        <f>HYPERLINK("https://hotelmonitor-cachepage.eclerx.com/savepage/tk_15454758705322318_sr_61.html","info")</f>
        <v/>
      </c>
      <c r="AA962" t="n">
        <v>-426811</v>
      </c>
      <c r="AB962" t="s">
        <v>1247</v>
      </c>
      <c r="AC962" t="s">
        <v>196</v>
      </c>
      <c r="AD962" t="s">
        <v>89</v>
      </c>
      <c r="AE962" t="s"/>
      <c r="AF962" t="s"/>
      <c r="AG962" t="s"/>
      <c r="AH962" t="s">
        <v>1248</v>
      </c>
      <c r="AI962" t="s">
        <v>1249</v>
      </c>
      <c r="AJ962" t="s"/>
      <c r="AK962" t="s">
        <v>91</v>
      </c>
      <c r="AL962" t="s"/>
      <c r="AM962" t="s">
        <v>474</v>
      </c>
      <c r="AN962" t="s">
        <v>91</v>
      </c>
      <c r="AO962" t="s"/>
      <c r="AP962" t="n">
        <v>2</v>
      </c>
      <c r="AQ962" t="s">
        <v>92</v>
      </c>
      <c r="AR962" t="s"/>
      <c r="AS962" t="s">
        <v>93</v>
      </c>
      <c r="AT962" t="s">
        <v>94</v>
      </c>
      <c r="AU962" t="s">
        <v>91</v>
      </c>
      <c r="AV962" t="s"/>
      <c r="AW962" t="s">
        <v>95</v>
      </c>
      <c r="AX962" t="s"/>
      <c r="AY962" t="n">
        <v>426811</v>
      </c>
      <c r="AZ962" t="s">
        <v>1225</v>
      </c>
      <c r="BA962" t="s"/>
      <c r="BB962" t="s"/>
      <c r="BC962" t="n">
        <v>38.91</v>
      </c>
      <c r="BD962" t="n">
        <v>38.91</v>
      </c>
      <c r="BE962" t="s">
        <v>1250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>
        <v>1227</v>
      </c>
      <c r="BR962" t="s">
        <v>387</v>
      </c>
    </row>
    <row r="963" spans="1:70">
      <c r="A963" t="s">
        <v>70</v>
      </c>
      <c r="B963" t="s">
        <v>71</v>
      </c>
      <c r="C963" t="s">
        <v>438</v>
      </c>
      <c r="D963" t="n">
        <v>3</v>
      </c>
      <c r="E963" t="s">
        <v>1219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180</v>
      </c>
      <c r="L963" t="s">
        <v>77</v>
      </c>
      <c r="M963" t="s"/>
      <c r="N963" t="s">
        <v>1220</v>
      </c>
      <c r="O963" t="s">
        <v>79</v>
      </c>
      <c r="P963" t="s">
        <v>1219</v>
      </c>
      <c r="Q963" t="s"/>
      <c r="R963" t="s">
        <v>328</v>
      </c>
      <c r="S963" t="s">
        <v>1246</v>
      </c>
      <c r="T963" t="s">
        <v>82</v>
      </c>
      <c r="U963" t="s">
        <v>83</v>
      </c>
      <c r="V963" t="s">
        <v>84</v>
      </c>
      <c r="W963" t="s">
        <v>103</v>
      </c>
      <c r="X963" t="s"/>
      <c r="Y963" t="s">
        <v>86</v>
      </c>
      <c r="Z963">
        <f>HYPERLINK("https://hotelmonitor-cachepage.eclerx.com/savepage/tk_15454758705322318_sr_61.html","info")</f>
        <v/>
      </c>
      <c r="AA963" t="n">
        <v>-426811</v>
      </c>
      <c r="AB963" t="s">
        <v>1247</v>
      </c>
      <c r="AC963" t="s">
        <v>196</v>
      </c>
      <c r="AD963" t="s">
        <v>89</v>
      </c>
      <c r="AE963" t="s"/>
      <c r="AF963" t="s"/>
      <c r="AG963" t="s"/>
      <c r="AH963" t="s">
        <v>1248</v>
      </c>
      <c r="AI963" t="s">
        <v>1249</v>
      </c>
      <c r="AJ963" t="s"/>
      <c r="AK963" t="s">
        <v>91</v>
      </c>
      <c r="AL963" t="s"/>
      <c r="AM963" t="s">
        <v>474</v>
      </c>
      <c r="AN963" t="s">
        <v>91</v>
      </c>
      <c r="AO963" t="s"/>
      <c r="AP963" t="n">
        <v>2</v>
      </c>
      <c r="AQ963" t="s">
        <v>92</v>
      </c>
      <c r="AR963" t="s"/>
      <c r="AS963" t="s">
        <v>93</v>
      </c>
      <c r="AT963" t="s">
        <v>94</v>
      </c>
      <c r="AU963" t="s">
        <v>91</v>
      </c>
      <c r="AV963" t="s"/>
      <c r="AW963" t="s">
        <v>95</v>
      </c>
      <c r="AX963" t="s"/>
      <c r="AY963" t="n">
        <v>426811</v>
      </c>
      <c r="AZ963" t="s">
        <v>1225</v>
      </c>
      <c r="BA963" t="s"/>
      <c r="BB963" t="s"/>
      <c r="BC963" t="n">
        <v>38.91</v>
      </c>
      <c r="BD963" t="n">
        <v>38.91</v>
      </c>
      <c r="BE963" t="s">
        <v>1250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>
        <v>1227</v>
      </c>
      <c r="BR963" t="s">
        <v>387</v>
      </c>
    </row>
    <row r="964" spans="1:70">
      <c r="A964" t="s">
        <v>70</v>
      </c>
      <c r="B964" t="s">
        <v>71</v>
      </c>
      <c r="C964" t="s">
        <v>438</v>
      </c>
      <c r="D964" t="n">
        <v>3</v>
      </c>
      <c r="E964" t="s">
        <v>1219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180</v>
      </c>
      <c r="L964" t="s">
        <v>77</v>
      </c>
      <c r="M964" t="s"/>
      <c r="N964" t="s">
        <v>1220</v>
      </c>
      <c r="O964" t="s">
        <v>79</v>
      </c>
      <c r="P964" t="s">
        <v>1219</v>
      </c>
      <c r="Q964" t="s"/>
      <c r="R964" t="s">
        <v>328</v>
      </c>
      <c r="S964" t="s">
        <v>1246</v>
      </c>
      <c r="T964" t="s">
        <v>82</v>
      </c>
      <c r="U964" t="s">
        <v>83</v>
      </c>
      <c r="V964" t="s">
        <v>84</v>
      </c>
      <c r="W964" t="s">
        <v>103</v>
      </c>
      <c r="X964" t="s"/>
      <c r="Y964" t="s">
        <v>86</v>
      </c>
      <c r="Z964">
        <f>HYPERLINK("https://hotelmonitor-cachepage.eclerx.com/savepage/tk_15454758705322318_sr_61.html","info")</f>
        <v/>
      </c>
      <c r="AA964" t="n">
        <v>-426811</v>
      </c>
      <c r="AB964" t="s">
        <v>1251</v>
      </c>
      <c r="AC964" t="s">
        <v>196</v>
      </c>
      <c r="AD964" t="s">
        <v>89</v>
      </c>
      <c r="AE964" t="s"/>
      <c r="AF964" t="s"/>
      <c r="AG964" t="s"/>
      <c r="AH964" t="s">
        <v>1248</v>
      </c>
      <c r="AI964" t="s">
        <v>1249</v>
      </c>
      <c r="AJ964" t="s"/>
      <c r="AK964" t="s">
        <v>91</v>
      </c>
      <c r="AL964" t="s"/>
      <c r="AM964" t="s">
        <v>474</v>
      </c>
      <c r="AN964" t="s">
        <v>91</v>
      </c>
      <c r="AO964" t="s"/>
      <c r="AP964" t="n">
        <v>2</v>
      </c>
      <c r="AQ964" t="s">
        <v>92</v>
      </c>
      <c r="AR964" t="s"/>
      <c r="AS964" t="s">
        <v>93</v>
      </c>
      <c r="AT964" t="s">
        <v>94</v>
      </c>
      <c r="AU964" t="s">
        <v>91</v>
      </c>
      <c r="AV964" t="s"/>
      <c r="AW964" t="s">
        <v>95</v>
      </c>
      <c r="AX964" t="s"/>
      <c r="AY964" t="n">
        <v>426811</v>
      </c>
      <c r="AZ964" t="s">
        <v>1225</v>
      </c>
      <c r="BA964" t="s"/>
      <c r="BB964" t="s"/>
      <c r="BC964" t="n">
        <v>38.91</v>
      </c>
      <c r="BD964" t="n">
        <v>38.91</v>
      </c>
      <c r="BE964" t="s">
        <v>1250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>
        <v>1227</v>
      </c>
      <c r="BR964" t="s">
        <v>387</v>
      </c>
    </row>
    <row r="965" spans="1:70">
      <c r="A965" t="s">
        <v>70</v>
      </c>
      <c r="B965" t="s">
        <v>71</v>
      </c>
      <c r="C965" t="s">
        <v>438</v>
      </c>
      <c r="D965" t="n">
        <v>3</v>
      </c>
      <c r="E965" t="s">
        <v>1219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180</v>
      </c>
      <c r="L965" t="s">
        <v>77</v>
      </c>
      <c r="M965" t="s"/>
      <c r="N965" t="s">
        <v>1220</v>
      </c>
      <c r="O965" t="s">
        <v>79</v>
      </c>
      <c r="P965" t="s">
        <v>1219</v>
      </c>
      <c r="Q965" t="s"/>
      <c r="R965" t="s">
        <v>328</v>
      </c>
      <c r="S965" t="s">
        <v>1246</v>
      </c>
      <c r="T965" t="s">
        <v>82</v>
      </c>
      <c r="U965" t="s">
        <v>83</v>
      </c>
      <c r="V965" t="s">
        <v>84</v>
      </c>
      <c r="W965" t="s">
        <v>103</v>
      </c>
      <c r="X965" t="s"/>
      <c r="Y965" t="s">
        <v>86</v>
      </c>
      <c r="Z965">
        <f>HYPERLINK("https://hotelmonitor-cachepage.eclerx.com/savepage/tk_15454758705322318_sr_61.html","info")</f>
        <v/>
      </c>
      <c r="AA965" t="n">
        <v>-426811</v>
      </c>
      <c r="AB965" t="s">
        <v>1251</v>
      </c>
      <c r="AC965" t="s">
        <v>196</v>
      </c>
      <c r="AD965" t="s">
        <v>89</v>
      </c>
      <c r="AE965" t="s"/>
      <c r="AF965" t="s"/>
      <c r="AG965" t="s"/>
      <c r="AH965" t="s">
        <v>1248</v>
      </c>
      <c r="AI965" t="s">
        <v>1249</v>
      </c>
      <c r="AJ965" t="s"/>
      <c r="AK965" t="s">
        <v>91</v>
      </c>
      <c r="AL965" t="s"/>
      <c r="AM965" t="s">
        <v>474</v>
      </c>
      <c r="AN965" t="s">
        <v>91</v>
      </c>
      <c r="AO965" t="s"/>
      <c r="AP965" t="n">
        <v>2</v>
      </c>
      <c r="AQ965" t="s">
        <v>92</v>
      </c>
      <c r="AR965" t="s"/>
      <c r="AS965" t="s">
        <v>93</v>
      </c>
      <c r="AT965" t="s">
        <v>94</v>
      </c>
      <c r="AU965" t="s">
        <v>91</v>
      </c>
      <c r="AV965" t="s"/>
      <c r="AW965" t="s">
        <v>95</v>
      </c>
      <c r="AX965" t="s"/>
      <c r="AY965" t="n">
        <v>426811</v>
      </c>
      <c r="AZ965" t="s">
        <v>1225</v>
      </c>
      <c r="BA965" t="s"/>
      <c r="BB965" t="s"/>
      <c r="BC965" t="n">
        <v>38.91</v>
      </c>
      <c r="BD965" t="n">
        <v>38.91</v>
      </c>
      <c r="BE965" t="s">
        <v>1250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>
        <v>1227</v>
      </c>
      <c r="BR965" t="s">
        <v>387</v>
      </c>
    </row>
    <row r="966" spans="1:70">
      <c r="A966" t="s">
        <v>70</v>
      </c>
      <c r="B966" t="s">
        <v>71</v>
      </c>
      <c r="C966" t="s">
        <v>438</v>
      </c>
      <c r="D966" t="n">
        <v>3</v>
      </c>
      <c r="E966" t="s">
        <v>1219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200</v>
      </c>
      <c r="L966" t="s">
        <v>77</v>
      </c>
      <c r="M966" t="s"/>
      <c r="N966" t="s">
        <v>1220</v>
      </c>
      <c r="O966" t="s">
        <v>79</v>
      </c>
      <c r="P966" t="s">
        <v>1219</v>
      </c>
      <c r="Q966" t="s"/>
      <c r="R966" t="s">
        <v>328</v>
      </c>
      <c r="S966" t="s">
        <v>1252</v>
      </c>
      <c r="T966" t="s">
        <v>82</v>
      </c>
      <c r="U966" t="s">
        <v>83</v>
      </c>
      <c r="V966" t="s">
        <v>84</v>
      </c>
      <c r="W966" t="s">
        <v>103</v>
      </c>
      <c r="X966" t="s"/>
      <c r="Y966" t="s">
        <v>86</v>
      </c>
      <c r="Z966">
        <f>HYPERLINK("https://hotelmonitor-cachepage.eclerx.com/savepage/tk_15454758705322318_sr_61.html","info")</f>
        <v/>
      </c>
      <c r="AA966" t="n">
        <v>-426811</v>
      </c>
      <c r="AB966" t="s">
        <v>1253</v>
      </c>
      <c r="AC966" t="s">
        <v>88</v>
      </c>
      <c r="AD966" t="s">
        <v>89</v>
      </c>
      <c r="AE966" t="s"/>
      <c r="AF966" t="s"/>
      <c r="AG966" t="s"/>
      <c r="AH966" t="s">
        <v>1254</v>
      </c>
      <c r="AI966" t="s">
        <v>1255</v>
      </c>
      <c r="AJ966" t="s"/>
      <c r="AK966" t="s">
        <v>91</v>
      </c>
      <c r="AL966" t="s"/>
      <c r="AM966" t="s">
        <v>371</v>
      </c>
      <c r="AN966" t="s">
        <v>91</v>
      </c>
      <c r="AO966" t="s"/>
      <c r="AP966" t="n">
        <v>2</v>
      </c>
      <c r="AQ966" t="s">
        <v>92</v>
      </c>
      <c r="AR966" t="s"/>
      <c r="AS966" t="s">
        <v>1235</v>
      </c>
      <c r="AT966" t="s">
        <v>94</v>
      </c>
      <c r="AU966" t="s">
        <v>91</v>
      </c>
      <c r="AV966" t="s"/>
      <c r="AW966" t="s">
        <v>95</v>
      </c>
      <c r="AX966" t="s"/>
      <c r="AY966" t="n">
        <v>426811</v>
      </c>
      <c r="AZ966" t="s">
        <v>1225</v>
      </c>
      <c r="BA966" t="s"/>
      <c r="BB966" t="s"/>
      <c r="BC966" t="n">
        <v>38.91</v>
      </c>
      <c r="BD966" t="n">
        <v>38.91</v>
      </c>
      <c r="BE966" t="s">
        <v>1256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>
        <v>1227</v>
      </c>
      <c r="BR966" t="s">
        <v>387</v>
      </c>
    </row>
    <row r="967" spans="1:70">
      <c r="A967" t="s">
        <v>70</v>
      </c>
      <c r="B967" t="s">
        <v>71</v>
      </c>
      <c r="C967" t="s">
        <v>438</v>
      </c>
      <c r="D967" t="n">
        <v>3</v>
      </c>
      <c r="E967" t="s">
        <v>1219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200</v>
      </c>
      <c r="L967" t="s">
        <v>77</v>
      </c>
      <c r="M967" t="s"/>
      <c r="N967" t="s">
        <v>1220</v>
      </c>
      <c r="O967" t="s">
        <v>79</v>
      </c>
      <c r="P967" t="s">
        <v>1219</v>
      </c>
      <c r="Q967" t="s"/>
      <c r="R967" t="s">
        <v>328</v>
      </c>
      <c r="S967" t="s">
        <v>1252</v>
      </c>
      <c r="T967" t="s">
        <v>82</v>
      </c>
      <c r="U967" t="s">
        <v>83</v>
      </c>
      <c r="V967" t="s">
        <v>84</v>
      </c>
      <c r="W967" t="s">
        <v>103</v>
      </c>
      <c r="X967" t="s"/>
      <c r="Y967" t="s">
        <v>86</v>
      </c>
      <c r="Z967">
        <f>HYPERLINK("https://hotelmonitor-cachepage.eclerx.com/savepage/tk_15454758705322318_sr_61.html","info")</f>
        <v/>
      </c>
      <c r="AA967" t="n">
        <v>-426811</v>
      </c>
      <c r="AB967" t="s">
        <v>1253</v>
      </c>
      <c r="AC967" t="s">
        <v>88</v>
      </c>
      <c r="AD967" t="s">
        <v>89</v>
      </c>
      <c r="AE967" t="s"/>
      <c r="AF967" t="s"/>
      <c r="AG967" t="s"/>
      <c r="AH967" t="s">
        <v>1254</v>
      </c>
      <c r="AI967" t="s">
        <v>1255</v>
      </c>
      <c r="AJ967" t="s"/>
      <c r="AK967" t="s">
        <v>91</v>
      </c>
      <c r="AL967" t="s"/>
      <c r="AM967" t="s">
        <v>371</v>
      </c>
      <c r="AN967" t="s">
        <v>91</v>
      </c>
      <c r="AO967" t="s"/>
      <c r="AP967" t="n">
        <v>2</v>
      </c>
      <c r="AQ967" t="s">
        <v>92</v>
      </c>
      <c r="AR967" t="s"/>
      <c r="AS967" t="s">
        <v>1235</v>
      </c>
      <c r="AT967" t="s">
        <v>94</v>
      </c>
      <c r="AU967" t="s">
        <v>91</v>
      </c>
      <c r="AV967" t="s"/>
      <c r="AW967" t="s">
        <v>95</v>
      </c>
      <c r="AX967" t="s"/>
      <c r="AY967" t="n">
        <v>426811</v>
      </c>
      <c r="AZ967" t="s">
        <v>1225</v>
      </c>
      <c r="BA967" t="s"/>
      <c r="BB967" t="s"/>
      <c r="BC967" t="n">
        <v>38.91</v>
      </c>
      <c r="BD967" t="n">
        <v>38.91</v>
      </c>
      <c r="BE967" t="s">
        <v>1256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>
        <v>1227</v>
      </c>
      <c r="BR967" t="s">
        <v>387</v>
      </c>
    </row>
    <row r="968" spans="1:70">
      <c r="A968" t="s">
        <v>70</v>
      </c>
      <c r="B968" t="s">
        <v>71</v>
      </c>
      <c r="C968" t="s">
        <v>438</v>
      </c>
      <c r="D968" t="n">
        <v>3</v>
      </c>
      <c r="E968" t="s">
        <v>1219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200</v>
      </c>
      <c r="L968" t="s">
        <v>77</v>
      </c>
      <c r="M968" t="s"/>
      <c r="N968" t="s">
        <v>1220</v>
      </c>
      <c r="O968" t="s">
        <v>79</v>
      </c>
      <c r="P968" t="s">
        <v>1219</v>
      </c>
      <c r="Q968" t="s"/>
      <c r="R968" t="s">
        <v>328</v>
      </c>
      <c r="S968" t="s">
        <v>1252</v>
      </c>
      <c r="T968" t="s">
        <v>82</v>
      </c>
      <c r="U968" t="s">
        <v>83</v>
      </c>
      <c r="V968" t="s">
        <v>84</v>
      </c>
      <c r="W968" t="s">
        <v>103</v>
      </c>
      <c r="X968" t="s"/>
      <c r="Y968" t="s">
        <v>86</v>
      </c>
      <c r="Z968">
        <f>HYPERLINK("https://hotelmonitor-cachepage.eclerx.com/savepage/tk_15454758705322318_sr_61.html","info")</f>
        <v/>
      </c>
      <c r="AA968" t="n">
        <v>-426811</v>
      </c>
      <c r="AB968" t="s">
        <v>1257</v>
      </c>
      <c r="AC968" t="s">
        <v>88</v>
      </c>
      <c r="AD968" t="s">
        <v>89</v>
      </c>
      <c r="AE968" t="s"/>
      <c r="AF968" t="s"/>
      <c r="AG968" t="s"/>
      <c r="AH968" t="s">
        <v>1254</v>
      </c>
      <c r="AI968" t="s">
        <v>1255</v>
      </c>
      <c r="AJ968" t="s"/>
      <c r="AK968" t="s">
        <v>91</v>
      </c>
      <c r="AL968" t="s"/>
      <c r="AM968" t="s">
        <v>371</v>
      </c>
      <c r="AN968" t="s">
        <v>91</v>
      </c>
      <c r="AO968" t="s"/>
      <c r="AP968" t="n">
        <v>2</v>
      </c>
      <c r="AQ968" t="s">
        <v>92</v>
      </c>
      <c r="AR968" t="s"/>
      <c r="AS968" t="s">
        <v>1235</v>
      </c>
      <c r="AT968" t="s">
        <v>94</v>
      </c>
      <c r="AU968" t="s">
        <v>91</v>
      </c>
      <c r="AV968" t="s"/>
      <c r="AW968" t="s">
        <v>95</v>
      </c>
      <c r="AX968" t="s"/>
      <c r="AY968" t="n">
        <v>426811</v>
      </c>
      <c r="AZ968" t="s">
        <v>1225</v>
      </c>
      <c r="BA968" t="s"/>
      <c r="BB968" t="s"/>
      <c r="BC968" t="n">
        <v>38.91</v>
      </c>
      <c r="BD968" t="n">
        <v>38.91</v>
      </c>
      <c r="BE968" t="s">
        <v>1256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>
        <v>1227</v>
      </c>
      <c r="BR968" t="s">
        <v>387</v>
      </c>
    </row>
    <row r="969" spans="1:70">
      <c r="A969" t="s">
        <v>70</v>
      </c>
      <c r="B969" t="s">
        <v>71</v>
      </c>
      <c r="C969" t="s">
        <v>438</v>
      </c>
      <c r="D969" t="n">
        <v>3</v>
      </c>
      <c r="E969" t="s">
        <v>1219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200</v>
      </c>
      <c r="L969" t="s">
        <v>77</v>
      </c>
      <c r="M969" t="s"/>
      <c r="N969" t="s">
        <v>1220</v>
      </c>
      <c r="O969" t="s">
        <v>79</v>
      </c>
      <c r="P969" t="s">
        <v>1219</v>
      </c>
      <c r="Q969" t="s"/>
      <c r="R969" t="s">
        <v>328</v>
      </c>
      <c r="S969" t="s">
        <v>1252</v>
      </c>
      <c r="T969" t="s">
        <v>82</v>
      </c>
      <c r="U969" t="s">
        <v>83</v>
      </c>
      <c r="V969" t="s">
        <v>84</v>
      </c>
      <c r="W969" t="s">
        <v>103</v>
      </c>
      <c r="X969" t="s"/>
      <c r="Y969" t="s">
        <v>86</v>
      </c>
      <c r="Z969">
        <f>HYPERLINK("https://hotelmonitor-cachepage.eclerx.com/savepage/tk_15454758705322318_sr_61.html","info")</f>
        <v/>
      </c>
      <c r="AA969" t="n">
        <v>-426811</v>
      </c>
      <c r="AB969" t="s">
        <v>1257</v>
      </c>
      <c r="AC969" t="s">
        <v>88</v>
      </c>
      <c r="AD969" t="s">
        <v>89</v>
      </c>
      <c r="AE969" t="s"/>
      <c r="AF969" t="s"/>
      <c r="AG969" t="s"/>
      <c r="AH969" t="s">
        <v>1254</v>
      </c>
      <c r="AI969" t="s">
        <v>1255</v>
      </c>
      <c r="AJ969" t="s"/>
      <c r="AK969" t="s">
        <v>91</v>
      </c>
      <c r="AL969" t="s"/>
      <c r="AM969" t="s">
        <v>371</v>
      </c>
      <c r="AN969" t="s">
        <v>91</v>
      </c>
      <c r="AO969" t="s"/>
      <c r="AP969" t="n">
        <v>2</v>
      </c>
      <c r="AQ969" t="s">
        <v>92</v>
      </c>
      <c r="AR969" t="s"/>
      <c r="AS969" t="s">
        <v>1235</v>
      </c>
      <c r="AT969" t="s">
        <v>94</v>
      </c>
      <c r="AU969" t="s">
        <v>91</v>
      </c>
      <c r="AV969" t="s"/>
      <c r="AW969" t="s">
        <v>95</v>
      </c>
      <c r="AX969" t="s"/>
      <c r="AY969" t="n">
        <v>426811</v>
      </c>
      <c r="AZ969" t="s">
        <v>1225</v>
      </c>
      <c r="BA969" t="s"/>
      <c r="BB969" t="s"/>
      <c r="BC969" t="n">
        <v>38.91</v>
      </c>
      <c r="BD969" t="n">
        <v>38.91</v>
      </c>
      <c r="BE969" t="s">
        <v>1256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>
        <v>1227</v>
      </c>
      <c r="BR969" t="s">
        <v>387</v>
      </c>
    </row>
    <row r="970" spans="1:70">
      <c r="A970" t="s">
        <v>70</v>
      </c>
      <c r="B970" t="s">
        <v>71</v>
      </c>
      <c r="C970" t="s">
        <v>438</v>
      </c>
      <c r="D970" t="n">
        <v>3</v>
      </c>
      <c r="E970" t="s">
        <v>1219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200</v>
      </c>
      <c r="L970" t="s">
        <v>77</v>
      </c>
      <c r="M970" t="s"/>
      <c r="N970" t="s">
        <v>1220</v>
      </c>
      <c r="O970" t="s">
        <v>79</v>
      </c>
      <c r="P970" t="s">
        <v>1219</v>
      </c>
      <c r="Q970" t="s"/>
      <c r="R970" t="s">
        <v>328</v>
      </c>
      <c r="S970" t="s">
        <v>1252</v>
      </c>
      <c r="T970" t="s">
        <v>82</v>
      </c>
      <c r="U970" t="s">
        <v>83</v>
      </c>
      <c r="V970" t="s">
        <v>84</v>
      </c>
      <c r="W970" t="s">
        <v>103</v>
      </c>
      <c r="X970" t="s"/>
      <c r="Y970" t="s">
        <v>86</v>
      </c>
      <c r="Z970">
        <f>HYPERLINK("https://hotelmonitor-cachepage.eclerx.com/savepage/tk_15454758705322318_sr_61.html","info")</f>
        <v/>
      </c>
      <c r="AA970" t="n">
        <v>-426811</v>
      </c>
      <c r="AB970" t="s">
        <v>1258</v>
      </c>
      <c r="AC970" t="s">
        <v>88</v>
      </c>
      <c r="AD970" t="s">
        <v>89</v>
      </c>
      <c r="AE970" t="s"/>
      <c r="AF970" t="s"/>
      <c r="AG970" t="s"/>
      <c r="AH970" t="s">
        <v>1254</v>
      </c>
      <c r="AI970" t="s">
        <v>1255</v>
      </c>
      <c r="AJ970" t="s"/>
      <c r="AK970" t="s">
        <v>91</v>
      </c>
      <c r="AL970" t="s"/>
      <c r="AM970" t="s">
        <v>371</v>
      </c>
      <c r="AN970" t="s">
        <v>91</v>
      </c>
      <c r="AO970" t="s"/>
      <c r="AP970" t="n">
        <v>2</v>
      </c>
      <c r="AQ970" t="s">
        <v>92</v>
      </c>
      <c r="AR970" t="s"/>
      <c r="AS970" t="s">
        <v>1235</v>
      </c>
      <c r="AT970" t="s">
        <v>94</v>
      </c>
      <c r="AU970" t="s">
        <v>91</v>
      </c>
      <c r="AV970" t="s"/>
      <c r="AW970" t="s">
        <v>95</v>
      </c>
      <c r="AX970" t="s"/>
      <c r="AY970" t="n">
        <v>426811</v>
      </c>
      <c r="AZ970" t="s">
        <v>1225</v>
      </c>
      <c r="BA970" t="s"/>
      <c r="BB970" t="s"/>
      <c r="BC970" t="n">
        <v>38.91</v>
      </c>
      <c r="BD970" t="n">
        <v>38.91</v>
      </c>
      <c r="BE970" t="s">
        <v>1256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>
        <v>1227</v>
      </c>
      <c r="BR970" t="s">
        <v>387</v>
      </c>
    </row>
    <row r="971" spans="1:70">
      <c r="A971" t="s">
        <v>70</v>
      </c>
      <c r="B971" t="s">
        <v>71</v>
      </c>
      <c r="C971" t="s">
        <v>438</v>
      </c>
      <c r="D971" t="n">
        <v>3</v>
      </c>
      <c r="E971" t="s">
        <v>1219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200</v>
      </c>
      <c r="L971" t="s">
        <v>77</v>
      </c>
      <c r="M971" t="s"/>
      <c r="N971" t="s">
        <v>1220</v>
      </c>
      <c r="O971" t="s">
        <v>79</v>
      </c>
      <c r="P971" t="s">
        <v>1219</v>
      </c>
      <c r="Q971" t="s"/>
      <c r="R971" t="s">
        <v>328</v>
      </c>
      <c r="S971" t="s">
        <v>1252</v>
      </c>
      <c r="T971" t="s">
        <v>82</v>
      </c>
      <c r="U971" t="s">
        <v>83</v>
      </c>
      <c r="V971" t="s">
        <v>84</v>
      </c>
      <c r="W971" t="s">
        <v>103</v>
      </c>
      <c r="X971" t="s"/>
      <c r="Y971" t="s">
        <v>86</v>
      </c>
      <c r="Z971">
        <f>HYPERLINK("https://hotelmonitor-cachepage.eclerx.com/savepage/tk_15454758705322318_sr_61.html","info")</f>
        <v/>
      </c>
      <c r="AA971" t="n">
        <v>-426811</v>
      </c>
      <c r="AB971" t="s">
        <v>1258</v>
      </c>
      <c r="AC971" t="s">
        <v>88</v>
      </c>
      <c r="AD971" t="s">
        <v>89</v>
      </c>
      <c r="AE971" t="s"/>
      <c r="AF971" t="s"/>
      <c r="AG971" t="s"/>
      <c r="AH971" t="s">
        <v>1254</v>
      </c>
      <c r="AI971" t="s">
        <v>1255</v>
      </c>
      <c r="AJ971" t="s"/>
      <c r="AK971" t="s">
        <v>91</v>
      </c>
      <c r="AL971" t="s"/>
      <c r="AM971" t="s">
        <v>371</v>
      </c>
      <c r="AN971" t="s">
        <v>91</v>
      </c>
      <c r="AO971" t="s"/>
      <c r="AP971" t="n">
        <v>2</v>
      </c>
      <c r="AQ971" t="s">
        <v>92</v>
      </c>
      <c r="AR971" t="s"/>
      <c r="AS971" t="s">
        <v>1235</v>
      </c>
      <c r="AT971" t="s">
        <v>94</v>
      </c>
      <c r="AU971" t="s">
        <v>91</v>
      </c>
      <c r="AV971" t="s"/>
      <c r="AW971" t="s">
        <v>95</v>
      </c>
      <c r="AX971" t="s"/>
      <c r="AY971" t="n">
        <v>426811</v>
      </c>
      <c r="AZ971" t="s">
        <v>1225</v>
      </c>
      <c r="BA971" t="s"/>
      <c r="BB971" t="s"/>
      <c r="BC971" t="n">
        <v>38.91</v>
      </c>
      <c r="BD971" t="n">
        <v>38.91</v>
      </c>
      <c r="BE971" t="s">
        <v>1256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>
        <v>1227</v>
      </c>
      <c r="BR971" t="s">
        <v>387</v>
      </c>
    </row>
    <row r="972" spans="1:70">
      <c r="A972" t="s">
        <v>70</v>
      </c>
      <c r="B972" t="s">
        <v>71</v>
      </c>
      <c r="C972" t="s">
        <v>438</v>
      </c>
      <c r="D972" t="n">
        <v>3</v>
      </c>
      <c r="E972" t="s">
        <v>1219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200</v>
      </c>
      <c r="L972" t="s">
        <v>77</v>
      </c>
      <c r="M972" t="s"/>
      <c r="N972" t="s">
        <v>1220</v>
      </c>
      <c r="O972" t="s">
        <v>79</v>
      </c>
      <c r="P972" t="s">
        <v>1219</v>
      </c>
      <c r="Q972" t="s"/>
      <c r="R972" t="s">
        <v>328</v>
      </c>
      <c r="S972" t="s">
        <v>1252</v>
      </c>
      <c r="T972" t="s">
        <v>82</v>
      </c>
      <c r="U972" t="s">
        <v>83</v>
      </c>
      <c r="V972" t="s">
        <v>84</v>
      </c>
      <c r="W972" t="s">
        <v>103</v>
      </c>
      <c r="X972" t="s"/>
      <c r="Y972" t="s">
        <v>86</v>
      </c>
      <c r="Z972">
        <f>HYPERLINK("https://hotelmonitor-cachepage.eclerx.com/savepage/tk_15454758705322318_sr_61.html","info")</f>
        <v/>
      </c>
      <c r="AA972" t="n">
        <v>-426811</v>
      </c>
      <c r="AB972" t="s">
        <v>1259</v>
      </c>
      <c r="AC972" t="s">
        <v>88</v>
      </c>
      <c r="AD972" t="s">
        <v>89</v>
      </c>
      <c r="AE972" t="s"/>
      <c r="AF972" t="s"/>
      <c r="AG972" t="s"/>
      <c r="AH972" t="s">
        <v>1254</v>
      </c>
      <c r="AI972" t="s">
        <v>1255</v>
      </c>
      <c r="AJ972" t="s"/>
      <c r="AK972" t="s">
        <v>91</v>
      </c>
      <c r="AL972" t="s"/>
      <c r="AM972" t="s">
        <v>474</v>
      </c>
      <c r="AN972" t="s">
        <v>91</v>
      </c>
      <c r="AO972" t="s"/>
      <c r="AP972" t="n">
        <v>2</v>
      </c>
      <c r="AQ972" t="s">
        <v>92</v>
      </c>
      <c r="AR972" t="s"/>
      <c r="AS972" t="s">
        <v>93</v>
      </c>
      <c r="AT972" t="s">
        <v>94</v>
      </c>
      <c r="AU972" t="s">
        <v>91</v>
      </c>
      <c r="AV972" t="s"/>
      <c r="AW972" t="s">
        <v>95</v>
      </c>
      <c r="AX972" t="s"/>
      <c r="AY972" t="n">
        <v>426811</v>
      </c>
      <c r="AZ972" t="s">
        <v>1225</v>
      </c>
      <c r="BA972" t="s"/>
      <c r="BB972" t="s"/>
      <c r="BC972" t="n">
        <v>38.91</v>
      </c>
      <c r="BD972" t="n">
        <v>38.91</v>
      </c>
      <c r="BE972" t="s">
        <v>1256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>
        <v>1227</v>
      </c>
      <c r="BR972" t="s">
        <v>387</v>
      </c>
    </row>
    <row r="973" spans="1:70">
      <c r="A973" t="s">
        <v>70</v>
      </c>
      <c r="B973" t="s">
        <v>71</v>
      </c>
      <c r="C973" t="s">
        <v>438</v>
      </c>
      <c r="D973" t="n">
        <v>3</v>
      </c>
      <c r="E973" t="s">
        <v>1219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200</v>
      </c>
      <c r="L973" t="s">
        <v>77</v>
      </c>
      <c r="M973" t="s"/>
      <c r="N973" t="s">
        <v>1220</v>
      </c>
      <c r="O973" t="s">
        <v>79</v>
      </c>
      <c r="P973" t="s">
        <v>1219</v>
      </c>
      <c r="Q973" t="s"/>
      <c r="R973" t="s">
        <v>328</v>
      </c>
      <c r="S973" t="s">
        <v>1252</v>
      </c>
      <c r="T973" t="s">
        <v>82</v>
      </c>
      <c r="U973" t="s">
        <v>83</v>
      </c>
      <c r="V973" t="s">
        <v>84</v>
      </c>
      <c r="W973" t="s">
        <v>103</v>
      </c>
      <c r="X973" t="s"/>
      <c r="Y973" t="s">
        <v>86</v>
      </c>
      <c r="Z973">
        <f>HYPERLINK("https://hotelmonitor-cachepage.eclerx.com/savepage/tk_15454758705322318_sr_61.html","info")</f>
        <v/>
      </c>
      <c r="AA973" t="n">
        <v>-426811</v>
      </c>
      <c r="AB973" t="s">
        <v>1259</v>
      </c>
      <c r="AC973" t="s">
        <v>88</v>
      </c>
      <c r="AD973" t="s">
        <v>89</v>
      </c>
      <c r="AE973" t="s"/>
      <c r="AF973" t="s"/>
      <c r="AG973" t="s"/>
      <c r="AH973" t="s">
        <v>1254</v>
      </c>
      <c r="AI973" t="s">
        <v>1255</v>
      </c>
      <c r="AJ973" t="s"/>
      <c r="AK973" t="s">
        <v>91</v>
      </c>
      <c r="AL973" t="s"/>
      <c r="AM973" t="s">
        <v>474</v>
      </c>
      <c r="AN973" t="s">
        <v>91</v>
      </c>
      <c r="AO973" t="s"/>
      <c r="AP973" t="n">
        <v>2</v>
      </c>
      <c r="AQ973" t="s">
        <v>92</v>
      </c>
      <c r="AR973" t="s"/>
      <c r="AS973" t="s">
        <v>93</v>
      </c>
      <c r="AT973" t="s">
        <v>94</v>
      </c>
      <c r="AU973" t="s">
        <v>91</v>
      </c>
      <c r="AV973" t="s"/>
      <c r="AW973" t="s">
        <v>95</v>
      </c>
      <c r="AX973" t="s"/>
      <c r="AY973" t="n">
        <v>426811</v>
      </c>
      <c r="AZ973" t="s">
        <v>1225</v>
      </c>
      <c r="BA973" t="s"/>
      <c r="BB973" t="s"/>
      <c r="BC973" t="n">
        <v>38.91</v>
      </c>
      <c r="BD973" t="n">
        <v>38.91</v>
      </c>
      <c r="BE973" t="s">
        <v>1256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>
        <v>1227</v>
      </c>
      <c r="BR973" t="s">
        <v>387</v>
      </c>
    </row>
    <row r="974" spans="1:70">
      <c r="A974" t="s">
        <v>70</v>
      </c>
      <c r="B974" t="s">
        <v>71</v>
      </c>
      <c r="C974" t="s">
        <v>438</v>
      </c>
      <c r="D974" t="n">
        <v>3</v>
      </c>
      <c r="E974" t="s">
        <v>1219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200</v>
      </c>
      <c r="L974" t="s">
        <v>77</v>
      </c>
      <c r="M974" t="s"/>
      <c r="N974" t="s">
        <v>1220</v>
      </c>
      <c r="O974" t="s">
        <v>79</v>
      </c>
      <c r="P974" t="s">
        <v>1219</v>
      </c>
      <c r="Q974" t="s"/>
      <c r="R974" t="s">
        <v>328</v>
      </c>
      <c r="S974" t="s">
        <v>1252</v>
      </c>
      <c r="T974" t="s">
        <v>82</v>
      </c>
      <c r="U974" t="s">
        <v>83</v>
      </c>
      <c r="V974" t="s">
        <v>84</v>
      </c>
      <c r="W974" t="s">
        <v>103</v>
      </c>
      <c r="X974" t="s"/>
      <c r="Y974" t="s">
        <v>86</v>
      </c>
      <c r="Z974">
        <f>HYPERLINK("https://hotelmonitor-cachepage.eclerx.com/savepage/tk_15454758705322318_sr_61.html","info")</f>
        <v/>
      </c>
      <c r="AA974" t="n">
        <v>-426811</v>
      </c>
      <c r="AB974" t="s">
        <v>1260</v>
      </c>
      <c r="AC974" t="s">
        <v>88</v>
      </c>
      <c r="AD974" t="s">
        <v>89</v>
      </c>
      <c r="AE974" t="s"/>
      <c r="AF974" t="s"/>
      <c r="AG974" t="s"/>
      <c r="AH974" t="s">
        <v>1254</v>
      </c>
      <c r="AI974" t="s">
        <v>1255</v>
      </c>
      <c r="AJ974" t="s"/>
      <c r="AK974" t="s">
        <v>91</v>
      </c>
      <c r="AL974" t="s"/>
      <c r="AM974" t="s">
        <v>474</v>
      </c>
      <c r="AN974" t="s">
        <v>91</v>
      </c>
      <c r="AO974" t="s"/>
      <c r="AP974" t="n">
        <v>2</v>
      </c>
      <c r="AQ974" t="s">
        <v>92</v>
      </c>
      <c r="AR974" t="s"/>
      <c r="AS974" t="s">
        <v>93</v>
      </c>
      <c r="AT974" t="s">
        <v>94</v>
      </c>
      <c r="AU974" t="s">
        <v>91</v>
      </c>
      <c r="AV974" t="s"/>
      <c r="AW974" t="s">
        <v>95</v>
      </c>
      <c r="AX974" t="s"/>
      <c r="AY974" t="n">
        <v>426811</v>
      </c>
      <c r="AZ974" t="s">
        <v>1225</v>
      </c>
      <c r="BA974" t="s"/>
      <c r="BB974" t="s"/>
      <c r="BC974" t="n">
        <v>38.91</v>
      </c>
      <c r="BD974" t="n">
        <v>38.91</v>
      </c>
      <c r="BE974" t="s">
        <v>1256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>
        <v>1227</v>
      </c>
      <c r="BR974" t="s">
        <v>387</v>
      </c>
    </row>
    <row r="975" spans="1:70">
      <c r="A975" t="s">
        <v>70</v>
      </c>
      <c r="B975" t="s">
        <v>71</v>
      </c>
      <c r="C975" t="s">
        <v>438</v>
      </c>
      <c r="D975" t="n">
        <v>3</v>
      </c>
      <c r="E975" t="s">
        <v>1219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200</v>
      </c>
      <c r="L975" t="s">
        <v>77</v>
      </c>
      <c r="M975" t="s"/>
      <c r="N975" t="s">
        <v>1220</v>
      </c>
      <c r="O975" t="s">
        <v>79</v>
      </c>
      <c r="P975" t="s">
        <v>1219</v>
      </c>
      <c r="Q975" t="s"/>
      <c r="R975" t="s">
        <v>328</v>
      </c>
      <c r="S975" t="s">
        <v>1252</v>
      </c>
      <c r="T975" t="s">
        <v>82</v>
      </c>
      <c r="U975" t="s">
        <v>83</v>
      </c>
      <c r="V975" t="s">
        <v>84</v>
      </c>
      <c r="W975" t="s">
        <v>103</v>
      </c>
      <c r="X975" t="s"/>
      <c r="Y975" t="s">
        <v>86</v>
      </c>
      <c r="Z975">
        <f>HYPERLINK("https://hotelmonitor-cachepage.eclerx.com/savepage/tk_15454758705322318_sr_61.html","info")</f>
        <v/>
      </c>
      <c r="AA975" t="n">
        <v>-426811</v>
      </c>
      <c r="AB975" t="s">
        <v>1260</v>
      </c>
      <c r="AC975" t="s">
        <v>88</v>
      </c>
      <c r="AD975" t="s">
        <v>89</v>
      </c>
      <c r="AE975" t="s"/>
      <c r="AF975" t="s"/>
      <c r="AG975" t="s"/>
      <c r="AH975" t="s">
        <v>1254</v>
      </c>
      <c r="AI975" t="s">
        <v>1255</v>
      </c>
      <c r="AJ975" t="s"/>
      <c r="AK975" t="s">
        <v>91</v>
      </c>
      <c r="AL975" t="s"/>
      <c r="AM975" t="s">
        <v>474</v>
      </c>
      <c r="AN975" t="s">
        <v>91</v>
      </c>
      <c r="AO975" t="s"/>
      <c r="AP975" t="n">
        <v>2</v>
      </c>
      <c r="AQ975" t="s">
        <v>92</v>
      </c>
      <c r="AR975" t="s"/>
      <c r="AS975" t="s">
        <v>93</v>
      </c>
      <c r="AT975" t="s">
        <v>94</v>
      </c>
      <c r="AU975" t="s">
        <v>91</v>
      </c>
      <c r="AV975" t="s"/>
      <c r="AW975" t="s">
        <v>95</v>
      </c>
      <c r="AX975" t="s"/>
      <c r="AY975" t="n">
        <v>426811</v>
      </c>
      <c r="AZ975" t="s">
        <v>1225</v>
      </c>
      <c r="BA975" t="s"/>
      <c r="BB975" t="s"/>
      <c r="BC975" t="n">
        <v>38.91</v>
      </c>
      <c r="BD975" t="n">
        <v>38.91</v>
      </c>
      <c r="BE975" t="s">
        <v>1256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>
        <v>1227</v>
      </c>
      <c r="BR975" t="s">
        <v>387</v>
      </c>
    </row>
    <row r="976" spans="1:70">
      <c r="A976" t="s">
        <v>70</v>
      </c>
      <c r="B976" t="s">
        <v>71</v>
      </c>
      <c r="C976" t="s">
        <v>438</v>
      </c>
      <c r="D976" t="n">
        <v>3</v>
      </c>
      <c r="E976" t="s">
        <v>1219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200</v>
      </c>
      <c r="L976" t="s">
        <v>77</v>
      </c>
      <c r="M976" t="s"/>
      <c r="N976" t="s">
        <v>1220</v>
      </c>
      <c r="O976" t="s">
        <v>79</v>
      </c>
      <c r="P976" t="s">
        <v>1219</v>
      </c>
      <c r="Q976" t="s"/>
      <c r="R976" t="s">
        <v>328</v>
      </c>
      <c r="S976" t="s">
        <v>1252</v>
      </c>
      <c r="T976" t="s">
        <v>82</v>
      </c>
      <c r="U976" t="s">
        <v>83</v>
      </c>
      <c r="V976" t="s">
        <v>84</v>
      </c>
      <c r="W976" t="s">
        <v>103</v>
      </c>
      <c r="X976" t="s"/>
      <c r="Y976" t="s">
        <v>86</v>
      </c>
      <c r="Z976">
        <f>HYPERLINK("https://hotelmonitor-cachepage.eclerx.com/savepage/tk_15454758705322318_sr_61.html","info")</f>
        <v/>
      </c>
      <c r="AA976" t="n">
        <v>-426811</v>
      </c>
      <c r="AB976" t="s">
        <v>1261</v>
      </c>
      <c r="AC976" t="s">
        <v>88</v>
      </c>
      <c r="AD976" t="s">
        <v>89</v>
      </c>
      <c r="AE976" t="s"/>
      <c r="AF976" t="s"/>
      <c r="AG976" t="s"/>
      <c r="AH976" t="s">
        <v>1254</v>
      </c>
      <c r="AI976" t="s">
        <v>1255</v>
      </c>
      <c r="AJ976" t="s"/>
      <c r="AK976" t="s">
        <v>91</v>
      </c>
      <c r="AL976" t="s"/>
      <c r="AM976" t="s">
        <v>474</v>
      </c>
      <c r="AN976" t="s">
        <v>91</v>
      </c>
      <c r="AO976" t="s"/>
      <c r="AP976" t="n">
        <v>2</v>
      </c>
      <c r="AQ976" t="s">
        <v>92</v>
      </c>
      <c r="AR976" t="s"/>
      <c r="AS976" t="s">
        <v>93</v>
      </c>
      <c r="AT976" t="s">
        <v>94</v>
      </c>
      <c r="AU976" t="s">
        <v>91</v>
      </c>
      <c r="AV976" t="s"/>
      <c r="AW976" t="s">
        <v>95</v>
      </c>
      <c r="AX976" t="s"/>
      <c r="AY976" t="n">
        <v>426811</v>
      </c>
      <c r="AZ976" t="s">
        <v>1225</v>
      </c>
      <c r="BA976" t="s"/>
      <c r="BB976" t="s"/>
      <c r="BC976" t="n">
        <v>38.91</v>
      </c>
      <c r="BD976" t="n">
        <v>38.91</v>
      </c>
      <c r="BE976" t="s">
        <v>1256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>
        <v>1227</v>
      </c>
      <c r="BR976" t="s">
        <v>387</v>
      </c>
    </row>
    <row r="977" spans="1:70">
      <c r="A977" t="s">
        <v>70</v>
      </c>
      <c r="B977" t="s">
        <v>71</v>
      </c>
      <c r="C977" t="s">
        <v>438</v>
      </c>
      <c r="D977" t="n">
        <v>3</v>
      </c>
      <c r="E977" t="s">
        <v>1219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200</v>
      </c>
      <c r="L977" t="s">
        <v>77</v>
      </c>
      <c r="M977" t="s"/>
      <c r="N977" t="s">
        <v>1220</v>
      </c>
      <c r="O977" t="s">
        <v>79</v>
      </c>
      <c r="P977" t="s">
        <v>1219</v>
      </c>
      <c r="Q977" t="s"/>
      <c r="R977" t="s">
        <v>328</v>
      </c>
      <c r="S977" t="s">
        <v>1252</v>
      </c>
      <c r="T977" t="s">
        <v>82</v>
      </c>
      <c r="U977" t="s">
        <v>83</v>
      </c>
      <c r="V977" t="s">
        <v>84</v>
      </c>
      <c r="W977" t="s">
        <v>103</v>
      </c>
      <c r="X977" t="s"/>
      <c r="Y977" t="s">
        <v>86</v>
      </c>
      <c r="Z977">
        <f>HYPERLINK("https://hotelmonitor-cachepage.eclerx.com/savepage/tk_15454758705322318_sr_61.html","info")</f>
        <v/>
      </c>
      <c r="AA977" t="n">
        <v>-426811</v>
      </c>
      <c r="AB977" t="s">
        <v>1261</v>
      </c>
      <c r="AC977" t="s">
        <v>88</v>
      </c>
      <c r="AD977" t="s">
        <v>89</v>
      </c>
      <c r="AE977" t="s"/>
      <c r="AF977" t="s"/>
      <c r="AG977" t="s"/>
      <c r="AH977" t="s">
        <v>1254</v>
      </c>
      <c r="AI977" t="s">
        <v>1255</v>
      </c>
      <c r="AJ977" t="s"/>
      <c r="AK977" t="s">
        <v>91</v>
      </c>
      <c r="AL977" t="s"/>
      <c r="AM977" t="s">
        <v>474</v>
      </c>
      <c r="AN977" t="s">
        <v>91</v>
      </c>
      <c r="AO977" t="s"/>
      <c r="AP977" t="n">
        <v>2</v>
      </c>
      <c r="AQ977" t="s">
        <v>92</v>
      </c>
      <c r="AR977" t="s"/>
      <c r="AS977" t="s">
        <v>93</v>
      </c>
      <c r="AT977" t="s">
        <v>94</v>
      </c>
      <c r="AU977" t="s">
        <v>91</v>
      </c>
      <c r="AV977" t="s"/>
      <c r="AW977" t="s">
        <v>95</v>
      </c>
      <c r="AX977" t="s"/>
      <c r="AY977" t="n">
        <v>426811</v>
      </c>
      <c r="AZ977" t="s">
        <v>1225</v>
      </c>
      <c r="BA977" t="s"/>
      <c r="BB977" t="s"/>
      <c r="BC977" t="n">
        <v>38.91</v>
      </c>
      <c r="BD977" t="n">
        <v>38.91</v>
      </c>
      <c r="BE977" t="s">
        <v>1256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>
        <v>1227</v>
      </c>
      <c r="BR977" t="s">
        <v>387</v>
      </c>
    </row>
    <row r="978" spans="1:70">
      <c r="A978" t="s">
        <v>70</v>
      </c>
      <c r="B978" t="s">
        <v>71</v>
      </c>
      <c r="C978" t="s">
        <v>438</v>
      </c>
      <c r="D978" t="n">
        <v>3</v>
      </c>
      <c r="E978" t="s">
        <v>1219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140</v>
      </c>
      <c r="L978" t="s">
        <v>77</v>
      </c>
      <c r="M978" t="s"/>
      <c r="N978" t="s">
        <v>1262</v>
      </c>
      <c r="O978" t="s">
        <v>79</v>
      </c>
      <c r="P978" t="s">
        <v>1219</v>
      </c>
      <c r="Q978" t="s"/>
      <c r="R978" t="s">
        <v>328</v>
      </c>
      <c r="S978" t="s">
        <v>903</v>
      </c>
      <c r="T978" t="s">
        <v>82</v>
      </c>
      <c r="U978" t="s">
        <v>83</v>
      </c>
      <c r="V978" t="s">
        <v>84</v>
      </c>
      <c r="W978" t="s">
        <v>103</v>
      </c>
      <c r="X978" t="s"/>
      <c r="Y978" t="s">
        <v>86</v>
      </c>
      <c r="Z978">
        <f>HYPERLINK("https://hotelmonitor-cachepage.eclerx.com/savepage/tk_15454758705322318_sr_61.html","info")</f>
        <v/>
      </c>
      <c r="AA978" t="n">
        <v>-426811</v>
      </c>
      <c r="AB978" t="s">
        <v>1497</v>
      </c>
      <c r="AC978" t="s">
        <v>196</v>
      </c>
      <c r="AD978" t="s">
        <v>89</v>
      </c>
      <c r="AE978" t="s"/>
      <c r="AF978" t="s"/>
      <c r="AG978" t="s"/>
      <c r="AH978" t="s">
        <v>1498</v>
      </c>
      <c r="AI978" t="s">
        <v>905</v>
      </c>
      <c r="AJ978" t="s"/>
      <c r="AK978" t="s">
        <v>91</v>
      </c>
      <c r="AL978" t="s"/>
      <c r="AM978" t="s">
        <v>474</v>
      </c>
      <c r="AN978" t="s">
        <v>91</v>
      </c>
      <c r="AO978" t="s"/>
      <c r="AP978" t="n">
        <v>2</v>
      </c>
      <c r="AQ978" t="s">
        <v>92</v>
      </c>
      <c r="AR978" t="s"/>
      <c r="AS978" t="s">
        <v>93</v>
      </c>
      <c r="AT978" t="s">
        <v>94</v>
      </c>
      <c r="AU978" t="s">
        <v>91</v>
      </c>
      <c r="AV978" t="s"/>
      <c r="AW978" t="s">
        <v>95</v>
      </c>
      <c r="AX978" t="s"/>
      <c r="AY978" t="n">
        <v>426811</v>
      </c>
      <c r="AZ978" t="s">
        <v>1225</v>
      </c>
      <c r="BA978" t="s"/>
      <c r="BB978" t="s"/>
      <c r="BC978" t="n">
        <v>38.91</v>
      </c>
      <c r="BD978" t="n">
        <v>38.91</v>
      </c>
      <c r="BE978" t="s">
        <v>1499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>
        <v>1263</v>
      </c>
      <c r="BR978" t="s">
        <v>387</v>
      </c>
    </row>
    <row r="979" spans="1:70">
      <c r="A979" t="s">
        <v>70</v>
      </c>
      <c r="B979" t="s">
        <v>71</v>
      </c>
      <c r="C979" t="s">
        <v>438</v>
      </c>
      <c r="D979" t="n">
        <v>3</v>
      </c>
      <c r="E979" t="s">
        <v>1219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140</v>
      </c>
      <c r="L979" t="s">
        <v>77</v>
      </c>
      <c r="M979" t="s"/>
      <c r="N979" t="s">
        <v>1262</v>
      </c>
      <c r="O979" t="s">
        <v>79</v>
      </c>
      <c r="P979" t="s">
        <v>1219</v>
      </c>
      <c r="Q979" t="s"/>
      <c r="R979" t="s">
        <v>328</v>
      </c>
      <c r="S979" t="s">
        <v>903</v>
      </c>
      <c r="T979" t="s">
        <v>82</v>
      </c>
      <c r="U979" t="s">
        <v>83</v>
      </c>
      <c r="V979" t="s">
        <v>84</v>
      </c>
      <c r="W979" t="s">
        <v>103</v>
      </c>
      <c r="X979" t="s"/>
      <c r="Y979" t="s">
        <v>86</v>
      </c>
      <c r="Z979">
        <f>HYPERLINK("https://hotelmonitor-cachepage.eclerx.com/savepage/tk_15454758705322318_sr_61.html","info")</f>
        <v/>
      </c>
      <c r="AA979" t="n">
        <v>-426811</v>
      </c>
      <c r="AB979" t="s">
        <v>1497</v>
      </c>
      <c r="AC979" t="s">
        <v>196</v>
      </c>
      <c r="AD979" t="s">
        <v>89</v>
      </c>
      <c r="AE979" t="s"/>
      <c r="AF979" t="s"/>
      <c r="AG979" t="s"/>
      <c r="AH979" t="s">
        <v>1498</v>
      </c>
      <c r="AI979" t="s">
        <v>905</v>
      </c>
      <c r="AJ979" t="s"/>
      <c r="AK979" t="s">
        <v>91</v>
      </c>
      <c r="AL979" t="s"/>
      <c r="AM979" t="s">
        <v>474</v>
      </c>
      <c r="AN979" t="s">
        <v>91</v>
      </c>
      <c r="AO979" t="s"/>
      <c r="AP979" t="n">
        <v>2</v>
      </c>
      <c r="AQ979" t="s">
        <v>92</v>
      </c>
      <c r="AR979" t="s"/>
      <c r="AS979" t="s">
        <v>93</v>
      </c>
      <c r="AT979" t="s">
        <v>94</v>
      </c>
      <c r="AU979" t="s">
        <v>91</v>
      </c>
      <c r="AV979" t="s"/>
      <c r="AW979" t="s">
        <v>95</v>
      </c>
      <c r="AX979" t="s"/>
      <c r="AY979" t="n">
        <v>426811</v>
      </c>
      <c r="AZ979" t="s">
        <v>1225</v>
      </c>
      <c r="BA979" t="s"/>
      <c r="BB979" t="s"/>
      <c r="BC979" t="n">
        <v>38.91</v>
      </c>
      <c r="BD979" t="n">
        <v>38.91</v>
      </c>
      <c r="BE979" t="s">
        <v>1499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>
        <v>1263</v>
      </c>
      <c r="BR979" t="s">
        <v>387</v>
      </c>
    </row>
    <row r="980" spans="1:70">
      <c r="A980" t="s">
        <v>70</v>
      </c>
      <c r="B980" t="s">
        <v>71</v>
      </c>
      <c r="C980" t="s">
        <v>438</v>
      </c>
      <c r="D980" t="n">
        <v>3</v>
      </c>
      <c r="E980" t="s">
        <v>1219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157.5</v>
      </c>
      <c r="L980" t="s">
        <v>77</v>
      </c>
      <c r="M980" t="s"/>
      <c r="N980" t="s">
        <v>1262</v>
      </c>
      <c r="O980" t="s">
        <v>79</v>
      </c>
      <c r="P980" t="s">
        <v>1219</v>
      </c>
      <c r="Q980" t="s"/>
      <c r="R980" t="s">
        <v>328</v>
      </c>
      <c r="S980" t="s">
        <v>1221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>
        <f>HYPERLINK("https://hotelmonitor-cachepage.eclerx.com/savepage/tk_15454758705322318_sr_61.html","info")</f>
        <v/>
      </c>
      <c r="AA980" t="n">
        <v>-426811</v>
      </c>
      <c r="AB980" t="s">
        <v>1222</v>
      </c>
      <c r="AC980" t="s">
        <v>88</v>
      </c>
      <c r="AD980" t="s">
        <v>89</v>
      </c>
      <c r="AE980" t="s"/>
      <c r="AF980" t="s"/>
      <c r="AG980" t="s"/>
      <c r="AH980" t="s">
        <v>1223</v>
      </c>
      <c r="AI980" t="s">
        <v>1224</v>
      </c>
      <c r="AJ980" t="s"/>
      <c r="AK980" t="s">
        <v>91</v>
      </c>
      <c r="AL980" t="s"/>
      <c r="AM980" t="s">
        <v>474</v>
      </c>
      <c r="AN980" t="s">
        <v>91</v>
      </c>
      <c r="AO980" t="s"/>
      <c r="AP980" t="n">
        <v>2</v>
      </c>
      <c r="AQ980" t="s">
        <v>92</v>
      </c>
      <c r="AR980" t="s"/>
      <c r="AS980" t="s">
        <v>93</v>
      </c>
      <c r="AT980" t="s">
        <v>94</v>
      </c>
      <c r="AU980" t="s">
        <v>91</v>
      </c>
      <c r="AV980" t="s"/>
      <c r="AW980" t="s">
        <v>95</v>
      </c>
      <c r="AX980" t="s"/>
      <c r="AY980" t="n">
        <v>426811</v>
      </c>
      <c r="AZ980" t="s">
        <v>1225</v>
      </c>
      <c r="BA980" t="s"/>
      <c r="BB980" t="s"/>
      <c r="BC980" t="n">
        <v>38.91</v>
      </c>
      <c r="BD980" t="n">
        <v>38.91</v>
      </c>
      <c r="BE980" t="s">
        <v>1226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>
        <v>1263</v>
      </c>
      <c r="BR980" t="s">
        <v>387</v>
      </c>
    </row>
    <row r="981" spans="1:70">
      <c r="A981" t="s">
        <v>70</v>
      </c>
      <c r="B981" t="s">
        <v>71</v>
      </c>
      <c r="C981" t="s">
        <v>438</v>
      </c>
      <c r="D981" t="n">
        <v>3</v>
      </c>
      <c r="E981" t="s">
        <v>1219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157.5</v>
      </c>
      <c r="L981" t="s">
        <v>77</v>
      </c>
      <c r="M981" t="s"/>
      <c r="N981" t="s">
        <v>1262</v>
      </c>
      <c r="O981" t="s">
        <v>79</v>
      </c>
      <c r="P981" t="s">
        <v>1219</v>
      </c>
      <c r="Q981" t="s"/>
      <c r="R981" t="s">
        <v>328</v>
      </c>
      <c r="S981" t="s">
        <v>1221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HYPERLINK("https://hotelmonitor-cachepage.eclerx.com/savepage/tk_15454758705322318_sr_61.html","info")</f>
        <v/>
      </c>
      <c r="AA981" t="n">
        <v>-426811</v>
      </c>
      <c r="AB981" t="s">
        <v>1222</v>
      </c>
      <c r="AC981" t="s">
        <v>88</v>
      </c>
      <c r="AD981" t="s">
        <v>89</v>
      </c>
      <c r="AE981" t="s"/>
      <c r="AF981" t="s"/>
      <c r="AG981" t="s"/>
      <c r="AH981" t="s">
        <v>1223</v>
      </c>
      <c r="AI981" t="s">
        <v>1224</v>
      </c>
      <c r="AJ981" t="s"/>
      <c r="AK981" t="s">
        <v>91</v>
      </c>
      <c r="AL981" t="s"/>
      <c r="AM981" t="s">
        <v>474</v>
      </c>
      <c r="AN981" t="s">
        <v>91</v>
      </c>
      <c r="AO981" t="s"/>
      <c r="AP981" t="n">
        <v>2</v>
      </c>
      <c r="AQ981" t="s">
        <v>92</v>
      </c>
      <c r="AR981" t="s"/>
      <c r="AS981" t="s">
        <v>93</v>
      </c>
      <c r="AT981" t="s">
        <v>94</v>
      </c>
      <c r="AU981" t="s">
        <v>91</v>
      </c>
      <c r="AV981" t="s"/>
      <c r="AW981" t="s">
        <v>95</v>
      </c>
      <c r="AX981" t="s"/>
      <c r="AY981" t="n">
        <v>426811</v>
      </c>
      <c r="AZ981" t="s">
        <v>1225</v>
      </c>
      <c r="BA981" t="s"/>
      <c r="BB981" t="s"/>
      <c r="BC981" t="n">
        <v>38.91</v>
      </c>
      <c r="BD981" t="n">
        <v>38.91</v>
      </c>
      <c r="BE981" t="s">
        <v>1226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>
        <v>1263</v>
      </c>
      <c r="BR981" t="s">
        <v>387</v>
      </c>
    </row>
    <row r="982" spans="1:70">
      <c r="A982" t="s">
        <v>70</v>
      </c>
      <c r="B982" t="s">
        <v>71</v>
      </c>
      <c r="C982" t="s">
        <v>438</v>
      </c>
      <c r="D982" t="n">
        <v>3</v>
      </c>
      <c r="E982" t="s">
        <v>1219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157.51</v>
      </c>
      <c r="L982" t="s">
        <v>77</v>
      </c>
      <c r="M982" t="s"/>
      <c r="N982" t="s">
        <v>1262</v>
      </c>
      <c r="O982" t="s">
        <v>79</v>
      </c>
      <c r="P982" t="s">
        <v>1219</v>
      </c>
      <c r="Q982" t="s"/>
      <c r="R982" t="s">
        <v>328</v>
      </c>
      <c r="S982" t="s">
        <v>1228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>
        <f>HYPERLINK("https://hotelmonitor-cachepage.eclerx.com/savepage/tk_15454758705322318_sr_61.html","info")</f>
        <v/>
      </c>
      <c r="AA982" t="n">
        <v>-426811</v>
      </c>
      <c r="AB982" t="s">
        <v>1229</v>
      </c>
      <c r="AC982" t="s">
        <v>196</v>
      </c>
      <c r="AD982" t="s">
        <v>89</v>
      </c>
      <c r="AE982" t="s"/>
      <c r="AF982" t="s"/>
      <c r="AG982" t="s"/>
      <c r="AH982" t="s">
        <v>1230</v>
      </c>
      <c r="AI982" t="s">
        <v>1228</v>
      </c>
      <c r="AJ982" t="s"/>
      <c r="AK982" t="s">
        <v>91</v>
      </c>
      <c r="AL982" t="s"/>
      <c r="AM982" t="s">
        <v>474</v>
      </c>
      <c r="AN982" t="s">
        <v>91</v>
      </c>
      <c r="AO982" t="s"/>
      <c r="AP982" t="n">
        <v>2</v>
      </c>
      <c r="AQ982" t="s">
        <v>92</v>
      </c>
      <c r="AR982" t="s"/>
      <c r="AS982" t="s">
        <v>93</v>
      </c>
      <c r="AT982" t="s">
        <v>94</v>
      </c>
      <c r="AU982" t="s">
        <v>91</v>
      </c>
      <c r="AV982" t="s"/>
      <c r="AW982" t="s">
        <v>95</v>
      </c>
      <c r="AX982" t="s"/>
      <c r="AY982" t="n">
        <v>426811</v>
      </c>
      <c r="AZ982" t="s">
        <v>1225</v>
      </c>
      <c r="BA982" t="s"/>
      <c r="BB982" t="s"/>
      <c r="BC982" t="n">
        <v>38.91</v>
      </c>
      <c r="BD982" t="n">
        <v>38.91</v>
      </c>
      <c r="BE982" t="s">
        <v>1231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>
        <v>1263</v>
      </c>
      <c r="BR982" t="s">
        <v>387</v>
      </c>
    </row>
    <row r="983" spans="1:70">
      <c r="A983" t="s">
        <v>70</v>
      </c>
      <c r="B983" t="s">
        <v>71</v>
      </c>
      <c r="C983" t="s">
        <v>438</v>
      </c>
      <c r="D983" t="n">
        <v>3</v>
      </c>
      <c r="E983" t="s">
        <v>1219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157.51</v>
      </c>
      <c r="L983" t="s">
        <v>77</v>
      </c>
      <c r="M983" t="s"/>
      <c r="N983" t="s">
        <v>1262</v>
      </c>
      <c r="O983" t="s">
        <v>79</v>
      </c>
      <c r="P983" t="s">
        <v>1219</v>
      </c>
      <c r="Q983" t="s"/>
      <c r="R983" t="s">
        <v>328</v>
      </c>
      <c r="S983" t="s">
        <v>1228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HYPERLINK("https://hotelmonitor-cachepage.eclerx.com/savepage/tk_15454758705322318_sr_61.html","info")</f>
        <v/>
      </c>
      <c r="AA983" t="n">
        <v>-426811</v>
      </c>
      <c r="AB983" t="s">
        <v>1229</v>
      </c>
      <c r="AC983" t="s">
        <v>196</v>
      </c>
      <c r="AD983" t="s">
        <v>89</v>
      </c>
      <c r="AE983" t="s"/>
      <c r="AF983" t="s"/>
      <c r="AG983" t="s"/>
      <c r="AH983" t="s">
        <v>1230</v>
      </c>
      <c r="AI983" t="s">
        <v>1228</v>
      </c>
      <c r="AJ983" t="s"/>
      <c r="AK983" t="s">
        <v>91</v>
      </c>
      <c r="AL983" t="s"/>
      <c r="AM983" t="s">
        <v>474</v>
      </c>
      <c r="AN983" t="s">
        <v>91</v>
      </c>
      <c r="AO983" t="s"/>
      <c r="AP983" t="n">
        <v>2</v>
      </c>
      <c r="AQ983" t="s">
        <v>92</v>
      </c>
      <c r="AR983" t="s"/>
      <c r="AS983" t="s">
        <v>93</v>
      </c>
      <c r="AT983" t="s">
        <v>94</v>
      </c>
      <c r="AU983" t="s">
        <v>91</v>
      </c>
      <c r="AV983" t="s"/>
      <c r="AW983" t="s">
        <v>95</v>
      </c>
      <c r="AX983" t="s"/>
      <c r="AY983" t="n">
        <v>426811</v>
      </c>
      <c r="AZ983" t="s">
        <v>1225</v>
      </c>
      <c r="BA983" t="s"/>
      <c r="BB983" t="s"/>
      <c r="BC983" t="n">
        <v>38.91</v>
      </c>
      <c r="BD983" t="n">
        <v>38.91</v>
      </c>
      <c r="BE983" t="s">
        <v>1231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>
        <v>1263</v>
      </c>
      <c r="BR983" t="s">
        <v>387</v>
      </c>
    </row>
    <row r="984" spans="1:70">
      <c r="A984" t="s">
        <v>70</v>
      </c>
      <c r="B984" t="s">
        <v>71</v>
      </c>
      <c r="C984" t="s">
        <v>438</v>
      </c>
      <c r="D984" t="n">
        <v>3</v>
      </c>
      <c r="E984" t="s">
        <v>1219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157.51</v>
      </c>
      <c r="L984" t="s">
        <v>77</v>
      </c>
      <c r="M984" t="s"/>
      <c r="N984" t="s">
        <v>1262</v>
      </c>
      <c r="O984" t="s">
        <v>79</v>
      </c>
      <c r="P984" t="s">
        <v>1219</v>
      </c>
      <c r="Q984" t="s"/>
      <c r="R984" t="s">
        <v>328</v>
      </c>
      <c r="S984" t="s">
        <v>1232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>
        <f>HYPERLINK("https://hotelmonitor-cachepage.eclerx.com/savepage/tk_15454758705322318_sr_61.html","info")</f>
        <v/>
      </c>
      <c r="AA984" t="n">
        <v>-426811</v>
      </c>
      <c r="AB984" t="s">
        <v>1233</v>
      </c>
      <c r="AC984" t="s">
        <v>196</v>
      </c>
      <c r="AD984" t="s">
        <v>89</v>
      </c>
      <c r="AE984" t="s"/>
      <c r="AF984" t="s"/>
      <c r="AG984" t="s"/>
      <c r="AH984" t="s">
        <v>1234</v>
      </c>
      <c r="AI984" t="s">
        <v>1232</v>
      </c>
      <c r="AJ984" t="s"/>
      <c r="AK984" t="s">
        <v>91</v>
      </c>
      <c r="AL984" t="s"/>
      <c r="AM984" t="s">
        <v>371</v>
      </c>
      <c r="AN984" t="s">
        <v>91</v>
      </c>
      <c r="AO984" t="s"/>
      <c r="AP984" t="n">
        <v>2</v>
      </c>
      <c r="AQ984" t="s">
        <v>92</v>
      </c>
      <c r="AR984" t="s"/>
      <c r="AS984" t="s">
        <v>1235</v>
      </c>
      <c r="AT984" t="s">
        <v>94</v>
      </c>
      <c r="AU984" t="s">
        <v>91</v>
      </c>
      <c r="AV984" t="s"/>
      <c r="AW984" t="s">
        <v>95</v>
      </c>
      <c r="AX984" t="s"/>
      <c r="AY984" t="n">
        <v>426811</v>
      </c>
      <c r="AZ984" t="s">
        <v>1225</v>
      </c>
      <c r="BA984" t="s"/>
      <c r="BB984" t="s"/>
      <c r="BC984" t="n">
        <v>38.91</v>
      </c>
      <c r="BD984" t="n">
        <v>38.91</v>
      </c>
      <c r="BE984" t="s">
        <v>1231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>
        <v>1263</v>
      </c>
      <c r="BR984" t="s">
        <v>387</v>
      </c>
    </row>
    <row r="985" spans="1:70">
      <c r="A985" t="s">
        <v>70</v>
      </c>
      <c r="B985" t="s">
        <v>71</v>
      </c>
      <c r="C985" t="s">
        <v>438</v>
      </c>
      <c r="D985" t="n">
        <v>3</v>
      </c>
      <c r="E985" t="s">
        <v>1219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157.51</v>
      </c>
      <c r="L985" t="s">
        <v>77</v>
      </c>
      <c r="M985" t="s"/>
      <c r="N985" t="s">
        <v>1262</v>
      </c>
      <c r="O985" t="s">
        <v>79</v>
      </c>
      <c r="P985" t="s">
        <v>1219</v>
      </c>
      <c r="Q985" t="s"/>
      <c r="R985" t="s">
        <v>328</v>
      </c>
      <c r="S985" t="s">
        <v>1232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>
        <f>HYPERLINK("https://hotelmonitor-cachepage.eclerx.com/savepage/tk_15454758705322318_sr_61.html","info")</f>
        <v/>
      </c>
      <c r="AA985" t="n">
        <v>-426811</v>
      </c>
      <c r="AB985" t="s">
        <v>1233</v>
      </c>
      <c r="AC985" t="s">
        <v>196</v>
      </c>
      <c r="AD985" t="s">
        <v>89</v>
      </c>
      <c r="AE985" t="s"/>
      <c r="AF985" t="s"/>
      <c r="AG985" t="s"/>
      <c r="AH985" t="s">
        <v>1234</v>
      </c>
      <c r="AI985" t="s">
        <v>1232</v>
      </c>
      <c r="AJ985" t="s"/>
      <c r="AK985" t="s">
        <v>91</v>
      </c>
      <c r="AL985" t="s"/>
      <c r="AM985" t="s">
        <v>371</v>
      </c>
      <c r="AN985" t="s">
        <v>91</v>
      </c>
      <c r="AO985" t="s"/>
      <c r="AP985" t="n">
        <v>2</v>
      </c>
      <c r="AQ985" t="s">
        <v>92</v>
      </c>
      <c r="AR985" t="s"/>
      <c r="AS985" t="s">
        <v>1235</v>
      </c>
      <c r="AT985" t="s">
        <v>94</v>
      </c>
      <c r="AU985" t="s">
        <v>91</v>
      </c>
      <c r="AV985" t="s"/>
      <c r="AW985" t="s">
        <v>95</v>
      </c>
      <c r="AX985" t="s"/>
      <c r="AY985" t="n">
        <v>426811</v>
      </c>
      <c r="AZ985" t="s">
        <v>1225</v>
      </c>
      <c r="BA985" t="s"/>
      <c r="BB985" t="s"/>
      <c r="BC985" t="n">
        <v>38.91</v>
      </c>
      <c r="BD985" t="n">
        <v>38.91</v>
      </c>
      <c r="BE985" t="s">
        <v>1231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>
        <v>1263</v>
      </c>
      <c r="BR985" t="s">
        <v>387</v>
      </c>
    </row>
    <row r="986" spans="1:70">
      <c r="A986" t="s">
        <v>70</v>
      </c>
      <c r="B986" t="s">
        <v>71</v>
      </c>
      <c r="C986" t="s">
        <v>438</v>
      </c>
      <c r="D986" t="n">
        <v>3</v>
      </c>
      <c r="E986" t="s">
        <v>1219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175</v>
      </c>
      <c r="L986" t="s">
        <v>77</v>
      </c>
      <c r="M986" t="s"/>
      <c r="N986" t="s">
        <v>1262</v>
      </c>
      <c r="O986" t="s">
        <v>79</v>
      </c>
      <c r="P986" t="s">
        <v>1219</v>
      </c>
      <c r="Q986" t="s"/>
      <c r="R986" t="s">
        <v>328</v>
      </c>
      <c r="S986" t="s">
        <v>1236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HYPERLINK("https://hotelmonitor-cachepage.eclerx.com/savepage/tk_15454758705322318_sr_61.html","info")</f>
        <v/>
      </c>
      <c r="AA986" t="n">
        <v>-426811</v>
      </c>
      <c r="AB986" t="s">
        <v>1237</v>
      </c>
      <c r="AC986" t="s">
        <v>88</v>
      </c>
      <c r="AD986" t="s">
        <v>89</v>
      </c>
      <c r="AE986" t="s"/>
      <c r="AF986" t="s"/>
      <c r="AG986" t="s"/>
      <c r="AH986" t="s">
        <v>1238</v>
      </c>
      <c r="AI986" t="s">
        <v>1239</v>
      </c>
      <c r="AJ986" t="s"/>
      <c r="AK986" t="s">
        <v>91</v>
      </c>
      <c r="AL986" t="s"/>
      <c r="AM986" t="s">
        <v>371</v>
      </c>
      <c r="AN986" t="s">
        <v>91</v>
      </c>
      <c r="AO986" t="s"/>
      <c r="AP986" t="n">
        <v>2</v>
      </c>
      <c r="AQ986" t="s">
        <v>92</v>
      </c>
      <c r="AR986" t="s"/>
      <c r="AS986" t="s">
        <v>1235</v>
      </c>
      <c r="AT986" t="s">
        <v>94</v>
      </c>
      <c r="AU986" t="s">
        <v>91</v>
      </c>
      <c r="AV986" t="s"/>
      <c r="AW986" t="s">
        <v>95</v>
      </c>
      <c r="AX986" t="s"/>
      <c r="AY986" t="n">
        <v>426811</v>
      </c>
      <c r="AZ986" t="s">
        <v>1225</v>
      </c>
      <c r="BA986" t="s"/>
      <c r="BB986" t="s"/>
      <c r="BC986" t="n">
        <v>38.91</v>
      </c>
      <c r="BD986" t="n">
        <v>38.91</v>
      </c>
      <c r="BE986" t="s">
        <v>1240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>
        <v>1263</v>
      </c>
      <c r="BR986" t="s">
        <v>387</v>
      </c>
    </row>
    <row r="987" spans="1:70">
      <c r="A987" t="s">
        <v>70</v>
      </c>
      <c r="B987" t="s">
        <v>71</v>
      </c>
      <c r="C987" t="s">
        <v>438</v>
      </c>
      <c r="D987" t="n">
        <v>3</v>
      </c>
      <c r="E987" t="s">
        <v>1219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175</v>
      </c>
      <c r="L987" t="s">
        <v>77</v>
      </c>
      <c r="M987" t="s"/>
      <c r="N987" t="s">
        <v>1262</v>
      </c>
      <c r="O987" t="s">
        <v>79</v>
      </c>
      <c r="P987" t="s">
        <v>1219</v>
      </c>
      <c r="Q987" t="s"/>
      <c r="R987" t="s">
        <v>328</v>
      </c>
      <c r="S987" t="s">
        <v>1236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>
        <f>HYPERLINK("https://hotelmonitor-cachepage.eclerx.com/savepage/tk_15454758705322318_sr_61.html","info")</f>
        <v/>
      </c>
      <c r="AA987" t="n">
        <v>-426811</v>
      </c>
      <c r="AB987" t="s">
        <v>1237</v>
      </c>
      <c r="AC987" t="s">
        <v>88</v>
      </c>
      <c r="AD987" t="s">
        <v>89</v>
      </c>
      <c r="AE987" t="s"/>
      <c r="AF987" t="s"/>
      <c r="AG987" t="s"/>
      <c r="AH987" t="s">
        <v>1238</v>
      </c>
      <c r="AI987" t="s">
        <v>1239</v>
      </c>
      <c r="AJ987" t="s"/>
      <c r="AK987" t="s">
        <v>91</v>
      </c>
      <c r="AL987" t="s"/>
      <c r="AM987" t="s">
        <v>371</v>
      </c>
      <c r="AN987" t="s">
        <v>91</v>
      </c>
      <c r="AO987" t="s"/>
      <c r="AP987" t="n">
        <v>2</v>
      </c>
      <c r="AQ987" t="s">
        <v>92</v>
      </c>
      <c r="AR987" t="s"/>
      <c r="AS987" t="s">
        <v>1235</v>
      </c>
      <c r="AT987" t="s">
        <v>94</v>
      </c>
      <c r="AU987" t="s">
        <v>91</v>
      </c>
      <c r="AV987" t="s"/>
      <c r="AW987" t="s">
        <v>95</v>
      </c>
      <c r="AX987" t="s"/>
      <c r="AY987" t="n">
        <v>426811</v>
      </c>
      <c r="AZ987" t="s">
        <v>1225</v>
      </c>
      <c r="BA987" t="s"/>
      <c r="BB987" t="s"/>
      <c r="BC987" t="n">
        <v>38.91</v>
      </c>
      <c r="BD987" t="n">
        <v>38.91</v>
      </c>
      <c r="BE987" t="s">
        <v>1240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>
        <v>1263</v>
      </c>
      <c r="BR987" t="s">
        <v>387</v>
      </c>
    </row>
    <row r="988" spans="1:70">
      <c r="A988" t="s">
        <v>70</v>
      </c>
      <c r="B988" t="s">
        <v>71</v>
      </c>
      <c r="C988" t="s">
        <v>438</v>
      </c>
      <c r="D988" t="n">
        <v>3</v>
      </c>
      <c r="E988" t="s">
        <v>1219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175</v>
      </c>
      <c r="L988" t="s">
        <v>77</v>
      </c>
      <c r="M988" t="s"/>
      <c r="N988" t="s">
        <v>1262</v>
      </c>
      <c r="O988" t="s">
        <v>79</v>
      </c>
      <c r="P988" t="s">
        <v>1219</v>
      </c>
      <c r="Q988" t="s"/>
      <c r="R988" t="s">
        <v>328</v>
      </c>
      <c r="S988" t="s">
        <v>1236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>
        <f>HYPERLINK("https://hotelmonitor-cachepage.eclerx.com/savepage/tk_15454758705322318_sr_61.html","info")</f>
        <v/>
      </c>
      <c r="AA988" t="n">
        <v>-426811</v>
      </c>
      <c r="AB988" t="s">
        <v>1241</v>
      </c>
      <c r="AC988" t="s">
        <v>88</v>
      </c>
      <c r="AD988" t="s">
        <v>89</v>
      </c>
      <c r="AE988" t="s"/>
      <c r="AF988" t="s"/>
      <c r="AG988" t="s"/>
      <c r="AH988" t="s">
        <v>1238</v>
      </c>
      <c r="AI988" t="s">
        <v>1239</v>
      </c>
      <c r="AJ988" t="s"/>
      <c r="AK988" t="s">
        <v>91</v>
      </c>
      <c r="AL988" t="s"/>
      <c r="AM988" t="s">
        <v>371</v>
      </c>
      <c r="AN988" t="s">
        <v>91</v>
      </c>
      <c r="AO988" t="s"/>
      <c r="AP988" t="n">
        <v>2</v>
      </c>
      <c r="AQ988" t="s">
        <v>92</v>
      </c>
      <c r="AR988" t="s"/>
      <c r="AS988" t="s">
        <v>1235</v>
      </c>
      <c r="AT988" t="s">
        <v>94</v>
      </c>
      <c r="AU988" t="s">
        <v>91</v>
      </c>
      <c r="AV988" t="s"/>
      <c r="AW988" t="s">
        <v>95</v>
      </c>
      <c r="AX988" t="s"/>
      <c r="AY988" t="n">
        <v>426811</v>
      </c>
      <c r="AZ988" t="s">
        <v>1225</v>
      </c>
      <c r="BA988" t="s"/>
      <c r="BB988" t="s"/>
      <c r="BC988" t="n">
        <v>38.91</v>
      </c>
      <c r="BD988" t="n">
        <v>38.91</v>
      </c>
      <c r="BE988" t="s">
        <v>1240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>
        <v>1263</v>
      </c>
      <c r="BR988" t="s">
        <v>387</v>
      </c>
    </row>
    <row r="989" spans="1:70">
      <c r="A989" t="s">
        <v>70</v>
      </c>
      <c r="B989" t="s">
        <v>71</v>
      </c>
      <c r="C989" t="s">
        <v>438</v>
      </c>
      <c r="D989" t="n">
        <v>3</v>
      </c>
      <c r="E989" t="s">
        <v>1219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175</v>
      </c>
      <c r="L989" t="s">
        <v>77</v>
      </c>
      <c r="M989" t="s"/>
      <c r="N989" t="s">
        <v>1262</v>
      </c>
      <c r="O989" t="s">
        <v>79</v>
      </c>
      <c r="P989" t="s">
        <v>1219</v>
      </c>
      <c r="Q989" t="s"/>
      <c r="R989" t="s">
        <v>328</v>
      </c>
      <c r="S989" t="s">
        <v>1236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HYPERLINK("https://hotelmonitor-cachepage.eclerx.com/savepage/tk_15454758705322318_sr_61.html","info")</f>
        <v/>
      </c>
      <c r="AA989" t="n">
        <v>-426811</v>
      </c>
      <c r="AB989" t="s">
        <v>1241</v>
      </c>
      <c r="AC989" t="s">
        <v>88</v>
      </c>
      <c r="AD989" t="s">
        <v>89</v>
      </c>
      <c r="AE989" t="s"/>
      <c r="AF989" t="s"/>
      <c r="AG989" t="s"/>
      <c r="AH989" t="s">
        <v>1238</v>
      </c>
      <c r="AI989" t="s">
        <v>1239</v>
      </c>
      <c r="AJ989" t="s"/>
      <c r="AK989" t="s">
        <v>91</v>
      </c>
      <c r="AL989" t="s"/>
      <c r="AM989" t="s">
        <v>371</v>
      </c>
      <c r="AN989" t="s">
        <v>91</v>
      </c>
      <c r="AO989" t="s"/>
      <c r="AP989" t="n">
        <v>2</v>
      </c>
      <c r="AQ989" t="s">
        <v>92</v>
      </c>
      <c r="AR989" t="s"/>
      <c r="AS989" t="s">
        <v>1235</v>
      </c>
      <c r="AT989" t="s">
        <v>94</v>
      </c>
      <c r="AU989" t="s">
        <v>91</v>
      </c>
      <c r="AV989" t="s"/>
      <c r="AW989" t="s">
        <v>95</v>
      </c>
      <c r="AX989" t="s"/>
      <c r="AY989" t="n">
        <v>426811</v>
      </c>
      <c r="AZ989" t="s">
        <v>1225</v>
      </c>
      <c r="BA989" t="s"/>
      <c r="BB989" t="s"/>
      <c r="BC989" t="n">
        <v>38.91</v>
      </c>
      <c r="BD989" t="n">
        <v>38.91</v>
      </c>
      <c r="BE989" t="s">
        <v>1240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>
        <v>1263</v>
      </c>
      <c r="BR989" t="s">
        <v>387</v>
      </c>
    </row>
    <row r="990" spans="1:70">
      <c r="A990" t="s">
        <v>70</v>
      </c>
      <c r="B990" t="s">
        <v>71</v>
      </c>
      <c r="C990" t="s">
        <v>438</v>
      </c>
      <c r="D990" t="n">
        <v>3</v>
      </c>
      <c r="E990" t="s">
        <v>1219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175</v>
      </c>
      <c r="L990" t="s">
        <v>77</v>
      </c>
      <c r="M990" t="s"/>
      <c r="N990" t="s">
        <v>1262</v>
      </c>
      <c r="O990" t="s">
        <v>79</v>
      </c>
      <c r="P990" t="s">
        <v>1219</v>
      </c>
      <c r="Q990" t="s"/>
      <c r="R990" t="s">
        <v>328</v>
      </c>
      <c r="S990" t="s">
        <v>1236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>
        <f>HYPERLINK("https://hotelmonitor-cachepage.eclerx.com/savepage/tk_15454758705322318_sr_61.html","info")</f>
        <v/>
      </c>
      <c r="AA990" t="n">
        <v>-426811</v>
      </c>
      <c r="AB990" t="s">
        <v>1242</v>
      </c>
      <c r="AC990" t="s">
        <v>88</v>
      </c>
      <c r="AD990" t="s">
        <v>89</v>
      </c>
      <c r="AE990" t="s"/>
      <c r="AF990" t="s"/>
      <c r="AG990" t="s"/>
      <c r="AH990" t="s">
        <v>1238</v>
      </c>
      <c r="AI990" t="s">
        <v>1239</v>
      </c>
      <c r="AJ990" t="s"/>
      <c r="AK990" t="s">
        <v>91</v>
      </c>
      <c r="AL990" t="s"/>
      <c r="AM990" t="s">
        <v>371</v>
      </c>
      <c r="AN990" t="s">
        <v>91</v>
      </c>
      <c r="AO990" t="s"/>
      <c r="AP990" t="n">
        <v>2</v>
      </c>
      <c r="AQ990" t="s">
        <v>92</v>
      </c>
      <c r="AR990" t="s"/>
      <c r="AS990" t="s">
        <v>1235</v>
      </c>
      <c r="AT990" t="s">
        <v>94</v>
      </c>
      <c r="AU990" t="s">
        <v>91</v>
      </c>
      <c r="AV990" t="s"/>
      <c r="AW990" t="s">
        <v>95</v>
      </c>
      <c r="AX990" t="s"/>
      <c r="AY990" t="n">
        <v>426811</v>
      </c>
      <c r="AZ990" t="s">
        <v>1225</v>
      </c>
      <c r="BA990" t="s"/>
      <c r="BB990" t="s"/>
      <c r="BC990" t="n">
        <v>38.91</v>
      </c>
      <c r="BD990" t="n">
        <v>38.91</v>
      </c>
      <c r="BE990" t="s">
        <v>1240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>
        <v>1263</v>
      </c>
      <c r="BR990" t="s">
        <v>387</v>
      </c>
    </row>
    <row r="991" spans="1:70">
      <c r="A991" t="s">
        <v>70</v>
      </c>
      <c r="B991" t="s">
        <v>71</v>
      </c>
      <c r="C991" t="s">
        <v>438</v>
      </c>
      <c r="D991" t="n">
        <v>3</v>
      </c>
      <c r="E991" t="s">
        <v>1219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175</v>
      </c>
      <c r="L991" t="s">
        <v>77</v>
      </c>
      <c r="M991" t="s"/>
      <c r="N991" t="s">
        <v>1262</v>
      </c>
      <c r="O991" t="s">
        <v>79</v>
      </c>
      <c r="P991" t="s">
        <v>1219</v>
      </c>
      <c r="Q991" t="s"/>
      <c r="R991" t="s">
        <v>328</v>
      </c>
      <c r="S991" t="s">
        <v>1236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>
        <f>HYPERLINK("https://hotelmonitor-cachepage.eclerx.com/savepage/tk_15454758705322318_sr_61.html","info")</f>
        <v/>
      </c>
      <c r="AA991" t="n">
        <v>-426811</v>
      </c>
      <c r="AB991" t="s">
        <v>1242</v>
      </c>
      <c r="AC991" t="s">
        <v>88</v>
      </c>
      <c r="AD991" t="s">
        <v>89</v>
      </c>
      <c r="AE991" t="s"/>
      <c r="AF991" t="s"/>
      <c r="AG991" t="s"/>
      <c r="AH991" t="s">
        <v>1238</v>
      </c>
      <c r="AI991" t="s">
        <v>1239</v>
      </c>
      <c r="AJ991" t="s"/>
      <c r="AK991" t="s">
        <v>91</v>
      </c>
      <c r="AL991" t="s"/>
      <c r="AM991" t="s">
        <v>371</v>
      </c>
      <c r="AN991" t="s">
        <v>91</v>
      </c>
      <c r="AO991" t="s"/>
      <c r="AP991" t="n">
        <v>2</v>
      </c>
      <c r="AQ991" t="s">
        <v>92</v>
      </c>
      <c r="AR991" t="s"/>
      <c r="AS991" t="s">
        <v>1235</v>
      </c>
      <c r="AT991" t="s">
        <v>94</v>
      </c>
      <c r="AU991" t="s">
        <v>91</v>
      </c>
      <c r="AV991" t="s"/>
      <c r="AW991" t="s">
        <v>95</v>
      </c>
      <c r="AX991" t="s"/>
      <c r="AY991" t="n">
        <v>426811</v>
      </c>
      <c r="AZ991" t="s">
        <v>1225</v>
      </c>
      <c r="BA991" t="s"/>
      <c r="BB991" t="s"/>
      <c r="BC991" t="n">
        <v>38.91</v>
      </c>
      <c r="BD991" t="n">
        <v>38.91</v>
      </c>
      <c r="BE991" t="s">
        <v>1240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>
        <v>1263</v>
      </c>
      <c r="BR991" t="s">
        <v>387</v>
      </c>
    </row>
    <row r="992" spans="1:70">
      <c r="A992" t="s">
        <v>70</v>
      </c>
      <c r="B992" t="s">
        <v>71</v>
      </c>
      <c r="C992" t="s">
        <v>438</v>
      </c>
      <c r="D992" t="n">
        <v>3</v>
      </c>
      <c r="E992" t="s">
        <v>1219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175</v>
      </c>
      <c r="L992" t="s">
        <v>77</v>
      </c>
      <c r="M992" t="s"/>
      <c r="N992" t="s">
        <v>1262</v>
      </c>
      <c r="O992" t="s">
        <v>79</v>
      </c>
      <c r="P992" t="s">
        <v>1219</v>
      </c>
      <c r="Q992" t="s"/>
      <c r="R992" t="s">
        <v>328</v>
      </c>
      <c r="S992" t="s">
        <v>1236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HYPERLINK("https://hotelmonitor-cachepage.eclerx.com/savepage/tk_15454758705322318_sr_61.html","info")</f>
        <v/>
      </c>
      <c r="AA992" t="n">
        <v>-426811</v>
      </c>
      <c r="AB992" t="s">
        <v>1243</v>
      </c>
      <c r="AC992" t="s">
        <v>88</v>
      </c>
      <c r="AD992" t="s">
        <v>89</v>
      </c>
      <c r="AE992" t="s"/>
      <c r="AF992" t="s"/>
      <c r="AG992" t="s"/>
      <c r="AH992" t="s">
        <v>1238</v>
      </c>
      <c r="AI992" t="s">
        <v>1239</v>
      </c>
      <c r="AJ992" t="s"/>
      <c r="AK992" t="s">
        <v>91</v>
      </c>
      <c r="AL992" t="s"/>
      <c r="AM992" t="s">
        <v>474</v>
      </c>
      <c r="AN992" t="s">
        <v>91</v>
      </c>
      <c r="AO992" t="s"/>
      <c r="AP992" t="n">
        <v>2</v>
      </c>
      <c r="AQ992" t="s">
        <v>92</v>
      </c>
      <c r="AR992" t="s"/>
      <c r="AS992" t="s">
        <v>93</v>
      </c>
      <c r="AT992" t="s">
        <v>94</v>
      </c>
      <c r="AU992" t="s">
        <v>91</v>
      </c>
      <c r="AV992" t="s"/>
      <c r="AW992" t="s">
        <v>95</v>
      </c>
      <c r="AX992" t="s"/>
      <c r="AY992" t="n">
        <v>426811</v>
      </c>
      <c r="AZ992" t="s">
        <v>1225</v>
      </c>
      <c r="BA992" t="s"/>
      <c r="BB992" t="s"/>
      <c r="BC992" t="n">
        <v>38.91</v>
      </c>
      <c r="BD992" t="n">
        <v>38.91</v>
      </c>
      <c r="BE992" t="s">
        <v>1240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>
        <v>1263</v>
      </c>
      <c r="BR992" t="s">
        <v>387</v>
      </c>
    </row>
    <row r="993" spans="1:70">
      <c r="A993" t="s">
        <v>70</v>
      </c>
      <c r="B993" t="s">
        <v>71</v>
      </c>
      <c r="C993" t="s">
        <v>438</v>
      </c>
      <c r="D993" t="n">
        <v>3</v>
      </c>
      <c r="E993" t="s">
        <v>1219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175</v>
      </c>
      <c r="L993" t="s">
        <v>77</v>
      </c>
      <c r="M993" t="s"/>
      <c r="N993" t="s">
        <v>1262</v>
      </c>
      <c r="O993" t="s">
        <v>79</v>
      </c>
      <c r="P993" t="s">
        <v>1219</v>
      </c>
      <c r="Q993" t="s"/>
      <c r="R993" t="s">
        <v>328</v>
      </c>
      <c r="S993" t="s">
        <v>1236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HYPERLINK("https://hotelmonitor-cachepage.eclerx.com/savepage/tk_15454758705322318_sr_61.html","info")</f>
        <v/>
      </c>
      <c r="AA993" t="n">
        <v>-426811</v>
      </c>
      <c r="AB993" t="s">
        <v>1243</v>
      </c>
      <c r="AC993" t="s">
        <v>88</v>
      </c>
      <c r="AD993" t="s">
        <v>89</v>
      </c>
      <c r="AE993" t="s"/>
      <c r="AF993" t="s"/>
      <c r="AG993" t="s"/>
      <c r="AH993" t="s">
        <v>1238</v>
      </c>
      <c r="AI993" t="s">
        <v>1239</v>
      </c>
      <c r="AJ993" t="s"/>
      <c r="AK993" t="s">
        <v>91</v>
      </c>
      <c r="AL993" t="s"/>
      <c r="AM993" t="s">
        <v>474</v>
      </c>
      <c r="AN993" t="s">
        <v>91</v>
      </c>
      <c r="AO993" t="s"/>
      <c r="AP993" t="n">
        <v>2</v>
      </c>
      <c r="AQ993" t="s">
        <v>92</v>
      </c>
      <c r="AR993" t="s"/>
      <c r="AS993" t="s">
        <v>93</v>
      </c>
      <c r="AT993" t="s">
        <v>94</v>
      </c>
      <c r="AU993" t="s">
        <v>91</v>
      </c>
      <c r="AV993" t="s"/>
      <c r="AW993" t="s">
        <v>95</v>
      </c>
      <c r="AX993" t="s"/>
      <c r="AY993" t="n">
        <v>426811</v>
      </c>
      <c r="AZ993" t="s">
        <v>1225</v>
      </c>
      <c r="BA993" t="s"/>
      <c r="BB993" t="s"/>
      <c r="BC993" t="n">
        <v>38.91</v>
      </c>
      <c r="BD993" t="n">
        <v>38.91</v>
      </c>
      <c r="BE993" t="s">
        <v>1240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>
        <v>1263</v>
      </c>
      <c r="BR993" t="s">
        <v>387</v>
      </c>
    </row>
    <row r="994" spans="1:70">
      <c r="A994" t="s">
        <v>70</v>
      </c>
      <c r="B994" t="s">
        <v>71</v>
      </c>
      <c r="C994" t="s">
        <v>438</v>
      </c>
      <c r="D994" t="n">
        <v>3</v>
      </c>
      <c r="E994" t="s">
        <v>1219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175</v>
      </c>
      <c r="L994" t="s">
        <v>77</v>
      </c>
      <c r="M994" t="s"/>
      <c r="N994" t="s">
        <v>1262</v>
      </c>
      <c r="O994" t="s">
        <v>79</v>
      </c>
      <c r="P994" t="s">
        <v>1219</v>
      </c>
      <c r="Q994" t="s"/>
      <c r="R994" t="s">
        <v>328</v>
      </c>
      <c r="S994" t="s">
        <v>1236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>
        <f>HYPERLINK("https://hotelmonitor-cachepage.eclerx.com/savepage/tk_15454758705322318_sr_61.html","info")</f>
        <v/>
      </c>
      <c r="AA994" t="n">
        <v>-426811</v>
      </c>
      <c r="AB994" t="s">
        <v>1244</v>
      </c>
      <c r="AC994" t="s">
        <v>88</v>
      </c>
      <c r="AD994" t="s">
        <v>89</v>
      </c>
      <c r="AE994" t="s"/>
      <c r="AF994" t="s"/>
      <c r="AG994" t="s"/>
      <c r="AH994" t="s">
        <v>1238</v>
      </c>
      <c r="AI994" t="s">
        <v>1239</v>
      </c>
      <c r="AJ994" t="s"/>
      <c r="AK994" t="s">
        <v>91</v>
      </c>
      <c r="AL994" t="s"/>
      <c r="AM994" t="s">
        <v>474</v>
      </c>
      <c r="AN994" t="s">
        <v>91</v>
      </c>
      <c r="AO994" t="s"/>
      <c r="AP994" t="n">
        <v>2</v>
      </c>
      <c r="AQ994" t="s">
        <v>92</v>
      </c>
      <c r="AR994" t="s"/>
      <c r="AS994" t="s">
        <v>93</v>
      </c>
      <c r="AT994" t="s">
        <v>94</v>
      </c>
      <c r="AU994" t="s">
        <v>91</v>
      </c>
      <c r="AV994" t="s"/>
      <c r="AW994" t="s">
        <v>95</v>
      </c>
      <c r="AX994" t="s"/>
      <c r="AY994" t="n">
        <v>426811</v>
      </c>
      <c r="AZ994" t="s">
        <v>1225</v>
      </c>
      <c r="BA994" t="s"/>
      <c r="BB994" t="s"/>
      <c r="BC994" t="n">
        <v>38.91</v>
      </c>
      <c r="BD994" t="n">
        <v>38.91</v>
      </c>
      <c r="BE994" t="s">
        <v>1240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1263</v>
      </c>
      <c r="BR994" t="s">
        <v>387</v>
      </c>
    </row>
    <row r="995" spans="1:70">
      <c r="A995" t="s">
        <v>70</v>
      </c>
      <c r="B995" t="s">
        <v>71</v>
      </c>
      <c r="C995" t="s">
        <v>438</v>
      </c>
      <c r="D995" t="n">
        <v>3</v>
      </c>
      <c r="E995" t="s">
        <v>1219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175</v>
      </c>
      <c r="L995" t="s">
        <v>77</v>
      </c>
      <c r="M995" t="s"/>
      <c r="N995" t="s">
        <v>1262</v>
      </c>
      <c r="O995" t="s">
        <v>79</v>
      </c>
      <c r="P995" t="s">
        <v>1219</v>
      </c>
      <c r="Q995" t="s"/>
      <c r="R995" t="s">
        <v>328</v>
      </c>
      <c r="S995" t="s">
        <v>1236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>
        <f>HYPERLINK("https://hotelmonitor-cachepage.eclerx.com/savepage/tk_15454758705322318_sr_61.html","info")</f>
        <v/>
      </c>
      <c r="AA995" t="n">
        <v>-426811</v>
      </c>
      <c r="AB995" t="s">
        <v>1244</v>
      </c>
      <c r="AC995" t="s">
        <v>88</v>
      </c>
      <c r="AD995" t="s">
        <v>89</v>
      </c>
      <c r="AE995" t="s"/>
      <c r="AF995" t="s"/>
      <c r="AG995" t="s"/>
      <c r="AH995" t="s">
        <v>1238</v>
      </c>
      <c r="AI995" t="s">
        <v>1239</v>
      </c>
      <c r="AJ995" t="s"/>
      <c r="AK995" t="s">
        <v>91</v>
      </c>
      <c r="AL995" t="s"/>
      <c r="AM995" t="s">
        <v>474</v>
      </c>
      <c r="AN995" t="s">
        <v>91</v>
      </c>
      <c r="AO995" t="s"/>
      <c r="AP995" t="n">
        <v>2</v>
      </c>
      <c r="AQ995" t="s">
        <v>92</v>
      </c>
      <c r="AR995" t="s"/>
      <c r="AS995" t="s">
        <v>93</v>
      </c>
      <c r="AT995" t="s">
        <v>94</v>
      </c>
      <c r="AU995" t="s">
        <v>91</v>
      </c>
      <c r="AV995" t="s"/>
      <c r="AW995" t="s">
        <v>95</v>
      </c>
      <c r="AX995" t="s"/>
      <c r="AY995" t="n">
        <v>426811</v>
      </c>
      <c r="AZ995" t="s">
        <v>1225</v>
      </c>
      <c r="BA995" t="s"/>
      <c r="BB995" t="s"/>
      <c r="BC995" t="n">
        <v>38.91</v>
      </c>
      <c r="BD995" t="n">
        <v>38.91</v>
      </c>
      <c r="BE995" t="s">
        <v>1240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1263</v>
      </c>
      <c r="BR995" t="s">
        <v>387</v>
      </c>
    </row>
    <row r="996" spans="1:70">
      <c r="A996" t="s">
        <v>70</v>
      </c>
      <c r="B996" t="s">
        <v>71</v>
      </c>
      <c r="C996" t="s">
        <v>438</v>
      </c>
      <c r="D996" t="n">
        <v>3</v>
      </c>
      <c r="E996" t="s">
        <v>1219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175</v>
      </c>
      <c r="L996" t="s">
        <v>77</v>
      </c>
      <c r="M996" t="s"/>
      <c r="N996" t="s">
        <v>1262</v>
      </c>
      <c r="O996" t="s">
        <v>79</v>
      </c>
      <c r="P996" t="s">
        <v>1219</v>
      </c>
      <c r="Q996" t="s"/>
      <c r="R996" t="s">
        <v>328</v>
      </c>
      <c r="S996" t="s">
        <v>1236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>
        <f>HYPERLINK("https://hotelmonitor-cachepage.eclerx.com/savepage/tk_15454758705322318_sr_61.html","info")</f>
        <v/>
      </c>
      <c r="AA996" t="n">
        <v>-426811</v>
      </c>
      <c r="AB996" t="s">
        <v>1245</v>
      </c>
      <c r="AC996" t="s">
        <v>88</v>
      </c>
      <c r="AD996" t="s">
        <v>89</v>
      </c>
      <c r="AE996" t="s"/>
      <c r="AF996" t="s"/>
      <c r="AG996" t="s"/>
      <c r="AH996" t="s">
        <v>1238</v>
      </c>
      <c r="AI996" t="s">
        <v>1239</v>
      </c>
      <c r="AJ996" t="s"/>
      <c r="AK996" t="s">
        <v>91</v>
      </c>
      <c r="AL996" t="s"/>
      <c r="AM996" t="s">
        <v>474</v>
      </c>
      <c r="AN996" t="s">
        <v>91</v>
      </c>
      <c r="AO996" t="s"/>
      <c r="AP996" t="n">
        <v>2</v>
      </c>
      <c r="AQ996" t="s">
        <v>92</v>
      </c>
      <c r="AR996" t="s"/>
      <c r="AS996" t="s">
        <v>93</v>
      </c>
      <c r="AT996" t="s">
        <v>94</v>
      </c>
      <c r="AU996" t="s">
        <v>91</v>
      </c>
      <c r="AV996" t="s"/>
      <c r="AW996" t="s">
        <v>95</v>
      </c>
      <c r="AX996" t="s"/>
      <c r="AY996" t="n">
        <v>426811</v>
      </c>
      <c r="AZ996" t="s">
        <v>1225</v>
      </c>
      <c r="BA996" t="s"/>
      <c r="BB996" t="s"/>
      <c r="BC996" t="n">
        <v>38.91</v>
      </c>
      <c r="BD996" t="n">
        <v>38.91</v>
      </c>
      <c r="BE996" t="s">
        <v>1240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>
        <v>1263</v>
      </c>
      <c r="BR996" t="s">
        <v>387</v>
      </c>
    </row>
    <row r="997" spans="1:70">
      <c r="A997" t="s">
        <v>70</v>
      </c>
      <c r="B997" t="s">
        <v>71</v>
      </c>
      <c r="C997" t="s">
        <v>438</v>
      </c>
      <c r="D997" t="n">
        <v>3</v>
      </c>
      <c r="E997" t="s">
        <v>1219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175</v>
      </c>
      <c r="L997" t="s">
        <v>77</v>
      </c>
      <c r="M997" t="s"/>
      <c r="N997" t="s">
        <v>1262</v>
      </c>
      <c r="O997" t="s">
        <v>79</v>
      </c>
      <c r="P997" t="s">
        <v>1219</v>
      </c>
      <c r="Q997" t="s"/>
      <c r="R997" t="s">
        <v>328</v>
      </c>
      <c r="S997" t="s">
        <v>1236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>
        <f>HYPERLINK("https://hotelmonitor-cachepage.eclerx.com/savepage/tk_15454758705322318_sr_61.html","info")</f>
        <v/>
      </c>
      <c r="AA997" t="n">
        <v>-426811</v>
      </c>
      <c r="AB997" t="s">
        <v>1245</v>
      </c>
      <c r="AC997" t="s">
        <v>88</v>
      </c>
      <c r="AD997" t="s">
        <v>89</v>
      </c>
      <c r="AE997" t="s"/>
      <c r="AF997" t="s"/>
      <c r="AG997" t="s"/>
      <c r="AH997" t="s">
        <v>1238</v>
      </c>
      <c r="AI997" t="s">
        <v>1239</v>
      </c>
      <c r="AJ997" t="s"/>
      <c r="AK997" t="s">
        <v>91</v>
      </c>
      <c r="AL997" t="s"/>
      <c r="AM997" t="s">
        <v>474</v>
      </c>
      <c r="AN997" t="s">
        <v>91</v>
      </c>
      <c r="AO997" t="s"/>
      <c r="AP997" t="n">
        <v>2</v>
      </c>
      <c r="AQ997" t="s">
        <v>92</v>
      </c>
      <c r="AR997" t="s"/>
      <c r="AS997" t="s">
        <v>93</v>
      </c>
      <c r="AT997" t="s">
        <v>94</v>
      </c>
      <c r="AU997" t="s">
        <v>91</v>
      </c>
      <c r="AV997" t="s"/>
      <c r="AW997" t="s">
        <v>95</v>
      </c>
      <c r="AX997" t="s"/>
      <c r="AY997" t="n">
        <v>426811</v>
      </c>
      <c r="AZ997" t="s">
        <v>1225</v>
      </c>
      <c r="BA997" t="s"/>
      <c r="BB997" t="s"/>
      <c r="BC997" t="n">
        <v>38.91</v>
      </c>
      <c r="BD997" t="n">
        <v>38.91</v>
      </c>
      <c r="BE997" t="s">
        <v>1240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>
        <v>1263</v>
      </c>
      <c r="BR997" t="s">
        <v>387</v>
      </c>
    </row>
    <row r="998" spans="1:70">
      <c r="A998" t="s">
        <v>70</v>
      </c>
      <c r="B998" t="s">
        <v>71</v>
      </c>
      <c r="C998" t="s">
        <v>438</v>
      </c>
      <c r="D998" t="n">
        <v>3</v>
      </c>
      <c r="E998" t="s">
        <v>1219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180</v>
      </c>
      <c r="L998" t="s">
        <v>77</v>
      </c>
      <c r="M998" t="s"/>
      <c r="N998" t="s">
        <v>1262</v>
      </c>
      <c r="O998" t="s">
        <v>79</v>
      </c>
      <c r="P998" t="s">
        <v>1219</v>
      </c>
      <c r="Q998" t="s"/>
      <c r="R998" t="s">
        <v>328</v>
      </c>
      <c r="S998" t="s">
        <v>1246</v>
      </c>
      <c r="T998" t="s">
        <v>82</v>
      </c>
      <c r="U998" t="s">
        <v>83</v>
      </c>
      <c r="V998" t="s">
        <v>84</v>
      </c>
      <c r="W998" t="s">
        <v>103</v>
      </c>
      <c r="X998" t="s"/>
      <c r="Y998" t="s">
        <v>86</v>
      </c>
      <c r="Z998">
        <f>HYPERLINK("https://hotelmonitor-cachepage.eclerx.com/savepage/tk_15454758705322318_sr_61.html","info")</f>
        <v/>
      </c>
      <c r="AA998" t="n">
        <v>-426811</v>
      </c>
      <c r="AB998" t="s">
        <v>1500</v>
      </c>
      <c r="AC998" t="s">
        <v>196</v>
      </c>
      <c r="AD998" t="s">
        <v>89</v>
      </c>
      <c r="AE998" t="s"/>
      <c r="AF998" t="s"/>
      <c r="AG998" t="s"/>
      <c r="AH998" t="s">
        <v>1248</v>
      </c>
      <c r="AI998" t="s">
        <v>1249</v>
      </c>
      <c r="AJ998" t="s"/>
      <c r="AK998" t="s">
        <v>91</v>
      </c>
      <c r="AL998" t="s"/>
      <c r="AM998" t="s">
        <v>371</v>
      </c>
      <c r="AN998" t="s">
        <v>91</v>
      </c>
      <c r="AO998" t="s"/>
      <c r="AP998" t="n">
        <v>2</v>
      </c>
      <c r="AQ998" t="s">
        <v>92</v>
      </c>
      <c r="AR998" t="s"/>
      <c r="AS998" t="s">
        <v>1235</v>
      </c>
      <c r="AT998" t="s">
        <v>94</v>
      </c>
      <c r="AU998" t="s">
        <v>91</v>
      </c>
      <c r="AV998" t="s"/>
      <c r="AW998" t="s">
        <v>95</v>
      </c>
      <c r="AX998" t="s"/>
      <c r="AY998" t="n">
        <v>426811</v>
      </c>
      <c r="AZ998" t="s">
        <v>1225</v>
      </c>
      <c r="BA998" t="s"/>
      <c r="BB998" t="s"/>
      <c r="BC998" t="n">
        <v>38.91</v>
      </c>
      <c r="BD998" t="n">
        <v>38.91</v>
      </c>
      <c r="BE998" t="s">
        <v>1250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1263</v>
      </c>
      <c r="BR998" t="s">
        <v>387</v>
      </c>
    </row>
    <row r="999" spans="1:70">
      <c r="A999" t="s">
        <v>70</v>
      </c>
      <c r="B999" t="s">
        <v>71</v>
      </c>
      <c r="C999" t="s">
        <v>438</v>
      </c>
      <c r="D999" t="n">
        <v>3</v>
      </c>
      <c r="E999" t="s">
        <v>1219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180</v>
      </c>
      <c r="L999" t="s">
        <v>77</v>
      </c>
      <c r="M999" t="s"/>
      <c r="N999" t="s">
        <v>1262</v>
      </c>
      <c r="O999" t="s">
        <v>79</v>
      </c>
      <c r="P999" t="s">
        <v>1219</v>
      </c>
      <c r="Q999" t="s"/>
      <c r="R999" t="s">
        <v>328</v>
      </c>
      <c r="S999" t="s">
        <v>1246</v>
      </c>
      <c r="T999" t="s">
        <v>82</v>
      </c>
      <c r="U999" t="s">
        <v>83</v>
      </c>
      <c r="V999" t="s">
        <v>84</v>
      </c>
      <c r="W999" t="s">
        <v>103</v>
      </c>
      <c r="X999" t="s"/>
      <c r="Y999" t="s">
        <v>86</v>
      </c>
      <c r="Z999">
        <f>HYPERLINK("https://hotelmonitor-cachepage.eclerx.com/savepage/tk_15454758705322318_sr_61.html","info")</f>
        <v/>
      </c>
      <c r="AA999" t="n">
        <v>-426811</v>
      </c>
      <c r="AB999" t="s">
        <v>1500</v>
      </c>
      <c r="AC999" t="s">
        <v>196</v>
      </c>
      <c r="AD999" t="s">
        <v>89</v>
      </c>
      <c r="AE999" t="s"/>
      <c r="AF999" t="s"/>
      <c r="AG999" t="s"/>
      <c r="AH999" t="s">
        <v>1248</v>
      </c>
      <c r="AI999" t="s">
        <v>1249</v>
      </c>
      <c r="AJ999" t="s"/>
      <c r="AK999" t="s">
        <v>91</v>
      </c>
      <c r="AL999" t="s"/>
      <c r="AM999" t="s">
        <v>371</v>
      </c>
      <c r="AN999" t="s">
        <v>91</v>
      </c>
      <c r="AO999" t="s"/>
      <c r="AP999" t="n">
        <v>2</v>
      </c>
      <c r="AQ999" t="s">
        <v>92</v>
      </c>
      <c r="AR999" t="s"/>
      <c r="AS999" t="s">
        <v>1235</v>
      </c>
      <c r="AT999" t="s">
        <v>94</v>
      </c>
      <c r="AU999" t="s">
        <v>91</v>
      </c>
      <c r="AV999" t="s"/>
      <c r="AW999" t="s">
        <v>95</v>
      </c>
      <c r="AX999" t="s"/>
      <c r="AY999" t="n">
        <v>426811</v>
      </c>
      <c r="AZ999" t="s">
        <v>1225</v>
      </c>
      <c r="BA999" t="s"/>
      <c r="BB999" t="s"/>
      <c r="BC999" t="n">
        <v>38.91</v>
      </c>
      <c r="BD999" t="n">
        <v>38.91</v>
      </c>
      <c r="BE999" t="s">
        <v>1250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1263</v>
      </c>
      <c r="BR999" t="s">
        <v>387</v>
      </c>
    </row>
    <row r="1000" spans="1:70">
      <c r="A1000" t="s">
        <v>70</v>
      </c>
      <c r="B1000" t="s">
        <v>71</v>
      </c>
      <c r="C1000" t="s">
        <v>438</v>
      </c>
      <c r="D1000" t="n">
        <v>3</v>
      </c>
      <c r="E1000" t="s">
        <v>1219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180</v>
      </c>
      <c r="L1000" t="s">
        <v>77</v>
      </c>
      <c r="M1000" t="s"/>
      <c r="N1000" t="s">
        <v>1262</v>
      </c>
      <c r="O1000" t="s">
        <v>79</v>
      </c>
      <c r="P1000" t="s">
        <v>1219</v>
      </c>
      <c r="Q1000" t="s"/>
      <c r="R1000" t="s">
        <v>328</v>
      </c>
      <c r="S1000" t="s">
        <v>1246</v>
      </c>
      <c r="T1000" t="s">
        <v>82</v>
      </c>
      <c r="U1000" t="s">
        <v>83</v>
      </c>
      <c r="V1000" t="s">
        <v>84</v>
      </c>
      <c r="W1000" t="s">
        <v>103</v>
      </c>
      <c r="X1000" t="s"/>
      <c r="Y1000" t="s">
        <v>86</v>
      </c>
      <c r="Z1000">
        <f>HYPERLINK("https://hotelmonitor-cachepage.eclerx.com/savepage/tk_15454758705322318_sr_61.html","info")</f>
        <v/>
      </c>
      <c r="AA1000" t="n">
        <v>-426811</v>
      </c>
      <c r="AB1000" t="s">
        <v>1247</v>
      </c>
      <c r="AC1000" t="s">
        <v>196</v>
      </c>
      <c r="AD1000" t="s">
        <v>89</v>
      </c>
      <c r="AE1000" t="s"/>
      <c r="AF1000" t="s"/>
      <c r="AG1000" t="s"/>
      <c r="AH1000" t="s">
        <v>1248</v>
      </c>
      <c r="AI1000" t="s">
        <v>1249</v>
      </c>
      <c r="AJ1000" t="s"/>
      <c r="AK1000" t="s">
        <v>91</v>
      </c>
      <c r="AL1000" t="s"/>
      <c r="AM1000" t="s">
        <v>474</v>
      </c>
      <c r="AN1000" t="s">
        <v>91</v>
      </c>
      <c r="AO1000" t="s"/>
      <c r="AP1000" t="n">
        <v>2</v>
      </c>
      <c r="AQ1000" t="s">
        <v>92</v>
      </c>
      <c r="AR1000" t="s"/>
      <c r="AS1000" t="s">
        <v>93</v>
      </c>
      <c r="AT1000" t="s">
        <v>94</v>
      </c>
      <c r="AU1000" t="s">
        <v>91</v>
      </c>
      <c r="AV1000" t="s"/>
      <c r="AW1000" t="s">
        <v>95</v>
      </c>
      <c r="AX1000" t="s"/>
      <c r="AY1000" t="n">
        <v>426811</v>
      </c>
      <c r="AZ1000" t="s">
        <v>1225</v>
      </c>
      <c r="BA1000" t="s"/>
      <c r="BB1000" t="s"/>
      <c r="BC1000" t="n">
        <v>38.91</v>
      </c>
      <c r="BD1000" t="n">
        <v>38.91</v>
      </c>
      <c r="BE1000" t="s">
        <v>1250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1263</v>
      </c>
      <c r="BR1000" t="s">
        <v>387</v>
      </c>
    </row>
    <row r="1001" spans="1:70">
      <c r="A1001" t="s">
        <v>70</v>
      </c>
      <c r="B1001" t="s">
        <v>71</v>
      </c>
      <c r="C1001" t="s">
        <v>438</v>
      </c>
      <c r="D1001" t="n">
        <v>3</v>
      </c>
      <c r="E1001" t="s">
        <v>1219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180</v>
      </c>
      <c r="L1001" t="s">
        <v>77</v>
      </c>
      <c r="M1001" t="s"/>
      <c r="N1001" t="s">
        <v>1262</v>
      </c>
      <c r="O1001" t="s">
        <v>79</v>
      </c>
      <c r="P1001" t="s">
        <v>1219</v>
      </c>
      <c r="Q1001" t="s"/>
      <c r="R1001" t="s">
        <v>328</v>
      </c>
      <c r="S1001" t="s">
        <v>1246</v>
      </c>
      <c r="T1001" t="s">
        <v>82</v>
      </c>
      <c r="U1001" t="s">
        <v>83</v>
      </c>
      <c r="V1001" t="s">
        <v>84</v>
      </c>
      <c r="W1001" t="s">
        <v>103</v>
      </c>
      <c r="X1001" t="s"/>
      <c r="Y1001" t="s">
        <v>86</v>
      </c>
      <c r="Z1001">
        <f>HYPERLINK("https://hotelmonitor-cachepage.eclerx.com/savepage/tk_15454758705322318_sr_61.html","info")</f>
        <v/>
      </c>
      <c r="AA1001" t="n">
        <v>-426811</v>
      </c>
      <c r="AB1001" t="s">
        <v>1247</v>
      </c>
      <c r="AC1001" t="s">
        <v>196</v>
      </c>
      <c r="AD1001" t="s">
        <v>89</v>
      </c>
      <c r="AE1001" t="s"/>
      <c r="AF1001" t="s"/>
      <c r="AG1001" t="s"/>
      <c r="AH1001" t="s">
        <v>1248</v>
      </c>
      <c r="AI1001" t="s">
        <v>1249</v>
      </c>
      <c r="AJ1001" t="s"/>
      <c r="AK1001" t="s">
        <v>91</v>
      </c>
      <c r="AL1001" t="s"/>
      <c r="AM1001" t="s">
        <v>474</v>
      </c>
      <c r="AN1001" t="s">
        <v>91</v>
      </c>
      <c r="AO1001" t="s"/>
      <c r="AP1001" t="n">
        <v>2</v>
      </c>
      <c r="AQ1001" t="s">
        <v>92</v>
      </c>
      <c r="AR1001" t="s"/>
      <c r="AS1001" t="s">
        <v>93</v>
      </c>
      <c r="AT1001" t="s">
        <v>94</v>
      </c>
      <c r="AU1001" t="s">
        <v>91</v>
      </c>
      <c r="AV1001" t="s"/>
      <c r="AW1001" t="s">
        <v>95</v>
      </c>
      <c r="AX1001" t="s"/>
      <c r="AY1001" t="n">
        <v>426811</v>
      </c>
      <c r="AZ1001" t="s">
        <v>1225</v>
      </c>
      <c r="BA1001" t="s"/>
      <c r="BB1001" t="s"/>
      <c r="BC1001" t="n">
        <v>38.91</v>
      </c>
      <c r="BD1001" t="n">
        <v>38.91</v>
      </c>
      <c r="BE1001" t="s">
        <v>1250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1263</v>
      </c>
      <c r="BR1001" t="s">
        <v>387</v>
      </c>
    </row>
    <row r="1002" spans="1:70">
      <c r="A1002" t="s">
        <v>70</v>
      </c>
      <c r="B1002" t="s">
        <v>71</v>
      </c>
      <c r="C1002" t="s">
        <v>438</v>
      </c>
      <c r="D1002" t="n">
        <v>3</v>
      </c>
      <c r="E1002" t="s">
        <v>1219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180</v>
      </c>
      <c r="L1002" t="s">
        <v>77</v>
      </c>
      <c r="M1002" t="s"/>
      <c r="N1002" t="s">
        <v>1262</v>
      </c>
      <c r="O1002" t="s">
        <v>79</v>
      </c>
      <c r="P1002" t="s">
        <v>1219</v>
      </c>
      <c r="Q1002" t="s"/>
      <c r="R1002" t="s">
        <v>328</v>
      </c>
      <c r="S1002" t="s">
        <v>1246</v>
      </c>
      <c r="T1002" t="s">
        <v>82</v>
      </c>
      <c r="U1002" t="s">
        <v>83</v>
      </c>
      <c r="V1002" t="s">
        <v>84</v>
      </c>
      <c r="W1002" t="s">
        <v>103</v>
      </c>
      <c r="X1002" t="s"/>
      <c r="Y1002" t="s">
        <v>86</v>
      </c>
      <c r="Z1002">
        <f>HYPERLINK("https://hotelmonitor-cachepage.eclerx.com/savepage/tk_15454758705322318_sr_61.html","info")</f>
        <v/>
      </c>
      <c r="AA1002" t="n">
        <v>-426811</v>
      </c>
      <c r="AB1002" t="s">
        <v>1251</v>
      </c>
      <c r="AC1002" t="s">
        <v>196</v>
      </c>
      <c r="AD1002" t="s">
        <v>89</v>
      </c>
      <c r="AE1002" t="s"/>
      <c r="AF1002" t="s"/>
      <c r="AG1002" t="s"/>
      <c r="AH1002" t="s">
        <v>1248</v>
      </c>
      <c r="AI1002" t="s">
        <v>1249</v>
      </c>
      <c r="AJ1002" t="s"/>
      <c r="AK1002" t="s">
        <v>91</v>
      </c>
      <c r="AL1002" t="s"/>
      <c r="AM1002" t="s">
        <v>474</v>
      </c>
      <c r="AN1002" t="s">
        <v>91</v>
      </c>
      <c r="AO1002" t="s"/>
      <c r="AP1002" t="n">
        <v>2</v>
      </c>
      <c r="AQ1002" t="s">
        <v>92</v>
      </c>
      <c r="AR1002" t="s"/>
      <c r="AS1002" t="s">
        <v>93</v>
      </c>
      <c r="AT1002" t="s">
        <v>94</v>
      </c>
      <c r="AU1002" t="s">
        <v>91</v>
      </c>
      <c r="AV1002" t="s"/>
      <c r="AW1002" t="s">
        <v>95</v>
      </c>
      <c r="AX1002" t="s"/>
      <c r="AY1002" t="n">
        <v>426811</v>
      </c>
      <c r="AZ1002" t="s">
        <v>1225</v>
      </c>
      <c r="BA1002" t="s"/>
      <c r="BB1002" t="s"/>
      <c r="BC1002" t="n">
        <v>38.91</v>
      </c>
      <c r="BD1002" t="n">
        <v>38.91</v>
      </c>
      <c r="BE1002" t="s">
        <v>1250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>
        <v>1263</v>
      </c>
      <c r="BR1002" t="s">
        <v>387</v>
      </c>
    </row>
    <row r="1003" spans="1:70">
      <c r="A1003" t="s">
        <v>70</v>
      </c>
      <c r="B1003" t="s">
        <v>71</v>
      </c>
      <c r="C1003" t="s">
        <v>438</v>
      </c>
      <c r="D1003" t="n">
        <v>3</v>
      </c>
      <c r="E1003" t="s">
        <v>1219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180</v>
      </c>
      <c r="L1003" t="s">
        <v>77</v>
      </c>
      <c r="M1003" t="s"/>
      <c r="N1003" t="s">
        <v>1262</v>
      </c>
      <c r="O1003" t="s">
        <v>79</v>
      </c>
      <c r="P1003" t="s">
        <v>1219</v>
      </c>
      <c r="Q1003" t="s"/>
      <c r="R1003" t="s">
        <v>328</v>
      </c>
      <c r="S1003" t="s">
        <v>1246</v>
      </c>
      <c r="T1003" t="s">
        <v>82</v>
      </c>
      <c r="U1003" t="s">
        <v>83</v>
      </c>
      <c r="V1003" t="s">
        <v>84</v>
      </c>
      <c r="W1003" t="s">
        <v>103</v>
      </c>
      <c r="X1003" t="s"/>
      <c r="Y1003" t="s">
        <v>86</v>
      </c>
      <c r="Z1003">
        <f>HYPERLINK("https://hotelmonitor-cachepage.eclerx.com/savepage/tk_15454758705322318_sr_61.html","info")</f>
        <v/>
      </c>
      <c r="AA1003" t="n">
        <v>-426811</v>
      </c>
      <c r="AB1003" t="s">
        <v>1251</v>
      </c>
      <c r="AC1003" t="s">
        <v>196</v>
      </c>
      <c r="AD1003" t="s">
        <v>89</v>
      </c>
      <c r="AE1003" t="s"/>
      <c r="AF1003" t="s"/>
      <c r="AG1003" t="s"/>
      <c r="AH1003" t="s">
        <v>1248</v>
      </c>
      <c r="AI1003" t="s">
        <v>1249</v>
      </c>
      <c r="AJ1003" t="s"/>
      <c r="AK1003" t="s">
        <v>91</v>
      </c>
      <c r="AL1003" t="s"/>
      <c r="AM1003" t="s">
        <v>474</v>
      </c>
      <c r="AN1003" t="s">
        <v>91</v>
      </c>
      <c r="AO1003" t="s"/>
      <c r="AP1003" t="n">
        <v>2</v>
      </c>
      <c r="AQ1003" t="s">
        <v>92</v>
      </c>
      <c r="AR1003" t="s"/>
      <c r="AS1003" t="s">
        <v>93</v>
      </c>
      <c r="AT1003" t="s">
        <v>94</v>
      </c>
      <c r="AU1003" t="s">
        <v>91</v>
      </c>
      <c r="AV1003" t="s"/>
      <c r="AW1003" t="s">
        <v>95</v>
      </c>
      <c r="AX1003" t="s"/>
      <c r="AY1003" t="n">
        <v>426811</v>
      </c>
      <c r="AZ1003" t="s">
        <v>1225</v>
      </c>
      <c r="BA1003" t="s"/>
      <c r="BB1003" t="s"/>
      <c r="BC1003" t="n">
        <v>38.91</v>
      </c>
      <c r="BD1003" t="n">
        <v>38.91</v>
      </c>
      <c r="BE1003" t="s">
        <v>1250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>
        <v>1263</v>
      </c>
      <c r="BR1003" t="s">
        <v>387</v>
      </c>
    </row>
    <row r="1004" spans="1:70">
      <c r="A1004" t="s">
        <v>70</v>
      </c>
      <c r="B1004" t="s">
        <v>71</v>
      </c>
      <c r="C1004" t="s">
        <v>438</v>
      </c>
      <c r="D1004" t="n">
        <v>3</v>
      </c>
      <c r="E1004" t="s">
        <v>1219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200</v>
      </c>
      <c r="L1004" t="s">
        <v>77</v>
      </c>
      <c r="M1004" t="s"/>
      <c r="N1004" t="s">
        <v>1262</v>
      </c>
      <c r="O1004" t="s">
        <v>79</v>
      </c>
      <c r="P1004" t="s">
        <v>1219</v>
      </c>
      <c r="Q1004" t="s"/>
      <c r="R1004" t="s">
        <v>328</v>
      </c>
      <c r="S1004" t="s">
        <v>1252</v>
      </c>
      <c r="T1004" t="s">
        <v>82</v>
      </c>
      <c r="U1004" t="s">
        <v>83</v>
      </c>
      <c r="V1004" t="s">
        <v>84</v>
      </c>
      <c r="W1004" t="s">
        <v>103</v>
      </c>
      <c r="X1004" t="s"/>
      <c r="Y1004" t="s">
        <v>86</v>
      </c>
      <c r="Z1004">
        <f>HYPERLINK("https://hotelmonitor-cachepage.eclerx.com/savepage/tk_15454758705322318_sr_61.html","info")</f>
        <v/>
      </c>
      <c r="AA1004" t="n">
        <v>-426811</v>
      </c>
      <c r="AB1004" t="s">
        <v>1253</v>
      </c>
      <c r="AC1004" t="s">
        <v>88</v>
      </c>
      <c r="AD1004" t="s">
        <v>89</v>
      </c>
      <c r="AE1004" t="s"/>
      <c r="AF1004" t="s"/>
      <c r="AG1004" t="s"/>
      <c r="AH1004" t="s">
        <v>1254</v>
      </c>
      <c r="AI1004" t="s">
        <v>1255</v>
      </c>
      <c r="AJ1004" t="s"/>
      <c r="AK1004" t="s">
        <v>91</v>
      </c>
      <c r="AL1004" t="s"/>
      <c r="AM1004" t="s">
        <v>371</v>
      </c>
      <c r="AN1004" t="s">
        <v>91</v>
      </c>
      <c r="AO1004" t="s"/>
      <c r="AP1004" t="n">
        <v>2</v>
      </c>
      <c r="AQ1004" t="s">
        <v>92</v>
      </c>
      <c r="AR1004" t="s"/>
      <c r="AS1004" t="s">
        <v>1235</v>
      </c>
      <c r="AT1004" t="s">
        <v>94</v>
      </c>
      <c r="AU1004" t="s">
        <v>91</v>
      </c>
      <c r="AV1004" t="s"/>
      <c r="AW1004" t="s">
        <v>95</v>
      </c>
      <c r="AX1004" t="s"/>
      <c r="AY1004" t="n">
        <v>426811</v>
      </c>
      <c r="AZ1004" t="s">
        <v>1225</v>
      </c>
      <c r="BA1004" t="s"/>
      <c r="BB1004" t="s"/>
      <c r="BC1004" t="n">
        <v>38.91</v>
      </c>
      <c r="BD1004" t="n">
        <v>38.91</v>
      </c>
      <c r="BE1004" t="s">
        <v>1256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>
        <v>1263</v>
      </c>
      <c r="BR1004" t="s">
        <v>387</v>
      </c>
    </row>
    <row r="1005" spans="1:70">
      <c r="A1005" t="s">
        <v>70</v>
      </c>
      <c r="B1005" t="s">
        <v>71</v>
      </c>
      <c r="C1005" t="s">
        <v>438</v>
      </c>
      <c r="D1005" t="n">
        <v>3</v>
      </c>
      <c r="E1005" t="s">
        <v>1219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200</v>
      </c>
      <c r="L1005" t="s">
        <v>77</v>
      </c>
      <c r="M1005" t="s"/>
      <c r="N1005" t="s">
        <v>1262</v>
      </c>
      <c r="O1005" t="s">
        <v>79</v>
      </c>
      <c r="P1005" t="s">
        <v>1219</v>
      </c>
      <c r="Q1005" t="s"/>
      <c r="R1005" t="s">
        <v>328</v>
      </c>
      <c r="S1005" t="s">
        <v>1252</v>
      </c>
      <c r="T1005" t="s">
        <v>82</v>
      </c>
      <c r="U1005" t="s">
        <v>83</v>
      </c>
      <c r="V1005" t="s">
        <v>84</v>
      </c>
      <c r="W1005" t="s">
        <v>103</v>
      </c>
      <c r="X1005" t="s"/>
      <c r="Y1005" t="s">
        <v>86</v>
      </c>
      <c r="Z1005">
        <f>HYPERLINK("https://hotelmonitor-cachepage.eclerx.com/savepage/tk_15454758705322318_sr_61.html","info")</f>
        <v/>
      </c>
      <c r="AA1005" t="n">
        <v>-426811</v>
      </c>
      <c r="AB1005" t="s">
        <v>1253</v>
      </c>
      <c r="AC1005" t="s">
        <v>88</v>
      </c>
      <c r="AD1005" t="s">
        <v>89</v>
      </c>
      <c r="AE1005" t="s"/>
      <c r="AF1005" t="s"/>
      <c r="AG1005" t="s"/>
      <c r="AH1005" t="s">
        <v>1254</v>
      </c>
      <c r="AI1005" t="s">
        <v>1255</v>
      </c>
      <c r="AJ1005" t="s"/>
      <c r="AK1005" t="s">
        <v>91</v>
      </c>
      <c r="AL1005" t="s"/>
      <c r="AM1005" t="s">
        <v>371</v>
      </c>
      <c r="AN1005" t="s">
        <v>91</v>
      </c>
      <c r="AO1005" t="s"/>
      <c r="AP1005" t="n">
        <v>2</v>
      </c>
      <c r="AQ1005" t="s">
        <v>92</v>
      </c>
      <c r="AR1005" t="s"/>
      <c r="AS1005" t="s">
        <v>1235</v>
      </c>
      <c r="AT1005" t="s">
        <v>94</v>
      </c>
      <c r="AU1005" t="s">
        <v>91</v>
      </c>
      <c r="AV1005" t="s"/>
      <c r="AW1005" t="s">
        <v>95</v>
      </c>
      <c r="AX1005" t="s"/>
      <c r="AY1005" t="n">
        <v>426811</v>
      </c>
      <c r="AZ1005" t="s">
        <v>1225</v>
      </c>
      <c r="BA1005" t="s"/>
      <c r="BB1005" t="s"/>
      <c r="BC1005" t="n">
        <v>38.91</v>
      </c>
      <c r="BD1005" t="n">
        <v>38.91</v>
      </c>
      <c r="BE1005" t="s">
        <v>1256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>
        <v>1263</v>
      </c>
      <c r="BR1005" t="s">
        <v>387</v>
      </c>
    </row>
    <row r="1006" spans="1:70">
      <c r="A1006" t="s">
        <v>70</v>
      </c>
      <c r="B1006" t="s">
        <v>71</v>
      </c>
      <c r="C1006" t="s">
        <v>438</v>
      </c>
      <c r="D1006" t="n">
        <v>3</v>
      </c>
      <c r="E1006" t="s">
        <v>1219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200</v>
      </c>
      <c r="L1006" t="s">
        <v>77</v>
      </c>
      <c r="M1006" t="s"/>
      <c r="N1006" t="s">
        <v>1262</v>
      </c>
      <c r="O1006" t="s">
        <v>79</v>
      </c>
      <c r="P1006" t="s">
        <v>1219</v>
      </c>
      <c r="Q1006" t="s"/>
      <c r="R1006" t="s">
        <v>328</v>
      </c>
      <c r="S1006" t="s">
        <v>1252</v>
      </c>
      <c r="T1006" t="s">
        <v>82</v>
      </c>
      <c r="U1006" t="s">
        <v>83</v>
      </c>
      <c r="V1006" t="s">
        <v>84</v>
      </c>
      <c r="W1006" t="s">
        <v>103</v>
      </c>
      <c r="X1006" t="s"/>
      <c r="Y1006" t="s">
        <v>86</v>
      </c>
      <c r="Z1006">
        <f>HYPERLINK("https://hotelmonitor-cachepage.eclerx.com/savepage/tk_15454758705322318_sr_61.html","info")</f>
        <v/>
      </c>
      <c r="AA1006" t="n">
        <v>-426811</v>
      </c>
      <c r="AB1006" t="s">
        <v>1257</v>
      </c>
      <c r="AC1006" t="s">
        <v>88</v>
      </c>
      <c r="AD1006" t="s">
        <v>89</v>
      </c>
      <c r="AE1006" t="s"/>
      <c r="AF1006" t="s"/>
      <c r="AG1006" t="s"/>
      <c r="AH1006" t="s">
        <v>1254</v>
      </c>
      <c r="AI1006" t="s">
        <v>1255</v>
      </c>
      <c r="AJ1006" t="s"/>
      <c r="AK1006" t="s">
        <v>91</v>
      </c>
      <c r="AL1006" t="s"/>
      <c r="AM1006" t="s">
        <v>371</v>
      </c>
      <c r="AN1006" t="s">
        <v>91</v>
      </c>
      <c r="AO1006" t="s"/>
      <c r="AP1006" t="n">
        <v>2</v>
      </c>
      <c r="AQ1006" t="s">
        <v>92</v>
      </c>
      <c r="AR1006" t="s"/>
      <c r="AS1006" t="s">
        <v>1235</v>
      </c>
      <c r="AT1006" t="s">
        <v>94</v>
      </c>
      <c r="AU1006" t="s">
        <v>91</v>
      </c>
      <c r="AV1006" t="s"/>
      <c r="AW1006" t="s">
        <v>95</v>
      </c>
      <c r="AX1006" t="s"/>
      <c r="AY1006" t="n">
        <v>426811</v>
      </c>
      <c r="AZ1006" t="s">
        <v>1225</v>
      </c>
      <c r="BA1006" t="s"/>
      <c r="BB1006" t="s"/>
      <c r="BC1006" t="n">
        <v>38.91</v>
      </c>
      <c r="BD1006" t="n">
        <v>38.91</v>
      </c>
      <c r="BE1006" t="s">
        <v>1256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1263</v>
      </c>
      <c r="BR1006" t="s">
        <v>387</v>
      </c>
    </row>
    <row r="1007" spans="1:70">
      <c r="A1007" t="s">
        <v>70</v>
      </c>
      <c r="B1007" t="s">
        <v>71</v>
      </c>
      <c r="C1007" t="s">
        <v>438</v>
      </c>
      <c r="D1007" t="n">
        <v>3</v>
      </c>
      <c r="E1007" t="s">
        <v>1219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200</v>
      </c>
      <c r="L1007" t="s">
        <v>77</v>
      </c>
      <c r="M1007" t="s"/>
      <c r="N1007" t="s">
        <v>1262</v>
      </c>
      <c r="O1007" t="s">
        <v>79</v>
      </c>
      <c r="P1007" t="s">
        <v>1219</v>
      </c>
      <c r="Q1007" t="s"/>
      <c r="R1007" t="s">
        <v>328</v>
      </c>
      <c r="S1007" t="s">
        <v>1252</v>
      </c>
      <c r="T1007" t="s">
        <v>82</v>
      </c>
      <c r="U1007" t="s">
        <v>83</v>
      </c>
      <c r="V1007" t="s">
        <v>84</v>
      </c>
      <c r="W1007" t="s">
        <v>103</v>
      </c>
      <c r="X1007" t="s"/>
      <c r="Y1007" t="s">
        <v>86</v>
      </c>
      <c r="Z1007">
        <f>HYPERLINK("https://hotelmonitor-cachepage.eclerx.com/savepage/tk_15454758705322318_sr_61.html","info")</f>
        <v/>
      </c>
      <c r="AA1007" t="n">
        <v>-426811</v>
      </c>
      <c r="AB1007" t="s">
        <v>1257</v>
      </c>
      <c r="AC1007" t="s">
        <v>88</v>
      </c>
      <c r="AD1007" t="s">
        <v>89</v>
      </c>
      <c r="AE1007" t="s"/>
      <c r="AF1007" t="s"/>
      <c r="AG1007" t="s"/>
      <c r="AH1007" t="s">
        <v>1254</v>
      </c>
      <c r="AI1007" t="s">
        <v>1255</v>
      </c>
      <c r="AJ1007" t="s"/>
      <c r="AK1007" t="s">
        <v>91</v>
      </c>
      <c r="AL1007" t="s"/>
      <c r="AM1007" t="s">
        <v>371</v>
      </c>
      <c r="AN1007" t="s">
        <v>91</v>
      </c>
      <c r="AO1007" t="s"/>
      <c r="AP1007" t="n">
        <v>2</v>
      </c>
      <c r="AQ1007" t="s">
        <v>92</v>
      </c>
      <c r="AR1007" t="s"/>
      <c r="AS1007" t="s">
        <v>1235</v>
      </c>
      <c r="AT1007" t="s">
        <v>94</v>
      </c>
      <c r="AU1007" t="s">
        <v>91</v>
      </c>
      <c r="AV1007" t="s"/>
      <c r="AW1007" t="s">
        <v>95</v>
      </c>
      <c r="AX1007" t="s"/>
      <c r="AY1007" t="n">
        <v>426811</v>
      </c>
      <c r="AZ1007" t="s">
        <v>1225</v>
      </c>
      <c r="BA1007" t="s"/>
      <c r="BB1007" t="s"/>
      <c r="BC1007" t="n">
        <v>38.91</v>
      </c>
      <c r="BD1007" t="n">
        <v>38.91</v>
      </c>
      <c r="BE1007" t="s">
        <v>1256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1263</v>
      </c>
      <c r="BR1007" t="s">
        <v>387</v>
      </c>
    </row>
    <row r="1008" spans="1:70">
      <c r="A1008" t="s">
        <v>70</v>
      </c>
      <c r="B1008" t="s">
        <v>71</v>
      </c>
      <c r="C1008" t="s">
        <v>438</v>
      </c>
      <c r="D1008" t="n">
        <v>3</v>
      </c>
      <c r="E1008" t="s">
        <v>1219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200</v>
      </c>
      <c r="L1008" t="s">
        <v>77</v>
      </c>
      <c r="M1008" t="s"/>
      <c r="N1008" t="s">
        <v>1262</v>
      </c>
      <c r="O1008" t="s">
        <v>79</v>
      </c>
      <c r="P1008" t="s">
        <v>1219</v>
      </c>
      <c r="Q1008" t="s"/>
      <c r="R1008" t="s">
        <v>328</v>
      </c>
      <c r="S1008" t="s">
        <v>1252</v>
      </c>
      <c r="T1008" t="s">
        <v>82</v>
      </c>
      <c r="U1008" t="s">
        <v>83</v>
      </c>
      <c r="V1008" t="s">
        <v>84</v>
      </c>
      <c r="W1008" t="s">
        <v>103</v>
      </c>
      <c r="X1008" t="s"/>
      <c r="Y1008" t="s">
        <v>86</v>
      </c>
      <c r="Z1008">
        <f>HYPERLINK("https://hotelmonitor-cachepage.eclerx.com/savepage/tk_15454758705322318_sr_61.html","info")</f>
        <v/>
      </c>
      <c r="AA1008" t="n">
        <v>-426811</v>
      </c>
      <c r="AB1008" t="s">
        <v>1258</v>
      </c>
      <c r="AC1008" t="s">
        <v>88</v>
      </c>
      <c r="AD1008" t="s">
        <v>89</v>
      </c>
      <c r="AE1008" t="s"/>
      <c r="AF1008" t="s"/>
      <c r="AG1008" t="s"/>
      <c r="AH1008" t="s">
        <v>1254</v>
      </c>
      <c r="AI1008" t="s">
        <v>1255</v>
      </c>
      <c r="AJ1008" t="s"/>
      <c r="AK1008" t="s">
        <v>91</v>
      </c>
      <c r="AL1008" t="s"/>
      <c r="AM1008" t="s">
        <v>371</v>
      </c>
      <c r="AN1008" t="s">
        <v>91</v>
      </c>
      <c r="AO1008" t="s"/>
      <c r="AP1008" t="n">
        <v>2</v>
      </c>
      <c r="AQ1008" t="s">
        <v>92</v>
      </c>
      <c r="AR1008" t="s"/>
      <c r="AS1008" t="s">
        <v>1235</v>
      </c>
      <c r="AT1008" t="s">
        <v>94</v>
      </c>
      <c r="AU1008" t="s">
        <v>91</v>
      </c>
      <c r="AV1008" t="s"/>
      <c r="AW1008" t="s">
        <v>95</v>
      </c>
      <c r="AX1008" t="s"/>
      <c r="AY1008" t="n">
        <v>426811</v>
      </c>
      <c r="AZ1008" t="s">
        <v>1225</v>
      </c>
      <c r="BA1008" t="s"/>
      <c r="BB1008" t="s"/>
      <c r="BC1008" t="n">
        <v>38.91</v>
      </c>
      <c r="BD1008" t="n">
        <v>38.91</v>
      </c>
      <c r="BE1008" t="s">
        <v>1256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1263</v>
      </c>
      <c r="BR1008" t="s">
        <v>387</v>
      </c>
    </row>
    <row r="1009" spans="1:70">
      <c r="A1009" t="s">
        <v>70</v>
      </c>
      <c r="B1009" t="s">
        <v>71</v>
      </c>
      <c r="C1009" t="s">
        <v>438</v>
      </c>
      <c r="D1009" t="n">
        <v>3</v>
      </c>
      <c r="E1009" t="s">
        <v>1219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200</v>
      </c>
      <c r="L1009" t="s">
        <v>77</v>
      </c>
      <c r="M1009" t="s"/>
      <c r="N1009" t="s">
        <v>1262</v>
      </c>
      <c r="O1009" t="s">
        <v>79</v>
      </c>
      <c r="P1009" t="s">
        <v>1219</v>
      </c>
      <c r="Q1009" t="s"/>
      <c r="R1009" t="s">
        <v>328</v>
      </c>
      <c r="S1009" t="s">
        <v>1252</v>
      </c>
      <c r="T1009" t="s">
        <v>82</v>
      </c>
      <c r="U1009" t="s">
        <v>83</v>
      </c>
      <c r="V1009" t="s">
        <v>84</v>
      </c>
      <c r="W1009" t="s">
        <v>103</v>
      </c>
      <c r="X1009" t="s"/>
      <c r="Y1009" t="s">
        <v>86</v>
      </c>
      <c r="Z1009">
        <f>HYPERLINK("https://hotelmonitor-cachepage.eclerx.com/savepage/tk_15454758705322318_sr_61.html","info")</f>
        <v/>
      </c>
      <c r="AA1009" t="n">
        <v>-426811</v>
      </c>
      <c r="AB1009" t="s">
        <v>1258</v>
      </c>
      <c r="AC1009" t="s">
        <v>88</v>
      </c>
      <c r="AD1009" t="s">
        <v>89</v>
      </c>
      <c r="AE1009" t="s"/>
      <c r="AF1009" t="s"/>
      <c r="AG1009" t="s"/>
      <c r="AH1009" t="s">
        <v>1254</v>
      </c>
      <c r="AI1009" t="s">
        <v>1255</v>
      </c>
      <c r="AJ1009" t="s"/>
      <c r="AK1009" t="s">
        <v>91</v>
      </c>
      <c r="AL1009" t="s"/>
      <c r="AM1009" t="s">
        <v>371</v>
      </c>
      <c r="AN1009" t="s">
        <v>91</v>
      </c>
      <c r="AO1009" t="s"/>
      <c r="AP1009" t="n">
        <v>2</v>
      </c>
      <c r="AQ1009" t="s">
        <v>92</v>
      </c>
      <c r="AR1009" t="s"/>
      <c r="AS1009" t="s">
        <v>1235</v>
      </c>
      <c r="AT1009" t="s">
        <v>94</v>
      </c>
      <c r="AU1009" t="s">
        <v>91</v>
      </c>
      <c r="AV1009" t="s"/>
      <c r="AW1009" t="s">
        <v>95</v>
      </c>
      <c r="AX1009" t="s"/>
      <c r="AY1009" t="n">
        <v>426811</v>
      </c>
      <c r="AZ1009" t="s">
        <v>1225</v>
      </c>
      <c r="BA1009" t="s"/>
      <c r="BB1009" t="s"/>
      <c r="BC1009" t="n">
        <v>38.91</v>
      </c>
      <c r="BD1009" t="n">
        <v>38.91</v>
      </c>
      <c r="BE1009" t="s">
        <v>1256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1263</v>
      </c>
      <c r="BR1009" t="s">
        <v>387</v>
      </c>
    </row>
    <row r="1010" spans="1:70">
      <c r="A1010" t="s">
        <v>70</v>
      </c>
      <c r="B1010" t="s">
        <v>71</v>
      </c>
      <c r="C1010" t="s">
        <v>438</v>
      </c>
      <c r="D1010" t="n">
        <v>3</v>
      </c>
      <c r="E1010" t="s">
        <v>1219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200</v>
      </c>
      <c r="L1010" t="s">
        <v>77</v>
      </c>
      <c r="M1010" t="s"/>
      <c r="N1010" t="s">
        <v>1262</v>
      </c>
      <c r="O1010" t="s">
        <v>79</v>
      </c>
      <c r="P1010" t="s">
        <v>1219</v>
      </c>
      <c r="Q1010" t="s"/>
      <c r="R1010" t="s">
        <v>328</v>
      </c>
      <c r="S1010" t="s">
        <v>1252</v>
      </c>
      <c r="T1010" t="s">
        <v>82</v>
      </c>
      <c r="U1010" t="s">
        <v>83</v>
      </c>
      <c r="V1010" t="s">
        <v>84</v>
      </c>
      <c r="W1010" t="s">
        <v>103</v>
      </c>
      <c r="X1010" t="s"/>
      <c r="Y1010" t="s">
        <v>86</v>
      </c>
      <c r="Z1010">
        <f>HYPERLINK("https://hotelmonitor-cachepage.eclerx.com/savepage/tk_15454758705322318_sr_61.html","info")</f>
        <v/>
      </c>
      <c r="AA1010" t="n">
        <v>-426811</v>
      </c>
      <c r="AB1010" t="s">
        <v>1259</v>
      </c>
      <c r="AC1010" t="s">
        <v>88</v>
      </c>
      <c r="AD1010" t="s">
        <v>89</v>
      </c>
      <c r="AE1010" t="s"/>
      <c r="AF1010" t="s"/>
      <c r="AG1010" t="s"/>
      <c r="AH1010" t="s">
        <v>1254</v>
      </c>
      <c r="AI1010" t="s">
        <v>1255</v>
      </c>
      <c r="AJ1010" t="s"/>
      <c r="AK1010" t="s">
        <v>91</v>
      </c>
      <c r="AL1010" t="s"/>
      <c r="AM1010" t="s">
        <v>474</v>
      </c>
      <c r="AN1010" t="s">
        <v>91</v>
      </c>
      <c r="AO1010" t="s"/>
      <c r="AP1010" t="n">
        <v>2</v>
      </c>
      <c r="AQ1010" t="s">
        <v>92</v>
      </c>
      <c r="AR1010" t="s"/>
      <c r="AS1010" t="s">
        <v>93</v>
      </c>
      <c r="AT1010" t="s">
        <v>94</v>
      </c>
      <c r="AU1010" t="s">
        <v>91</v>
      </c>
      <c r="AV1010" t="s"/>
      <c r="AW1010" t="s">
        <v>95</v>
      </c>
      <c r="AX1010" t="s"/>
      <c r="AY1010" t="n">
        <v>426811</v>
      </c>
      <c r="AZ1010" t="s">
        <v>1225</v>
      </c>
      <c r="BA1010" t="s"/>
      <c r="BB1010" t="s"/>
      <c r="BC1010" t="n">
        <v>38.91</v>
      </c>
      <c r="BD1010" t="n">
        <v>38.91</v>
      </c>
      <c r="BE1010" t="s">
        <v>1256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1263</v>
      </c>
      <c r="BR1010" t="s">
        <v>387</v>
      </c>
    </row>
    <row r="1011" spans="1:70">
      <c r="A1011" t="s">
        <v>70</v>
      </c>
      <c r="B1011" t="s">
        <v>71</v>
      </c>
      <c r="C1011" t="s">
        <v>438</v>
      </c>
      <c r="D1011" t="n">
        <v>3</v>
      </c>
      <c r="E1011" t="s">
        <v>1219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200</v>
      </c>
      <c r="L1011" t="s">
        <v>77</v>
      </c>
      <c r="M1011" t="s"/>
      <c r="N1011" t="s">
        <v>1262</v>
      </c>
      <c r="O1011" t="s">
        <v>79</v>
      </c>
      <c r="P1011" t="s">
        <v>1219</v>
      </c>
      <c r="Q1011" t="s"/>
      <c r="R1011" t="s">
        <v>328</v>
      </c>
      <c r="S1011" t="s">
        <v>1252</v>
      </c>
      <c r="T1011" t="s">
        <v>82</v>
      </c>
      <c r="U1011" t="s">
        <v>83</v>
      </c>
      <c r="V1011" t="s">
        <v>84</v>
      </c>
      <c r="W1011" t="s">
        <v>103</v>
      </c>
      <c r="X1011" t="s"/>
      <c r="Y1011" t="s">
        <v>86</v>
      </c>
      <c r="Z1011">
        <f>HYPERLINK("https://hotelmonitor-cachepage.eclerx.com/savepage/tk_15454758705322318_sr_61.html","info")</f>
        <v/>
      </c>
      <c r="AA1011" t="n">
        <v>-426811</v>
      </c>
      <c r="AB1011" t="s">
        <v>1259</v>
      </c>
      <c r="AC1011" t="s">
        <v>88</v>
      </c>
      <c r="AD1011" t="s">
        <v>89</v>
      </c>
      <c r="AE1011" t="s"/>
      <c r="AF1011" t="s"/>
      <c r="AG1011" t="s"/>
      <c r="AH1011" t="s">
        <v>1254</v>
      </c>
      <c r="AI1011" t="s">
        <v>1255</v>
      </c>
      <c r="AJ1011" t="s"/>
      <c r="AK1011" t="s">
        <v>91</v>
      </c>
      <c r="AL1011" t="s"/>
      <c r="AM1011" t="s">
        <v>474</v>
      </c>
      <c r="AN1011" t="s">
        <v>91</v>
      </c>
      <c r="AO1011" t="s"/>
      <c r="AP1011" t="n">
        <v>2</v>
      </c>
      <c r="AQ1011" t="s">
        <v>92</v>
      </c>
      <c r="AR1011" t="s"/>
      <c r="AS1011" t="s">
        <v>93</v>
      </c>
      <c r="AT1011" t="s">
        <v>94</v>
      </c>
      <c r="AU1011" t="s">
        <v>91</v>
      </c>
      <c r="AV1011" t="s"/>
      <c r="AW1011" t="s">
        <v>95</v>
      </c>
      <c r="AX1011" t="s"/>
      <c r="AY1011" t="n">
        <v>426811</v>
      </c>
      <c r="AZ1011" t="s">
        <v>1225</v>
      </c>
      <c r="BA1011" t="s"/>
      <c r="BB1011" t="s"/>
      <c r="BC1011" t="n">
        <v>38.91</v>
      </c>
      <c r="BD1011" t="n">
        <v>38.91</v>
      </c>
      <c r="BE1011" t="s">
        <v>1256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1263</v>
      </c>
      <c r="BR1011" t="s">
        <v>387</v>
      </c>
    </row>
    <row r="1012" spans="1:70">
      <c r="A1012" t="s">
        <v>70</v>
      </c>
      <c r="B1012" t="s">
        <v>71</v>
      </c>
      <c r="C1012" t="s">
        <v>438</v>
      </c>
      <c r="D1012" t="n">
        <v>3</v>
      </c>
      <c r="E1012" t="s">
        <v>1219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200</v>
      </c>
      <c r="L1012" t="s">
        <v>77</v>
      </c>
      <c r="M1012" t="s"/>
      <c r="N1012" t="s">
        <v>1262</v>
      </c>
      <c r="O1012" t="s">
        <v>79</v>
      </c>
      <c r="P1012" t="s">
        <v>1219</v>
      </c>
      <c r="Q1012" t="s"/>
      <c r="R1012" t="s">
        <v>328</v>
      </c>
      <c r="S1012" t="s">
        <v>1252</v>
      </c>
      <c r="T1012" t="s">
        <v>82</v>
      </c>
      <c r="U1012" t="s">
        <v>83</v>
      </c>
      <c r="V1012" t="s">
        <v>84</v>
      </c>
      <c r="W1012" t="s">
        <v>103</v>
      </c>
      <c r="X1012" t="s"/>
      <c r="Y1012" t="s">
        <v>86</v>
      </c>
      <c r="Z1012">
        <f>HYPERLINK("https://hotelmonitor-cachepage.eclerx.com/savepage/tk_15454758705322318_sr_61.html","info")</f>
        <v/>
      </c>
      <c r="AA1012" t="n">
        <v>-426811</v>
      </c>
      <c r="AB1012" t="s">
        <v>1260</v>
      </c>
      <c r="AC1012" t="s">
        <v>88</v>
      </c>
      <c r="AD1012" t="s">
        <v>89</v>
      </c>
      <c r="AE1012" t="s"/>
      <c r="AF1012" t="s"/>
      <c r="AG1012" t="s"/>
      <c r="AH1012" t="s">
        <v>1254</v>
      </c>
      <c r="AI1012" t="s">
        <v>1255</v>
      </c>
      <c r="AJ1012" t="s"/>
      <c r="AK1012" t="s">
        <v>91</v>
      </c>
      <c r="AL1012" t="s"/>
      <c r="AM1012" t="s">
        <v>474</v>
      </c>
      <c r="AN1012" t="s">
        <v>91</v>
      </c>
      <c r="AO1012" t="s"/>
      <c r="AP1012" t="n">
        <v>2</v>
      </c>
      <c r="AQ1012" t="s">
        <v>92</v>
      </c>
      <c r="AR1012" t="s"/>
      <c r="AS1012" t="s">
        <v>93</v>
      </c>
      <c r="AT1012" t="s">
        <v>94</v>
      </c>
      <c r="AU1012" t="s">
        <v>91</v>
      </c>
      <c r="AV1012" t="s"/>
      <c r="AW1012" t="s">
        <v>95</v>
      </c>
      <c r="AX1012" t="s"/>
      <c r="AY1012" t="n">
        <v>426811</v>
      </c>
      <c r="AZ1012" t="s">
        <v>1225</v>
      </c>
      <c r="BA1012" t="s"/>
      <c r="BB1012" t="s"/>
      <c r="BC1012" t="n">
        <v>38.91</v>
      </c>
      <c r="BD1012" t="n">
        <v>38.91</v>
      </c>
      <c r="BE1012" t="s">
        <v>1256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1263</v>
      </c>
      <c r="BR1012" t="s">
        <v>387</v>
      </c>
    </row>
    <row r="1013" spans="1:70">
      <c r="A1013" t="s">
        <v>70</v>
      </c>
      <c r="B1013" t="s">
        <v>71</v>
      </c>
      <c r="C1013" t="s">
        <v>438</v>
      </c>
      <c r="D1013" t="n">
        <v>3</v>
      </c>
      <c r="E1013" t="s">
        <v>1219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200</v>
      </c>
      <c r="L1013" t="s">
        <v>77</v>
      </c>
      <c r="M1013" t="s"/>
      <c r="N1013" t="s">
        <v>1262</v>
      </c>
      <c r="O1013" t="s">
        <v>79</v>
      </c>
      <c r="P1013" t="s">
        <v>1219</v>
      </c>
      <c r="Q1013" t="s"/>
      <c r="R1013" t="s">
        <v>328</v>
      </c>
      <c r="S1013" t="s">
        <v>1252</v>
      </c>
      <c r="T1013" t="s">
        <v>82</v>
      </c>
      <c r="U1013" t="s">
        <v>83</v>
      </c>
      <c r="V1013" t="s">
        <v>84</v>
      </c>
      <c r="W1013" t="s">
        <v>103</v>
      </c>
      <c r="X1013" t="s"/>
      <c r="Y1013" t="s">
        <v>86</v>
      </c>
      <c r="Z1013">
        <f>HYPERLINK("https://hotelmonitor-cachepage.eclerx.com/savepage/tk_15454758705322318_sr_61.html","info")</f>
        <v/>
      </c>
      <c r="AA1013" t="n">
        <v>-426811</v>
      </c>
      <c r="AB1013" t="s">
        <v>1260</v>
      </c>
      <c r="AC1013" t="s">
        <v>88</v>
      </c>
      <c r="AD1013" t="s">
        <v>89</v>
      </c>
      <c r="AE1013" t="s"/>
      <c r="AF1013" t="s"/>
      <c r="AG1013" t="s"/>
      <c r="AH1013" t="s">
        <v>1254</v>
      </c>
      <c r="AI1013" t="s">
        <v>1255</v>
      </c>
      <c r="AJ1013" t="s"/>
      <c r="AK1013" t="s">
        <v>91</v>
      </c>
      <c r="AL1013" t="s"/>
      <c r="AM1013" t="s">
        <v>474</v>
      </c>
      <c r="AN1013" t="s">
        <v>91</v>
      </c>
      <c r="AO1013" t="s"/>
      <c r="AP1013" t="n">
        <v>2</v>
      </c>
      <c r="AQ1013" t="s">
        <v>92</v>
      </c>
      <c r="AR1013" t="s"/>
      <c r="AS1013" t="s">
        <v>93</v>
      </c>
      <c r="AT1013" t="s">
        <v>94</v>
      </c>
      <c r="AU1013" t="s">
        <v>91</v>
      </c>
      <c r="AV1013" t="s"/>
      <c r="AW1013" t="s">
        <v>95</v>
      </c>
      <c r="AX1013" t="s"/>
      <c r="AY1013" t="n">
        <v>426811</v>
      </c>
      <c r="AZ1013" t="s">
        <v>1225</v>
      </c>
      <c r="BA1013" t="s"/>
      <c r="BB1013" t="s"/>
      <c r="BC1013" t="n">
        <v>38.91</v>
      </c>
      <c r="BD1013" t="n">
        <v>38.91</v>
      </c>
      <c r="BE1013" t="s">
        <v>1256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1263</v>
      </c>
      <c r="BR1013" t="s">
        <v>387</v>
      </c>
    </row>
    <row r="1014" spans="1:70">
      <c r="A1014" t="s">
        <v>70</v>
      </c>
      <c r="B1014" t="s">
        <v>71</v>
      </c>
      <c r="C1014" t="s">
        <v>438</v>
      </c>
      <c r="D1014" t="n">
        <v>3</v>
      </c>
      <c r="E1014" t="s">
        <v>1219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200</v>
      </c>
      <c r="L1014" t="s">
        <v>77</v>
      </c>
      <c r="M1014" t="s"/>
      <c r="N1014" t="s">
        <v>1262</v>
      </c>
      <c r="O1014" t="s">
        <v>79</v>
      </c>
      <c r="P1014" t="s">
        <v>1219</v>
      </c>
      <c r="Q1014" t="s"/>
      <c r="R1014" t="s">
        <v>328</v>
      </c>
      <c r="S1014" t="s">
        <v>1252</v>
      </c>
      <c r="T1014" t="s">
        <v>82</v>
      </c>
      <c r="U1014" t="s">
        <v>83</v>
      </c>
      <c r="V1014" t="s">
        <v>84</v>
      </c>
      <c r="W1014" t="s">
        <v>103</v>
      </c>
      <c r="X1014" t="s"/>
      <c r="Y1014" t="s">
        <v>86</v>
      </c>
      <c r="Z1014">
        <f>HYPERLINK("https://hotelmonitor-cachepage.eclerx.com/savepage/tk_15454758705322318_sr_61.html","info")</f>
        <v/>
      </c>
      <c r="AA1014" t="n">
        <v>-426811</v>
      </c>
      <c r="AB1014" t="s">
        <v>1261</v>
      </c>
      <c r="AC1014" t="s">
        <v>88</v>
      </c>
      <c r="AD1014" t="s">
        <v>89</v>
      </c>
      <c r="AE1014" t="s"/>
      <c r="AF1014" t="s"/>
      <c r="AG1014" t="s"/>
      <c r="AH1014" t="s">
        <v>1254</v>
      </c>
      <c r="AI1014" t="s">
        <v>1255</v>
      </c>
      <c r="AJ1014" t="s"/>
      <c r="AK1014" t="s">
        <v>91</v>
      </c>
      <c r="AL1014" t="s"/>
      <c r="AM1014" t="s">
        <v>474</v>
      </c>
      <c r="AN1014" t="s">
        <v>91</v>
      </c>
      <c r="AO1014" t="s"/>
      <c r="AP1014" t="n">
        <v>2</v>
      </c>
      <c r="AQ1014" t="s">
        <v>92</v>
      </c>
      <c r="AR1014" t="s"/>
      <c r="AS1014" t="s">
        <v>93</v>
      </c>
      <c r="AT1014" t="s">
        <v>94</v>
      </c>
      <c r="AU1014" t="s">
        <v>91</v>
      </c>
      <c r="AV1014" t="s"/>
      <c r="AW1014" t="s">
        <v>95</v>
      </c>
      <c r="AX1014" t="s"/>
      <c r="AY1014" t="n">
        <v>426811</v>
      </c>
      <c r="AZ1014" t="s">
        <v>1225</v>
      </c>
      <c r="BA1014" t="s"/>
      <c r="BB1014" t="s"/>
      <c r="BC1014" t="n">
        <v>38.91</v>
      </c>
      <c r="BD1014" t="n">
        <v>38.91</v>
      </c>
      <c r="BE1014" t="s">
        <v>1256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1263</v>
      </c>
      <c r="BR1014" t="s">
        <v>387</v>
      </c>
    </row>
    <row r="1015" spans="1:70">
      <c r="A1015" t="s">
        <v>70</v>
      </c>
      <c r="B1015" t="s">
        <v>71</v>
      </c>
      <c r="C1015" t="s">
        <v>438</v>
      </c>
      <c r="D1015" t="n">
        <v>3</v>
      </c>
      <c r="E1015" t="s">
        <v>1219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200</v>
      </c>
      <c r="L1015" t="s">
        <v>77</v>
      </c>
      <c r="M1015" t="s"/>
      <c r="N1015" t="s">
        <v>1262</v>
      </c>
      <c r="O1015" t="s">
        <v>79</v>
      </c>
      <c r="P1015" t="s">
        <v>1219</v>
      </c>
      <c r="Q1015" t="s"/>
      <c r="R1015" t="s">
        <v>328</v>
      </c>
      <c r="S1015" t="s">
        <v>1252</v>
      </c>
      <c r="T1015" t="s">
        <v>82</v>
      </c>
      <c r="U1015" t="s">
        <v>83</v>
      </c>
      <c r="V1015" t="s">
        <v>84</v>
      </c>
      <c r="W1015" t="s">
        <v>103</v>
      </c>
      <c r="X1015" t="s"/>
      <c r="Y1015" t="s">
        <v>86</v>
      </c>
      <c r="Z1015">
        <f>HYPERLINK("https://hotelmonitor-cachepage.eclerx.com/savepage/tk_15454758705322318_sr_61.html","info")</f>
        <v/>
      </c>
      <c r="AA1015" t="n">
        <v>-426811</v>
      </c>
      <c r="AB1015" t="s">
        <v>1261</v>
      </c>
      <c r="AC1015" t="s">
        <v>88</v>
      </c>
      <c r="AD1015" t="s">
        <v>89</v>
      </c>
      <c r="AE1015" t="s"/>
      <c r="AF1015" t="s"/>
      <c r="AG1015" t="s"/>
      <c r="AH1015" t="s">
        <v>1254</v>
      </c>
      <c r="AI1015" t="s">
        <v>1255</v>
      </c>
      <c r="AJ1015" t="s"/>
      <c r="AK1015" t="s">
        <v>91</v>
      </c>
      <c r="AL1015" t="s"/>
      <c r="AM1015" t="s">
        <v>474</v>
      </c>
      <c r="AN1015" t="s">
        <v>91</v>
      </c>
      <c r="AO1015" t="s"/>
      <c r="AP1015" t="n">
        <v>2</v>
      </c>
      <c r="AQ1015" t="s">
        <v>92</v>
      </c>
      <c r="AR1015" t="s"/>
      <c r="AS1015" t="s">
        <v>93</v>
      </c>
      <c r="AT1015" t="s">
        <v>94</v>
      </c>
      <c r="AU1015" t="s">
        <v>91</v>
      </c>
      <c r="AV1015" t="s"/>
      <c r="AW1015" t="s">
        <v>95</v>
      </c>
      <c r="AX1015" t="s"/>
      <c r="AY1015" t="n">
        <v>426811</v>
      </c>
      <c r="AZ1015" t="s">
        <v>1225</v>
      </c>
      <c r="BA1015" t="s"/>
      <c r="BB1015" t="s"/>
      <c r="BC1015" t="n">
        <v>38.91</v>
      </c>
      <c r="BD1015" t="n">
        <v>38.91</v>
      </c>
      <c r="BE1015" t="s">
        <v>1256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1263</v>
      </c>
      <c r="BR1015" t="s">
        <v>387</v>
      </c>
    </row>
    <row r="1016" spans="1:70">
      <c r="A1016" t="s">
        <v>70</v>
      </c>
      <c r="B1016" t="s">
        <v>71</v>
      </c>
      <c r="C1016" t="s">
        <v>438</v>
      </c>
      <c r="D1016" t="n">
        <v>3</v>
      </c>
      <c r="E1016" t="s">
        <v>1219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175</v>
      </c>
      <c r="L1016" t="s">
        <v>77</v>
      </c>
      <c r="M1016" t="s"/>
      <c r="N1016" t="s">
        <v>1270</v>
      </c>
      <c r="O1016" t="s">
        <v>79</v>
      </c>
      <c r="P1016" t="s">
        <v>1219</v>
      </c>
      <c r="Q1016" t="s"/>
      <c r="R1016" t="s">
        <v>328</v>
      </c>
      <c r="S1016" t="s">
        <v>1236</v>
      </c>
      <c r="T1016" t="s">
        <v>82</v>
      </c>
      <c r="U1016" t="s">
        <v>83</v>
      </c>
      <c r="V1016" t="s">
        <v>84</v>
      </c>
      <c r="W1016" t="s">
        <v>103</v>
      </c>
      <c r="X1016" t="s"/>
      <c r="Y1016" t="s">
        <v>86</v>
      </c>
      <c r="Z1016">
        <f>HYPERLINK("https://hotelmonitor-cachepage.eclerx.com/savepage/tk_15454758705322318_sr_61.html","info")</f>
        <v/>
      </c>
      <c r="AA1016" t="n">
        <v>-426811</v>
      </c>
      <c r="AB1016" t="s">
        <v>1497</v>
      </c>
      <c r="AC1016" t="s">
        <v>196</v>
      </c>
      <c r="AD1016" t="s">
        <v>89</v>
      </c>
      <c r="AE1016" t="s"/>
      <c r="AF1016" t="s"/>
      <c r="AG1016" t="s"/>
      <c r="AH1016" t="s">
        <v>1238</v>
      </c>
      <c r="AI1016" t="s">
        <v>1239</v>
      </c>
      <c r="AJ1016" t="s"/>
      <c r="AK1016" t="s">
        <v>91</v>
      </c>
      <c r="AL1016" t="s"/>
      <c r="AM1016" t="s">
        <v>474</v>
      </c>
      <c r="AN1016" t="s">
        <v>91</v>
      </c>
      <c r="AO1016" t="s"/>
      <c r="AP1016" t="n">
        <v>2</v>
      </c>
      <c r="AQ1016" t="s">
        <v>92</v>
      </c>
      <c r="AR1016" t="s"/>
      <c r="AS1016" t="s">
        <v>93</v>
      </c>
      <c r="AT1016" t="s">
        <v>94</v>
      </c>
      <c r="AU1016" t="s">
        <v>91</v>
      </c>
      <c r="AV1016" t="s"/>
      <c r="AW1016" t="s">
        <v>95</v>
      </c>
      <c r="AX1016" t="s"/>
      <c r="AY1016" t="n">
        <v>426811</v>
      </c>
      <c r="AZ1016" t="s">
        <v>1225</v>
      </c>
      <c r="BA1016" t="s"/>
      <c r="BB1016" t="s"/>
      <c r="BC1016" t="n">
        <v>38.91</v>
      </c>
      <c r="BD1016" t="n">
        <v>38.91</v>
      </c>
      <c r="BE1016" t="s">
        <v>1240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1275</v>
      </c>
      <c r="BR1016" t="s">
        <v>387</v>
      </c>
    </row>
    <row r="1017" spans="1:70">
      <c r="A1017" t="s">
        <v>70</v>
      </c>
      <c r="B1017" t="s">
        <v>71</v>
      </c>
      <c r="C1017" t="s">
        <v>438</v>
      </c>
      <c r="D1017" t="n">
        <v>3</v>
      </c>
      <c r="E1017" t="s">
        <v>1219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175</v>
      </c>
      <c r="L1017" t="s">
        <v>77</v>
      </c>
      <c r="M1017" t="s"/>
      <c r="N1017" t="s">
        <v>1270</v>
      </c>
      <c r="O1017" t="s">
        <v>79</v>
      </c>
      <c r="P1017" t="s">
        <v>1219</v>
      </c>
      <c r="Q1017" t="s"/>
      <c r="R1017" t="s">
        <v>328</v>
      </c>
      <c r="S1017" t="s">
        <v>1236</v>
      </c>
      <c r="T1017" t="s">
        <v>82</v>
      </c>
      <c r="U1017" t="s">
        <v>83</v>
      </c>
      <c r="V1017" t="s">
        <v>84</v>
      </c>
      <c r="W1017" t="s">
        <v>103</v>
      </c>
      <c r="X1017" t="s"/>
      <c r="Y1017" t="s">
        <v>86</v>
      </c>
      <c r="Z1017">
        <f>HYPERLINK("https://hotelmonitor-cachepage.eclerx.com/savepage/tk_15454758705322318_sr_61.html","info")</f>
        <v/>
      </c>
      <c r="AA1017" t="n">
        <v>-426811</v>
      </c>
      <c r="AB1017" t="s">
        <v>1497</v>
      </c>
      <c r="AC1017" t="s">
        <v>196</v>
      </c>
      <c r="AD1017" t="s">
        <v>89</v>
      </c>
      <c r="AE1017" t="s"/>
      <c r="AF1017" t="s"/>
      <c r="AG1017" t="s"/>
      <c r="AH1017" t="s">
        <v>1238</v>
      </c>
      <c r="AI1017" t="s">
        <v>1239</v>
      </c>
      <c r="AJ1017" t="s"/>
      <c r="AK1017" t="s">
        <v>91</v>
      </c>
      <c r="AL1017" t="s"/>
      <c r="AM1017" t="s">
        <v>474</v>
      </c>
      <c r="AN1017" t="s">
        <v>91</v>
      </c>
      <c r="AO1017" t="s"/>
      <c r="AP1017" t="n">
        <v>2</v>
      </c>
      <c r="AQ1017" t="s">
        <v>92</v>
      </c>
      <c r="AR1017" t="s"/>
      <c r="AS1017" t="s">
        <v>93</v>
      </c>
      <c r="AT1017" t="s">
        <v>94</v>
      </c>
      <c r="AU1017" t="s">
        <v>91</v>
      </c>
      <c r="AV1017" t="s"/>
      <c r="AW1017" t="s">
        <v>95</v>
      </c>
      <c r="AX1017" t="s"/>
      <c r="AY1017" t="n">
        <v>426811</v>
      </c>
      <c r="AZ1017" t="s">
        <v>1225</v>
      </c>
      <c r="BA1017" t="s"/>
      <c r="BB1017" t="s"/>
      <c r="BC1017" t="n">
        <v>38.91</v>
      </c>
      <c r="BD1017" t="n">
        <v>38.91</v>
      </c>
      <c r="BE1017" t="s">
        <v>1240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1275</v>
      </c>
      <c r="BR1017" t="s">
        <v>387</v>
      </c>
    </row>
    <row r="1018" spans="1:70">
      <c r="A1018" t="s">
        <v>70</v>
      </c>
      <c r="B1018" t="s">
        <v>71</v>
      </c>
      <c r="C1018" t="s">
        <v>438</v>
      </c>
      <c r="D1018" t="n">
        <v>3</v>
      </c>
      <c r="E1018" t="s">
        <v>1219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202.5</v>
      </c>
      <c r="L1018" t="s">
        <v>77</v>
      </c>
      <c r="M1018" t="s"/>
      <c r="N1018" t="s">
        <v>1270</v>
      </c>
      <c r="O1018" t="s">
        <v>79</v>
      </c>
      <c r="P1018" t="s">
        <v>1219</v>
      </c>
      <c r="Q1018" t="s"/>
      <c r="R1018" t="s">
        <v>328</v>
      </c>
      <c r="S1018" t="s">
        <v>1271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>
        <f>HYPERLINK("https://hotelmonitor-cachepage.eclerx.com/savepage/tk_15454758705322318_sr_61.html","info")</f>
        <v/>
      </c>
      <c r="AA1018" t="n">
        <v>-426811</v>
      </c>
      <c r="AB1018" t="s">
        <v>1222</v>
      </c>
      <c r="AC1018" t="s">
        <v>88</v>
      </c>
      <c r="AD1018" t="s">
        <v>89</v>
      </c>
      <c r="AE1018" t="s"/>
      <c r="AF1018" t="s"/>
      <c r="AG1018" t="s"/>
      <c r="AH1018" t="s">
        <v>1272</v>
      </c>
      <c r="AI1018" t="s">
        <v>1273</v>
      </c>
      <c r="AJ1018" t="s"/>
      <c r="AK1018" t="s">
        <v>91</v>
      </c>
      <c r="AL1018" t="s"/>
      <c r="AM1018" t="s">
        <v>474</v>
      </c>
      <c r="AN1018" t="s">
        <v>91</v>
      </c>
      <c r="AO1018" t="s"/>
      <c r="AP1018" t="n">
        <v>2</v>
      </c>
      <c r="AQ1018" t="s">
        <v>92</v>
      </c>
      <c r="AR1018" t="s"/>
      <c r="AS1018" t="s">
        <v>93</v>
      </c>
      <c r="AT1018" t="s">
        <v>94</v>
      </c>
      <c r="AU1018" t="s">
        <v>91</v>
      </c>
      <c r="AV1018" t="s"/>
      <c r="AW1018" t="s">
        <v>95</v>
      </c>
      <c r="AX1018" t="s"/>
      <c r="AY1018" t="n">
        <v>426811</v>
      </c>
      <c r="AZ1018" t="s">
        <v>1225</v>
      </c>
      <c r="BA1018" t="s"/>
      <c r="BB1018" t="s"/>
      <c r="BC1018" t="n">
        <v>38.91</v>
      </c>
      <c r="BD1018" t="n">
        <v>38.91</v>
      </c>
      <c r="BE1018" t="s">
        <v>1274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1275</v>
      </c>
      <c r="BR1018" t="s">
        <v>387</v>
      </c>
    </row>
    <row r="1019" spans="1:70">
      <c r="A1019" t="s">
        <v>70</v>
      </c>
      <c r="B1019" t="s">
        <v>71</v>
      </c>
      <c r="C1019" t="s">
        <v>438</v>
      </c>
      <c r="D1019" t="n">
        <v>3</v>
      </c>
      <c r="E1019" t="s">
        <v>1219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202.5</v>
      </c>
      <c r="L1019" t="s">
        <v>77</v>
      </c>
      <c r="M1019" t="s"/>
      <c r="N1019" t="s">
        <v>1270</v>
      </c>
      <c r="O1019" t="s">
        <v>79</v>
      </c>
      <c r="P1019" t="s">
        <v>1219</v>
      </c>
      <c r="Q1019" t="s"/>
      <c r="R1019" t="s">
        <v>328</v>
      </c>
      <c r="S1019" t="s">
        <v>1271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>
        <f>HYPERLINK("https://hotelmonitor-cachepage.eclerx.com/savepage/tk_15454758705322318_sr_61.html","info")</f>
        <v/>
      </c>
      <c r="AA1019" t="n">
        <v>-426811</v>
      </c>
      <c r="AB1019" t="s">
        <v>1222</v>
      </c>
      <c r="AC1019" t="s">
        <v>88</v>
      </c>
      <c r="AD1019" t="s">
        <v>89</v>
      </c>
      <c r="AE1019" t="s"/>
      <c r="AF1019" t="s"/>
      <c r="AG1019" t="s"/>
      <c r="AH1019" t="s">
        <v>1272</v>
      </c>
      <c r="AI1019" t="s">
        <v>1273</v>
      </c>
      <c r="AJ1019" t="s"/>
      <c r="AK1019" t="s">
        <v>91</v>
      </c>
      <c r="AL1019" t="s"/>
      <c r="AM1019" t="s">
        <v>474</v>
      </c>
      <c r="AN1019" t="s">
        <v>91</v>
      </c>
      <c r="AO1019" t="s"/>
      <c r="AP1019" t="n">
        <v>2</v>
      </c>
      <c r="AQ1019" t="s">
        <v>92</v>
      </c>
      <c r="AR1019" t="s"/>
      <c r="AS1019" t="s">
        <v>93</v>
      </c>
      <c r="AT1019" t="s">
        <v>94</v>
      </c>
      <c r="AU1019" t="s">
        <v>91</v>
      </c>
      <c r="AV1019" t="s"/>
      <c r="AW1019" t="s">
        <v>95</v>
      </c>
      <c r="AX1019" t="s"/>
      <c r="AY1019" t="n">
        <v>426811</v>
      </c>
      <c r="AZ1019" t="s">
        <v>1225</v>
      </c>
      <c r="BA1019" t="s"/>
      <c r="BB1019" t="s"/>
      <c r="BC1019" t="n">
        <v>38.91</v>
      </c>
      <c r="BD1019" t="n">
        <v>38.91</v>
      </c>
      <c r="BE1019" t="s">
        <v>1274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1275</v>
      </c>
      <c r="BR1019" t="s">
        <v>387</v>
      </c>
    </row>
    <row r="1020" spans="1:70">
      <c r="A1020" t="s">
        <v>70</v>
      </c>
      <c r="B1020" t="s">
        <v>71</v>
      </c>
      <c r="C1020" t="s">
        <v>438</v>
      </c>
      <c r="D1020" t="n">
        <v>3</v>
      </c>
      <c r="E1020" t="s">
        <v>1219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202.51</v>
      </c>
      <c r="L1020" t="s">
        <v>77</v>
      </c>
      <c r="M1020" t="s"/>
      <c r="N1020" t="s">
        <v>1270</v>
      </c>
      <c r="O1020" t="s">
        <v>79</v>
      </c>
      <c r="P1020" t="s">
        <v>1219</v>
      </c>
      <c r="Q1020" t="s"/>
      <c r="R1020" t="s">
        <v>328</v>
      </c>
      <c r="S1020" t="s">
        <v>1276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>
        <f>HYPERLINK("https://hotelmonitor-cachepage.eclerx.com/savepage/tk_15454758705322318_sr_61.html","info")</f>
        <v/>
      </c>
      <c r="AA1020" t="n">
        <v>-426811</v>
      </c>
      <c r="AB1020" t="s">
        <v>1229</v>
      </c>
      <c r="AC1020" t="s">
        <v>196</v>
      </c>
      <c r="AD1020" t="s">
        <v>89</v>
      </c>
      <c r="AE1020" t="s"/>
      <c r="AF1020" t="s"/>
      <c r="AG1020" t="s"/>
      <c r="AH1020" t="s">
        <v>1277</v>
      </c>
      <c r="AI1020" t="s">
        <v>1276</v>
      </c>
      <c r="AJ1020" t="s"/>
      <c r="AK1020" t="s">
        <v>91</v>
      </c>
      <c r="AL1020" t="s"/>
      <c r="AM1020" t="s">
        <v>474</v>
      </c>
      <c r="AN1020" t="s">
        <v>91</v>
      </c>
      <c r="AO1020" t="s"/>
      <c r="AP1020" t="n">
        <v>2</v>
      </c>
      <c r="AQ1020" t="s">
        <v>92</v>
      </c>
      <c r="AR1020" t="s"/>
      <c r="AS1020" t="s">
        <v>93</v>
      </c>
      <c r="AT1020" t="s">
        <v>94</v>
      </c>
      <c r="AU1020" t="s">
        <v>91</v>
      </c>
      <c r="AV1020" t="s"/>
      <c r="AW1020" t="s">
        <v>95</v>
      </c>
      <c r="AX1020" t="s"/>
      <c r="AY1020" t="n">
        <v>426811</v>
      </c>
      <c r="AZ1020" t="s">
        <v>1225</v>
      </c>
      <c r="BA1020" t="s"/>
      <c r="BB1020" t="s"/>
      <c r="BC1020" t="n">
        <v>38.91</v>
      </c>
      <c r="BD1020" t="n">
        <v>38.91</v>
      </c>
      <c r="BE1020" t="s">
        <v>1278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1275</v>
      </c>
      <c r="BR1020" t="s">
        <v>387</v>
      </c>
    </row>
    <row r="1021" spans="1:70">
      <c r="A1021" t="s">
        <v>70</v>
      </c>
      <c r="B1021" t="s">
        <v>71</v>
      </c>
      <c r="C1021" t="s">
        <v>438</v>
      </c>
      <c r="D1021" t="n">
        <v>3</v>
      </c>
      <c r="E1021" t="s">
        <v>1219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202.51</v>
      </c>
      <c r="L1021" t="s">
        <v>77</v>
      </c>
      <c r="M1021" t="s"/>
      <c r="N1021" t="s">
        <v>1270</v>
      </c>
      <c r="O1021" t="s">
        <v>79</v>
      </c>
      <c r="P1021" t="s">
        <v>1219</v>
      </c>
      <c r="Q1021" t="s"/>
      <c r="R1021" t="s">
        <v>328</v>
      </c>
      <c r="S1021" t="s">
        <v>1276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>
        <f>HYPERLINK("https://hotelmonitor-cachepage.eclerx.com/savepage/tk_15454758705322318_sr_61.html","info")</f>
        <v/>
      </c>
      <c r="AA1021" t="n">
        <v>-426811</v>
      </c>
      <c r="AB1021" t="s">
        <v>1229</v>
      </c>
      <c r="AC1021" t="s">
        <v>196</v>
      </c>
      <c r="AD1021" t="s">
        <v>89</v>
      </c>
      <c r="AE1021" t="s"/>
      <c r="AF1021" t="s"/>
      <c r="AG1021" t="s"/>
      <c r="AH1021" t="s">
        <v>1277</v>
      </c>
      <c r="AI1021" t="s">
        <v>1276</v>
      </c>
      <c r="AJ1021" t="s"/>
      <c r="AK1021" t="s">
        <v>91</v>
      </c>
      <c r="AL1021" t="s"/>
      <c r="AM1021" t="s">
        <v>474</v>
      </c>
      <c r="AN1021" t="s">
        <v>91</v>
      </c>
      <c r="AO1021" t="s"/>
      <c r="AP1021" t="n">
        <v>2</v>
      </c>
      <c r="AQ1021" t="s">
        <v>92</v>
      </c>
      <c r="AR1021" t="s"/>
      <c r="AS1021" t="s">
        <v>93</v>
      </c>
      <c r="AT1021" t="s">
        <v>94</v>
      </c>
      <c r="AU1021" t="s">
        <v>91</v>
      </c>
      <c r="AV1021" t="s"/>
      <c r="AW1021" t="s">
        <v>95</v>
      </c>
      <c r="AX1021" t="s"/>
      <c r="AY1021" t="n">
        <v>426811</v>
      </c>
      <c r="AZ1021" t="s">
        <v>1225</v>
      </c>
      <c r="BA1021" t="s"/>
      <c r="BB1021" t="s"/>
      <c r="BC1021" t="n">
        <v>38.91</v>
      </c>
      <c r="BD1021" t="n">
        <v>38.91</v>
      </c>
      <c r="BE1021" t="s">
        <v>1278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1275</v>
      </c>
      <c r="BR1021" t="s">
        <v>387</v>
      </c>
    </row>
    <row r="1022" spans="1:70">
      <c r="A1022" t="s">
        <v>70</v>
      </c>
      <c r="B1022" t="s">
        <v>71</v>
      </c>
      <c r="C1022" t="s">
        <v>438</v>
      </c>
      <c r="D1022" t="n">
        <v>3</v>
      </c>
      <c r="E1022" t="s">
        <v>1219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202.51</v>
      </c>
      <c r="L1022" t="s">
        <v>77</v>
      </c>
      <c r="M1022" t="s"/>
      <c r="N1022" t="s">
        <v>1270</v>
      </c>
      <c r="O1022" t="s">
        <v>79</v>
      </c>
      <c r="P1022" t="s">
        <v>1219</v>
      </c>
      <c r="Q1022" t="s"/>
      <c r="R1022" t="s">
        <v>328</v>
      </c>
      <c r="S1022" t="s">
        <v>1279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>
        <f>HYPERLINK("https://hotelmonitor-cachepage.eclerx.com/savepage/tk_15454758705322318_sr_61.html","info")</f>
        <v/>
      </c>
      <c r="AA1022" t="n">
        <v>-426811</v>
      </c>
      <c r="AB1022" t="s">
        <v>1233</v>
      </c>
      <c r="AC1022" t="s">
        <v>196</v>
      </c>
      <c r="AD1022" t="s">
        <v>89</v>
      </c>
      <c r="AE1022" t="s"/>
      <c r="AF1022" t="s"/>
      <c r="AG1022" t="s"/>
      <c r="AH1022" t="s">
        <v>1280</v>
      </c>
      <c r="AI1022" t="s">
        <v>1279</v>
      </c>
      <c r="AJ1022" t="s"/>
      <c r="AK1022" t="s">
        <v>91</v>
      </c>
      <c r="AL1022" t="s"/>
      <c r="AM1022" t="s">
        <v>371</v>
      </c>
      <c r="AN1022" t="s">
        <v>91</v>
      </c>
      <c r="AO1022" t="s"/>
      <c r="AP1022" t="n">
        <v>2</v>
      </c>
      <c r="AQ1022" t="s">
        <v>92</v>
      </c>
      <c r="AR1022" t="s"/>
      <c r="AS1022" t="s">
        <v>1235</v>
      </c>
      <c r="AT1022" t="s">
        <v>94</v>
      </c>
      <c r="AU1022" t="s">
        <v>91</v>
      </c>
      <c r="AV1022" t="s"/>
      <c r="AW1022" t="s">
        <v>95</v>
      </c>
      <c r="AX1022" t="s"/>
      <c r="AY1022" t="n">
        <v>426811</v>
      </c>
      <c r="AZ1022" t="s">
        <v>1225</v>
      </c>
      <c r="BA1022" t="s"/>
      <c r="BB1022" t="s"/>
      <c r="BC1022" t="n">
        <v>38.91</v>
      </c>
      <c r="BD1022" t="n">
        <v>38.91</v>
      </c>
      <c r="BE1022" t="s">
        <v>1278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1275</v>
      </c>
      <c r="BR1022" t="s">
        <v>387</v>
      </c>
    </row>
    <row r="1023" spans="1:70">
      <c r="A1023" t="s">
        <v>70</v>
      </c>
      <c r="B1023" t="s">
        <v>71</v>
      </c>
      <c r="C1023" t="s">
        <v>438</v>
      </c>
      <c r="D1023" t="n">
        <v>3</v>
      </c>
      <c r="E1023" t="s">
        <v>1219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202.51</v>
      </c>
      <c r="L1023" t="s">
        <v>77</v>
      </c>
      <c r="M1023" t="s"/>
      <c r="N1023" t="s">
        <v>1270</v>
      </c>
      <c r="O1023" t="s">
        <v>79</v>
      </c>
      <c r="P1023" t="s">
        <v>1219</v>
      </c>
      <c r="Q1023" t="s"/>
      <c r="R1023" t="s">
        <v>328</v>
      </c>
      <c r="S1023" t="s">
        <v>1279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>
        <f>HYPERLINK("https://hotelmonitor-cachepage.eclerx.com/savepage/tk_15454758705322318_sr_61.html","info")</f>
        <v/>
      </c>
      <c r="AA1023" t="n">
        <v>-426811</v>
      </c>
      <c r="AB1023" t="s">
        <v>1233</v>
      </c>
      <c r="AC1023" t="s">
        <v>196</v>
      </c>
      <c r="AD1023" t="s">
        <v>89</v>
      </c>
      <c r="AE1023" t="s"/>
      <c r="AF1023" t="s"/>
      <c r="AG1023" t="s"/>
      <c r="AH1023" t="s">
        <v>1280</v>
      </c>
      <c r="AI1023" t="s">
        <v>1279</v>
      </c>
      <c r="AJ1023" t="s"/>
      <c r="AK1023" t="s">
        <v>91</v>
      </c>
      <c r="AL1023" t="s"/>
      <c r="AM1023" t="s">
        <v>371</v>
      </c>
      <c r="AN1023" t="s">
        <v>91</v>
      </c>
      <c r="AO1023" t="s"/>
      <c r="AP1023" t="n">
        <v>2</v>
      </c>
      <c r="AQ1023" t="s">
        <v>92</v>
      </c>
      <c r="AR1023" t="s"/>
      <c r="AS1023" t="s">
        <v>1235</v>
      </c>
      <c r="AT1023" t="s">
        <v>94</v>
      </c>
      <c r="AU1023" t="s">
        <v>91</v>
      </c>
      <c r="AV1023" t="s"/>
      <c r="AW1023" t="s">
        <v>95</v>
      </c>
      <c r="AX1023" t="s"/>
      <c r="AY1023" t="n">
        <v>426811</v>
      </c>
      <c r="AZ1023" t="s">
        <v>1225</v>
      </c>
      <c r="BA1023" t="s"/>
      <c r="BB1023" t="s"/>
      <c r="BC1023" t="n">
        <v>38.91</v>
      </c>
      <c r="BD1023" t="n">
        <v>38.91</v>
      </c>
      <c r="BE1023" t="s">
        <v>1278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1275</v>
      </c>
      <c r="BR1023" t="s">
        <v>387</v>
      </c>
    </row>
    <row r="1024" spans="1:70">
      <c r="A1024" t="s">
        <v>70</v>
      </c>
      <c r="B1024" t="s">
        <v>71</v>
      </c>
      <c r="C1024" t="s">
        <v>438</v>
      </c>
      <c r="D1024" t="n">
        <v>3</v>
      </c>
      <c r="E1024" t="s">
        <v>1219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225</v>
      </c>
      <c r="L1024" t="s">
        <v>77</v>
      </c>
      <c r="M1024" t="s"/>
      <c r="N1024" t="s">
        <v>1270</v>
      </c>
      <c r="O1024" t="s">
        <v>79</v>
      </c>
      <c r="P1024" t="s">
        <v>1219</v>
      </c>
      <c r="Q1024" t="s"/>
      <c r="R1024" t="s">
        <v>328</v>
      </c>
      <c r="S1024" t="s">
        <v>1281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HYPERLINK("https://hotelmonitor-cachepage.eclerx.com/savepage/tk_15454758705322318_sr_61.html","info")</f>
        <v/>
      </c>
      <c r="AA1024" t="n">
        <v>-426811</v>
      </c>
      <c r="AB1024" t="s">
        <v>1237</v>
      </c>
      <c r="AC1024" t="s">
        <v>88</v>
      </c>
      <c r="AD1024" t="s">
        <v>89</v>
      </c>
      <c r="AE1024" t="s"/>
      <c r="AF1024" t="s"/>
      <c r="AG1024" t="s"/>
      <c r="AH1024" t="s">
        <v>1282</v>
      </c>
      <c r="AI1024" t="s">
        <v>1283</v>
      </c>
      <c r="AJ1024" t="s"/>
      <c r="AK1024" t="s">
        <v>91</v>
      </c>
      <c r="AL1024" t="s"/>
      <c r="AM1024" t="s">
        <v>371</v>
      </c>
      <c r="AN1024" t="s">
        <v>91</v>
      </c>
      <c r="AO1024" t="s"/>
      <c r="AP1024" t="n">
        <v>2</v>
      </c>
      <c r="AQ1024" t="s">
        <v>92</v>
      </c>
      <c r="AR1024" t="s"/>
      <c r="AS1024" t="s">
        <v>1235</v>
      </c>
      <c r="AT1024" t="s">
        <v>94</v>
      </c>
      <c r="AU1024" t="s">
        <v>91</v>
      </c>
      <c r="AV1024" t="s"/>
      <c r="AW1024" t="s">
        <v>95</v>
      </c>
      <c r="AX1024" t="s"/>
      <c r="AY1024" t="n">
        <v>426811</v>
      </c>
      <c r="AZ1024" t="s">
        <v>1225</v>
      </c>
      <c r="BA1024" t="s"/>
      <c r="BB1024" t="s"/>
      <c r="BC1024" t="n">
        <v>38.91</v>
      </c>
      <c r="BD1024" t="n">
        <v>38.91</v>
      </c>
      <c r="BE1024" t="s">
        <v>1284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1275</v>
      </c>
      <c r="BR1024" t="s">
        <v>387</v>
      </c>
    </row>
    <row r="1025" spans="1:70">
      <c r="A1025" t="s">
        <v>70</v>
      </c>
      <c r="B1025" t="s">
        <v>71</v>
      </c>
      <c r="C1025" t="s">
        <v>438</v>
      </c>
      <c r="D1025" t="n">
        <v>3</v>
      </c>
      <c r="E1025" t="s">
        <v>1219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225</v>
      </c>
      <c r="L1025" t="s">
        <v>77</v>
      </c>
      <c r="M1025" t="s"/>
      <c r="N1025" t="s">
        <v>1270</v>
      </c>
      <c r="O1025" t="s">
        <v>79</v>
      </c>
      <c r="P1025" t="s">
        <v>1219</v>
      </c>
      <c r="Q1025" t="s"/>
      <c r="R1025" t="s">
        <v>328</v>
      </c>
      <c r="S1025" t="s">
        <v>1281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HYPERLINK("https://hotelmonitor-cachepage.eclerx.com/savepage/tk_15454758705322318_sr_61.html","info")</f>
        <v/>
      </c>
      <c r="AA1025" t="n">
        <v>-426811</v>
      </c>
      <c r="AB1025" t="s">
        <v>1237</v>
      </c>
      <c r="AC1025" t="s">
        <v>88</v>
      </c>
      <c r="AD1025" t="s">
        <v>89</v>
      </c>
      <c r="AE1025" t="s"/>
      <c r="AF1025" t="s"/>
      <c r="AG1025" t="s"/>
      <c r="AH1025" t="s">
        <v>1282</v>
      </c>
      <c r="AI1025" t="s">
        <v>1283</v>
      </c>
      <c r="AJ1025" t="s"/>
      <c r="AK1025" t="s">
        <v>91</v>
      </c>
      <c r="AL1025" t="s"/>
      <c r="AM1025" t="s">
        <v>371</v>
      </c>
      <c r="AN1025" t="s">
        <v>91</v>
      </c>
      <c r="AO1025" t="s"/>
      <c r="AP1025" t="n">
        <v>2</v>
      </c>
      <c r="AQ1025" t="s">
        <v>92</v>
      </c>
      <c r="AR1025" t="s"/>
      <c r="AS1025" t="s">
        <v>1235</v>
      </c>
      <c r="AT1025" t="s">
        <v>94</v>
      </c>
      <c r="AU1025" t="s">
        <v>91</v>
      </c>
      <c r="AV1025" t="s"/>
      <c r="AW1025" t="s">
        <v>95</v>
      </c>
      <c r="AX1025" t="s"/>
      <c r="AY1025" t="n">
        <v>426811</v>
      </c>
      <c r="AZ1025" t="s">
        <v>1225</v>
      </c>
      <c r="BA1025" t="s"/>
      <c r="BB1025" t="s"/>
      <c r="BC1025" t="n">
        <v>38.91</v>
      </c>
      <c r="BD1025" t="n">
        <v>38.91</v>
      </c>
      <c r="BE1025" t="s">
        <v>1284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1275</v>
      </c>
      <c r="BR1025" t="s">
        <v>387</v>
      </c>
    </row>
    <row r="1026" spans="1:70">
      <c r="A1026" t="s">
        <v>70</v>
      </c>
      <c r="B1026" t="s">
        <v>71</v>
      </c>
      <c r="C1026" t="s">
        <v>438</v>
      </c>
      <c r="D1026" t="n">
        <v>3</v>
      </c>
      <c r="E1026" t="s">
        <v>1219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225</v>
      </c>
      <c r="L1026" t="s">
        <v>77</v>
      </c>
      <c r="M1026" t="s"/>
      <c r="N1026" t="s">
        <v>1270</v>
      </c>
      <c r="O1026" t="s">
        <v>79</v>
      </c>
      <c r="P1026" t="s">
        <v>1219</v>
      </c>
      <c r="Q1026" t="s"/>
      <c r="R1026" t="s">
        <v>328</v>
      </c>
      <c r="S1026" t="s">
        <v>1281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HYPERLINK("https://hotelmonitor-cachepage.eclerx.com/savepage/tk_15454758705322318_sr_61.html","info")</f>
        <v/>
      </c>
      <c r="AA1026" t="n">
        <v>-426811</v>
      </c>
      <c r="AB1026" t="s">
        <v>1241</v>
      </c>
      <c r="AC1026" t="s">
        <v>88</v>
      </c>
      <c r="AD1026" t="s">
        <v>89</v>
      </c>
      <c r="AE1026" t="s"/>
      <c r="AF1026" t="s"/>
      <c r="AG1026" t="s"/>
      <c r="AH1026" t="s">
        <v>1282</v>
      </c>
      <c r="AI1026" t="s">
        <v>1283</v>
      </c>
      <c r="AJ1026" t="s"/>
      <c r="AK1026" t="s">
        <v>91</v>
      </c>
      <c r="AL1026" t="s"/>
      <c r="AM1026" t="s">
        <v>371</v>
      </c>
      <c r="AN1026" t="s">
        <v>91</v>
      </c>
      <c r="AO1026" t="s"/>
      <c r="AP1026" t="n">
        <v>2</v>
      </c>
      <c r="AQ1026" t="s">
        <v>92</v>
      </c>
      <c r="AR1026" t="s"/>
      <c r="AS1026" t="s">
        <v>1235</v>
      </c>
      <c r="AT1026" t="s">
        <v>94</v>
      </c>
      <c r="AU1026" t="s">
        <v>91</v>
      </c>
      <c r="AV1026" t="s"/>
      <c r="AW1026" t="s">
        <v>95</v>
      </c>
      <c r="AX1026" t="s"/>
      <c r="AY1026" t="n">
        <v>426811</v>
      </c>
      <c r="AZ1026" t="s">
        <v>1225</v>
      </c>
      <c r="BA1026" t="s"/>
      <c r="BB1026" t="s"/>
      <c r="BC1026" t="n">
        <v>38.91</v>
      </c>
      <c r="BD1026" t="n">
        <v>38.91</v>
      </c>
      <c r="BE1026" t="s">
        <v>1284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1275</v>
      </c>
      <c r="BR1026" t="s">
        <v>387</v>
      </c>
    </row>
    <row r="1027" spans="1:70">
      <c r="A1027" t="s">
        <v>70</v>
      </c>
      <c r="B1027" t="s">
        <v>71</v>
      </c>
      <c r="C1027" t="s">
        <v>438</v>
      </c>
      <c r="D1027" t="n">
        <v>3</v>
      </c>
      <c r="E1027" t="s">
        <v>1219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225</v>
      </c>
      <c r="L1027" t="s">
        <v>77</v>
      </c>
      <c r="M1027" t="s"/>
      <c r="N1027" t="s">
        <v>1270</v>
      </c>
      <c r="O1027" t="s">
        <v>79</v>
      </c>
      <c r="P1027" t="s">
        <v>1219</v>
      </c>
      <c r="Q1027" t="s"/>
      <c r="R1027" t="s">
        <v>328</v>
      </c>
      <c r="S1027" t="s">
        <v>1281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HYPERLINK("https://hotelmonitor-cachepage.eclerx.com/savepage/tk_15454758705322318_sr_61.html","info")</f>
        <v/>
      </c>
      <c r="AA1027" t="n">
        <v>-426811</v>
      </c>
      <c r="AB1027" t="s">
        <v>1241</v>
      </c>
      <c r="AC1027" t="s">
        <v>88</v>
      </c>
      <c r="AD1027" t="s">
        <v>89</v>
      </c>
      <c r="AE1027" t="s"/>
      <c r="AF1027" t="s"/>
      <c r="AG1027" t="s"/>
      <c r="AH1027" t="s">
        <v>1282</v>
      </c>
      <c r="AI1027" t="s">
        <v>1283</v>
      </c>
      <c r="AJ1027" t="s"/>
      <c r="AK1027" t="s">
        <v>91</v>
      </c>
      <c r="AL1027" t="s"/>
      <c r="AM1027" t="s">
        <v>371</v>
      </c>
      <c r="AN1027" t="s">
        <v>91</v>
      </c>
      <c r="AO1027" t="s"/>
      <c r="AP1027" t="n">
        <v>2</v>
      </c>
      <c r="AQ1027" t="s">
        <v>92</v>
      </c>
      <c r="AR1027" t="s"/>
      <c r="AS1027" t="s">
        <v>1235</v>
      </c>
      <c r="AT1027" t="s">
        <v>94</v>
      </c>
      <c r="AU1027" t="s">
        <v>91</v>
      </c>
      <c r="AV1027" t="s"/>
      <c r="AW1027" t="s">
        <v>95</v>
      </c>
      <c r="AX1027" t="s"/>
      <c r="AY1027" t="n">
        <v>426811</v>
      </c>
      <c r="AZ1027" t="s">
        <v>1225</v>
      </c>
      <c r="BA1027" t="s"/>
      <c r="BB1027" t="s"/>
      <c r="BC1027" t="n">
        <v>38.91</v>
      </c>
      <c r="BD1027" t="n">
        <v>38.91</v>
      </c>
      <c r="BE1027" t="s">
        <v>1284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>
        <v>1275</v>
      </c>
      <c r="BR1027" t="s">
        <v>387</v>
      </c>
    </row>
    <row r="1028" spans="1:70">
      <c r="A1028" t="s">
        <v>70</v>
      </c>
      <c r="B1028" t="s">
        <v>71</v>
      </c>
      <c r="C1028" t="s">
        <v>438</v>
      </c>
      <c r="D1028" t="n">
        <v>3</v>
      </c>
      <c r="E1028" t="s">
        <v>1219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225</v>
      </c>
      <c r="L1028" t="s">
        <v>77</v>
      </c>
      <c r="M1028" t="s"/>
      <c r="N1028" t="s">
        <v>1270</v>
      </c>
      <c r="O1028" t="s">
        <v>79</v>
      </c>
      <c r="P1028" t="s">
        <v>1219</v>
      </c>
      <c r="Q1028" t="s"/>
      <c r="R1028" t="s">
        <v>328</v>
      </c>
      <c r="S1028" t="s">
        <v>1281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HYPERLINK("https://hotelmonitor-cachepage.eclerx.com/savepage/tk_15454758705322318_sr_61.html","info")</f>
        <v/>
      </c>
      <c r="AA1028" t="n">
        <v>-426811</v>
      </c>
      <c r="AB1028" t="s">
        <v>1242</v>
      </c>
      <c r="AC1028" t="s">
        <v>88</v>
      </c>
      <c r="AD1028" t="s">
        <v>89</v>
      </c>
      <c r="AE1028" t="s"/>
      <c r="AF1028" t="s"/>
      <c r="AG1028" t="s"/>
      <c r="AH1028" t="s">
        <v>1282</v>
      </c>
      <c r="AI1028" t="s">
        <v>1283</v>
      </c>
      <c r="AJ1028" t="s"/>
      <c r="AK1028" t="s">
        <v>91</v>
      </c>
      <c r="AL1028" t="s"/>
      <c r="AM1028" t="s">
        <v>371</v>
      </c>
      <c r="AN1028" t="s">
        <v>91</v>
      </c>
      <c r="AO1028" t="s"/>
      <c r="AP1028" t="n">
        <v>2</v>
      </c>
      <c r="AQ1028" t="s">
        <v>92</v>
      </c>
      <c r="AR1028" t="s"/>
      <c r="AS1028" t="s">
        <v>1235</v>
      </c>
      <c r="AT1028" t="s">
        <v>94</v>
      </c>
      <c r="AU1028" t="s">
        <v>91</v>
      </c>
      <c r="AV1028" t="s"/>
      <c r="AW1028" t="s">
        <v>95</v>
      </c>
      <c r="AX1028" t="s"/>
      <c r="AY1028" t="n">
        <v>426811</v>
      </c>
      <c r="AZ1028" t="s">
        <v>1225</v>
      </c>
      <c r="BA1028" t="s"/>
      <c r="BB1028" t="s"/>
      <c r="BC1028" t="n">
        <v>38.91</v>
      </c>
      <c r="BD1028" t="n">
        <v>38.91</v>
      </c>
      <c r="BE1028" t="s">
        <v>1284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>
        <v>1275</v>
      </c>
      <c r="BR1028" t="s">
        <v>387</v>
      </c>
    </row>
    <row r="1029" spans="1:70">
      <c r="A1029" t="s">
        <v>70</v>
      </c>
      <c r="B1029" t="s">
        <v>71</v>
      </c>
      <c r="C1029" t="s">
        <v>438</v>
      </c>
      <c r="D1029" t="n">
        <v>3</v>
      </c>
      <c r="E1029" t="s">
        <v>1219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225</v>
      </c>
      <c r="L1029" t="s">
        <v>77</v>
      </c>
      <c r="M1029" t="s"/>
      <c r="N1029" t="s">
        <v>1270</v>
      </c>
      <c r="O1029" t="s">
        <v>79</v>
      </c>
      <c r="P1029" t="s">
        <v>1219</v>
      </c>
      <c r="Q1029" t="s"/>
      <c r="R1029" t="s">
        <v>328</v>
      </c>
      <c r="S1029" t="s">
        <v>1281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HYPERLINK("https://hotelmonitor-cachepage.eclerx.com/savepage/tk_15454758705322318_sr_61.html","info")</f>
        <v/>
      </c>
      <c r="AA1029" t="n">
        <v>-426811</v>
      </c>
      <c r="AB1029" t="s">
        <v>1242</v>
      </c>
      <c r="AC1029" t="s">
        <v>88</v>
      </c>
      <c r="AD1029" t="s">
        <v>89</v>
      </c>
      <c r="AE1029" t="s"/>
      <c r="AF1029" t="s"/>
      <c r="AG1029" t="s"/>
      <c r="AH1029" t="s">
        <v>1282</v>
      </c>
      <c r="AI1029" t="s">
        <v>1283</v>
      </c>
      <c r="AJ1029" t="s"/>
      <c r="AK1029" t="s">
        <v>91</v>
      </c>
      <c r="AL1029" t="s"/>
      <c r="AM1029" t="s">
        <v>371</v>
      </c>
      <c r="AN1029" t="s">
        <v>91</v>
      </c>
      <c r="AO1029" t="s"/>
      <c r="AP1029" t="n">
        <v>2</v>
      </c>
      <c r="AQ1029" t="s">
        <v>92</v>
      </c>
      <c r="AR1029" t="s"/>
      <c r="AS1029" t="s">
        <v>1235</v>
      </c>
      <c r="AT1029" t="s">
        <v>94</v>
      </c>
      <c r="AU1029" t="s">
        <v>91</v>
      </c>
      <c r="AV1029" t="s"/>
      <c r="AW1029" t="s">
        <v>95</v>
      </c>
      <c r="AX1029" t="s"/>
      <c r="AY1029" t="n">
        <v>426811</v>
      </c>
      <c r="AZ1029" t="s">
        <v>1225</v>
      </c>
      <c r="BA1029" t="s"/>
      <c r="BB1029" t="s"/>
      <c r="BC1029" t="n">
        <v>38.91</v>
      </c>
      <c r="BD1029" t="n">
        <v>38.91</v>
      </c>
      <c r="BE1029" t="s">
        <v>1284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1275</v>
      </c>
      <c r="BR1029" t="s">
        <v>387</v>
      </c>
    </row>
    <row r="1030" spans="1:70">
      <c r="A1030" t="s">
        <v>70</v>
      </c>
      <c r="B1030" t="s">
        <v>71</v>
      </c>
      <c r="C1030" t="s">
        <v>438</v>
      </c>
      <c r="D1030" t="n">
        <v>3</v>
      </c>
      <c r="E1030" t="s">
        <v>1219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225</v>
      </c>
      <c r="L1030" t="s">
        <v>77</v>
      </c>
      <c r="M1030" t="s"/>
      <c r="N1030" t="s">
        <v>1270</v>
      </c>
      <c r="O1030" t="s">
        <v>79</v>
      </c>
      <c r="P1030" t="s">
        <v>1219</v>
      </c>
      <c r="Q1030" t="s"/>
      <c r="R1030" t="s">
        <v>328</v>
      </c>
      <c r="S1030" t="s">
        <v>1281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HYPERLINK("https://hotelmonitor-cachepage.eclerx.com/savepage/tk_15454758705322318_sr_61.html","info")</f>
        <v/>
      </c>
      <c r="AA1030" t="n">
        <v>-426811</v>
      </c>
      <c r="AB1030" t="s">
        <v>1243</v>
      </c>
      <c r="AC1030" t="s">
        <v>88</v>
      </c>
      <c r="AD1030" t="s">
        <v>89</v>
      </c>
      <c r="AE1030" t="s"/>
      <c r="AF1030" t="s"/>
      <c r="AG1030" t="s"/>
      <c r="AH1030" t="s">
        <v>1282</v>
      </c>
      <c r="AI1030" t="s">
        <v>1283</v>
      </c>
      <c r="AJ1030" t="s"/>
      <c r="AK1030" t="s">
        <v>91</v>
      </c>
      <c r="AL1030" t="s"/>
      <c r="AM1030" t="s">
        <v>474</v>
      </c>
      <c r="AN1030" t="s">
        <v>91</v>
      </c>
      <c r="AO1030" t="s"/>
      <c r="AP1030" t="n">
        <v>2</v>
      </c>
      <c r="AQ1030" t="s">
        <v>92</v>
      </c>
      <c r="AR1030" t="s"/>
      <c r="AS1030" t="s">
        <v>93</v>
      </c>
      <c r="AT1030" t="s">
        <v>94</v>
      </c>
      <c r="AU1030" t="s">
        <v>91</v>
      </c>
      <c r="AV1030" t="s"/>
      <c r="AW1030" t="s">
        <v>95</v>
      </c>
      <c r="AX1030" t="s"/>
      <c r="AY1030" t="n">
        <v>426811</v>
      </c>
      <c r="AZ1030" t="s">
        <v>1225</v>
      </c>
      <c r="BA1030" t="s"/>
      <c r="BB1030" t="s"/>
      <c r="BC1030" t="n">
        <v>38.91</v>
      </c>
      <c r="BD1030" t="n">
        <v>38.91</v>
      </c>
      <c r="BE1030" t="s">
        <v>1284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1275</v>
      </c>
      <c r="BR1030" t="s">
        <v>387</v>
      </c>
    </row>
    <row r="1031" spans="1:70">
      <c r="A1031" t="s">
        <v>70</v>
      </c>
      <c r="B1031" t="s">
        <v>71</v>
      </c>
      <c r="C1031" t="s">
        <v>438</v>
      </c>
      <c r="D1031" t="n">
        <v>3</v>
      </c>
      <c r="E1031" t="s">
        <v>1219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225</v>
      </c>
      <c r="L1031" t="s">
        <v>77</v>
      </c>
      <c r="M1031" t="s"/>
      <c r="N1031" t="s">
        <v>1270</v>
      </c>
      <c r="O1031" t="s">
        <v>79</v>
      </c>
      <c r="P1031" t="s">
        <v>1219</v>
      </c>
      <c r="Q1031" t="s"/>
      <c r="R1031" t="s">
        <v>328</v>
      </c>
      <c r="S1031" t="s">
        <v>1281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HYPERLINK("https://hotelmonitor-cachepage.eclerx.com/savepage/tk_15454758705322318_sr_61.html","info")</f>
        <v/>
      </c>
      <c r="AA1031" t="n">
        <v>-426811</v>
      </c>
      <c r="AB1031" t="s">
        <v>1243</v>
      </c>
      <c r="AC1031" t="s">
        <v>88</v>
      </c>
      <c r="AD1031" t="s">
        <v>89</v>
      </c>
      <c r="AE1031" t="s"/>
      <c r="AF1031" t="s"/>
      <c r="AG1031" t="s"/>
      <c r="AH1031" t="s">
        <v>1282</v>
      </c>
      <c r="AI1031" t="s">
        <v>1283</v>
      </c>
      <c r="AJ1031" t="s"/>
      <c r="AK1031" t="s">
        <v>91</v>
      </c>
      <c r="AL1031" t="s"/>
      <c r="AM1031" t="s">
        <v>474</v>
      </c>
      <c r="AN1031" t="s">
        <v>91</v>
      </c>
      <c r="AO1031" t="s"/>
      <c r="AP1031" t="n">
        <v>2</v>
      </c>
      <c r="AQ1031" t="s">
        <v>92</v>
      </c>
      <c r="AR1031" t="s"/>
      <c r="AS1031" t="s">
        <v>93</v>
      </c>
      <c r="AT1031" t="s">
        <v>94</v>
      </c>
      <c r="AU1031" t="s">
        <v>91</v>
      </c>
      <c r="AV1031" t="s"/>
      <c r="AW1031" t="s">
        <v>95</v>
      </c>
      <c r="AX1031" t="s"/>
      <c r="AY1031" t="n">
        <v>426811</v>
      </c>
      <c r="AZ1031" t="s">
        <v>1225</v>
      </c>
      <c r="BA1031" t="s"/>
      <c r="BB1031" t="s"/>
      <c r="BC1031" t="n">
        <v>38.91</v>
      </c>
      <c r="BD1031" t="n">
        <v>38.91</v>
      </c>
      <c r="BE1031" t="s">
        <v>1284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1275</v>
      </c>
      <c r="BR1031" t="s">
        <v>387</v>
      </c>
    </row>
    <row r="1032" spans="1:70">
      <c r="A1032" t="s">
        <v>70</v>
      </c>
      <c r="B1032" t="s">
        <v>71</v>
      </c>
      <c r="C1032" t="s">
        <v>438</v>
      </c>
      <c r="D1032" t="n">
        <v>3</v>
      </c>
      <c r="E1032" t="s">
        <v>1219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225</v>
      </c>
      <c r="L1032" t="s">
        <v>77</v>
      </c>
      <c r="M1032" t="s"/>
      <c r="N1032" t="s">
        <v>1270</v>
      </c>
      <c r="O1032" t="s">
        <v>79</v>
      </c>
      <c r="P1032" t="s">
        <v>1219</v>
      </c>
      <c r="Q1032" t="s"/>
      <c r="R1032" t="s">
        <v>328</v>
      </c>
      <c r="S1032" t="s">
        <v>1281</v>
      </c>
      <c r="T1032" t="s">
        <v>82</v>
      </c>
      <c r="U1032" t="s">
        <v>83</v>
      </c>
      <c r="V1032" t="s">
        <v>84</v>
      </c>
      <c r="W1032" t="s">
        <v>103</v>
      </c>
      <c r="X1032" t="s"/>
      <c r="Y1032" t="s">
        <v>86</v>
      </c>
      <c r="Z1032">
        <f>HYPERLINK("https://hotelmonitor-cachepage.eclerx.com/savepage/tk_15454758705322318_sr_61.html","info")</f>
        <v/>
      </c>
      <c r="AA1032" t="n">
        <v>-426811</v>
      </c>
      <c r="AB1032" t="s">
        <v>1247</v>
      </c>
      <c r="AC1032" t="s">
        <v>196</v>
      </c>
      <c r="AD1032" t="s">
        <v>89</v>
      </c>
      <c r="AE1032" t="s"/>
      <c r="AF1032" t="s"/>
      <c r="AG1032" t="s"/>
      <c r="AH1032" t="s">
        <v>1282</v>
      </c>
      <c r="AI1032" t="s">
        <v>1283</v>
      </c>
      <c r="AJ1032" t="s"/>
      <c r="AK1032" t="s">
        <v>91</v>
      </c>
      <c r="AL1032" t="s"/>
      <c r="AM1032" t="s">
        <v>474</v>
      </c>
      <c r="AN1032" t="s">
        <v>91</v>
      </c>
      <c r="AO1032" t="s"/>
      <c r="AP1032" t="n">
        <v>2</v>
      </c>
      <c r="AQ1032" t="s">
        <v>92</v>
      </c>
      <c r="AR1032" t="s"/>
      <c r="AS1032" t="s">
        <v>93</v>
      </c>
      <c r="AT1032" t="s">
        <v>94</v>
      </c>
      <c r="AU1032" t="s">
        <v>91</v>
      </c>
      <c r="AV1032" t="s"/>
      <c r="AW1032" t="s">
        <v>95</v>
      </c>
      <c r="AX1032" t="s"/>
      <c r="AY1032" t="n">
        <v>426811</v>
      </c>
      <c r="AZ1032" t="s">
        <v>1225</v>
      </c>
      <c r="BA1032" t="s"/>
      <c r="BB1032" t="s"/>
      <c r="BC1032" t="n">
        <v>38.91</v>
      </c>
      <c r="BD1032" t="n">
        <v>38.91</v>
      </c>
      <c r="BE1032" t="s">
        <v>1284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1275</v>
      </c>
      <c r="BR1032" t="s">
        <v>387</v>
      </c>
    </row>
    <row r="1033" spans="1:70">
      <c r="A1033" t="s">
        <v>70</v>
      </c>
      <c r="B1033" t="s">
        <v>71</v>
      </c>
      <c r="C1033" t="s">
        <v>438</v>
      </c>
      <c r="D1033" t="n">
        <v>3</v>
      </c>
      <c r="E1033" t="s">
        <v>1219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225</v>
      </c>
      <c r="L1033" t="s">
        <v>77</v>
      </c>
      <c r="M1033" t="s"/>
      <c r="N1033" t="s">
        <v>1270</v>
      </c>
      <c r="O1033" t="s">
        <v>79</v>
      </c>
      <c r="P1033" t="s">
        <v>1219</v>
      </c>
      <c r="Q1033" t="s"/>
      <c r="R1033" t="s">
        <v>328</v>
      </c>
      <c r="S1033" t="s">
        <v>1281</v>
      </c>
      <c r="T1033" t="s">
        <v>82</v>
      </c>
      <c r="U1033" t="s">
        <v>83</v>
      </c>
      <c r="V1033" t="s">
        <v>84</v>
      </c>
      <c r="W1033" t="s">
        <v>103</v>
      </c>
      <c r="X1033" t="s"/>
      <c r="Y1033" t="s">
        <v>86</v>
      </c>
      <c r="Z1033">
        <f>HYPERLINK("https://hotelmonitor-cachepage.eclerx.com/savepage/tk_15454758705322318_sr_61.html","info")</f>
        <v/>
      </c>
      <c r="AA1033" t="n">
        <v>-426811</v>
      </c>
      <c r="AB1033" t="s">
        <v>1247</v>
      </c>
      <c r="AC1033" t="s">
        <v>196</v>
      </c>
      <c r="AD1033" t="s">
        <v>89</v>
      </c>
      <c r="AE1033" t="s"/>
      <c r="AF1033" t="s"/>
      <c r="AG1033" t="s"/>
      <c r="AH1033" t="s">
        <v>1282</v>
      </c>
      <c r="AI1033" t="s">
        <v>1283</v>
      </c>
      <c r="AJ1033" t="s"/>
      <c r="AK1033" t="s">
        <v>91</v>
      </c>
      <c r="AL1033" t="s"/>
      <c r="AM1033" t="s">
        <v>474</v>
      </c>
      <c r="AN1033" t="s">
        <v>91</v>
      </c>
      <c r="AO1033" t="s"/>
      <c r="AP1033" t="n">
        <v>2</v>
      </c>
      <c r="AQ1033" t="s">
        <v>92</v>
      </c>
      <c r="AR1033" t="s"/>
      <c r="AS1033" t="s">
        <v>93</v>
      </c>
      <c r="AT1033" t="s">
        <v>94</v>
      </c>
      <c r="AU1033" t="s">
        <v>91</v>
      </c>
      <c r="AV1033" t="s"/>
      <c r="AW1033" t="s">
        <v>95</v>
      </c>
      <c r="AX1033" t="s"/>
      <c r="AY1033" t="n">
        <v>426811</v>
      </c>
      <c r="AZ1033" t="s">
        <v>1225</v>
      </c>
      <c r="BA1033" t="s"/>
      <c r="BB1033" t="s"/>
      <c r="BC1033" t="n">
        <v>38.91</v>
      </c>
      <c r="BD1033" t="n">
        <v>38.91</v>
      </c>
      <c r="BE1033" t="s">
        <v>1284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1275</v>
      </c>
      <c r="BR1033" t="s">
        <v>387</v>
      </c>
    </row>
    <row r="1034" spans="1:70">
      <c r="A1034" t="s">
        <v>70</v>
      </c>
      <c r="B1034" t="s">
        <v>71</v>
      </c>
      <c r="C1034" t="s">
        <v>438</v>
      </c>
      <c r="D1034" t="n">
        <v>3</v>
      </c>
      <c r="E1034" t="s">
        <v>1219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225</v>
      </c>
      <c r="L1034" t="s">
        <v>77</v>
      </c>
      <c r="M1034" t="s"/>
      <c r="N1034" t="s">
        <v>1270</v>
      </c>
      <c r="O1034" t="s">
        <v>79</v>
      </c>
      <c r="P1034" t="s">
        <v>1219</v>
      </c>
      <c r="Q1034" t="s"/>
      <c r="R1034" t="s">
        <v>328</v>
      </c>
      <c r="S1034" t="s">
        <v>1281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>
        <f>HYPERLINK("https://hotelmonitor-cachepage.eclerx.com/savepage/tk_15454758705322318_sr_61.html","info")</f>
        <v/>
      </c>
      <c r="AA1034" t="n">
        <v>-426811</v>
      </c>
      <c r="AB1034" t="s">
        <v>1244</v>
      </c>
      <c r="AC1034" t="s">
        <v>88</v>
      </c>
      <c r="AD1034" t="s">
        <v>89</v>
      </c>
      <c r="AE1034" t="s"/>
      <c r="AF1034" t="s"/>
      <c r="AG1034" t="s"/>
      <c r="AH1034" t="s">
        <v>1282</v>
      </c>
      <c r="AI1034" t="s">
        <v>1283</v>
      </c>
      <c r="AJ1034" t="s"/>
      <c r="AK1034" t="s">
        <v>91</v>
      </c>
      <c r="AL1034" t="s"/>
      <c r="AM1034" t="s">
        <v>474</v>
      </c>
      <c r="AN1034" t="s">
        <v>91</v>
      </c>
      <c r="AO1034" t="s"/>
      <c r="AP1034" t="n">
        <v>2</v>
      </c>
      <c r="AQ1034" t="s">
        <v>92</v>
      </c>
      <c r="AR1034" t="s"/>
      <c r="AS1034" t="s">
        <v>93</v>
      </c>
      <c r="AT1034" t="s">
        <v>94</v>
      </c>
      <c r="AU1034" t="s">
        <v>91</v>
      </c>
      <c r="AV1034" t="s"/>
      <c r="AW1034" t="s">
        <v>95</v>
      </c>
      <c r="AX1034" t="s"/>
      <c r="AY1034" t="n">
        <v>426811</v>
      </c>
      <c r="AZ1034" t="s">
        <v>1225</v>
      </c>
      <c r="BA1034" t="s"/>
      <c r="BB1034" t="s"/>
      <c r="BC1034" t="n">
        <v>38.91</v>
      </c>
      <c r="BD1034" t="n">
        <v>38.91</v>
      </c>
      <c r="BE1034" t="s">
        <v>1284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1275</v>
      </c>
      <c r="BR1034" t="s">
        <v>387</v>
      </c>
    </row>
    <row r="1035" spans="1:70">
      <c r="A1035" t="s">
        <v>70</v>
      </c>
      <c r="B1035" t="s">
        <v>71</v>
      </c>
      <c r="C1035" t="s">
        <v>438</v>
      </c>
      <c r="D1035" t="n">
        <v>3</v>
      </c>
      <c r="E1035" t="s">
        <v>1219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225</v>
      </c>
      <c r="L1035" t="s">
        <v>77</v>
      </c>
      <c r="M1035" t="s"/>
      <c r="N1035" t="s">
        <v>1270</v>
      </c>
      <c r="O1035" t="s">
        <v>79</v>
      </c>
      <c r="P1035" t="s">
        <v>1219</v>
      </c>
      <c r="Q1035" t="s"/>
      <c r="R1035" t="s">
        <v>328</v>
      </c>
      <c r="S1035" t="s">
        <v>1281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>
        <f>HYPERLINK("https://hotelmonitor-cachepage.eclerx.com/savepage/tk_15454758705322318_sr_61.html","info")</f>
        <v/>
      </c>
      <c r="AA1035" t="n">
        <v>-426811</v>
      </c>
      <c r="AB1035" t="s">
        <v>1244</v>
      </c>
      <c r="AC1035" t="s">
        <v>88</v>
      </c>
      <c r="AD1035" t="s">
        <v>89</v>
      </c>
      <c r="AE1035" t="s"/>
      <c r="AF1035" t="s"/>
      <c r="AG1035" t="s"/>
      <c r="AH1035" t="s">
        <v>1282</v>
      </c>
      <c r="AI1035" t="s">
        <v>1283</v>
      </c>
      <c r="AJ1035" t="s"/>
      <c r="AK1035" t="s">
        <v>91</v>
      </c>
      <c r="AL1035" t="s"/>
      <c r="AM1035" t="s">
        <v>474</v>
      </c>
      <c r="AN1035" t="s">
        <v>91</v>
      </c>
      <c r="AO1035" t="s"/>
      <c r="AP1035" t="n">
        <v>2</v>
      </c>
      <c r="AQ1035" t="s">
        <v>92</v>
      </c>
      <c r="AR1035" t="s"/>
      <c r="AS1035" t="s">
        <v>93</v>
      </c>
      <c r="AT1035" t="s">
        <v>94</v>
      </c>
      <c r="AU1035" t="s">
        <v>91</v>
      </c>
      <c r="AV1035" t="s"/>
      <c r="AW1035" t="s">
        <v>95</v>
      </c>
      <c r="AX1035" t="s"/>
      <c r="AY1035" t="n">
        <v>426811</v>
      </c>
      <c r="AZ1035" t="s">
        <v>1225</v>
      </c>
      <c r="BA1035" t="s"/>
      <c r="BB1035" t="s"/>
      <c r="BC1035" t="n">
        <v>38.91</v>
      </c>
      <c r="BD1035" t="n">
        <v>38.91</v>
      </c>
      <c r="BE1035" t="s">
        <v>1284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1275</v>
      </c>
      <c r="BR1035" t="s">
        <v>387</v>
      </c>
    </row>
    <row r="1036" spans="1:70">
      <c r="A1036" t="s">
        <v>70</v>
      </c>
      <c r="B1036" t="s">
        <v>71</v>
      </c>
      <c r="C1036" t="s">
        <v>438</v>
      </c>
      <c r="D1036" t="n">
        <v>3</v>
      </c>
      <c r="E1036" t="s">
        <v>1219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225</v>
      </c>
      <c r="L1036" t="s">
        <v>77</v>
      </c>
      <c r="M1036" t="s"/>
      <c r="N1036" t="s">
        <v>1270</v>
      </c>
      <c r="O1036" t="s">
        <v>79</v>
      </c>
      <c r="P1036" t="s">
        <v>1219</v>
      </c>
      <c r="Q1036" t="s"/>
      <c r="R1036" t="s">
        <v>328</v>
      </c>
      <c r="S1036" t="s">
        <v>1281</v>
      </c>
      <c r="T1036" t="s">
        <v>82</v>
      </c>
      <c r="U1036" t="s">
        <v>83</v>
      </c>
      <c r="V1036" t="s">
        <v>84</v>
      </c>
      <c r="W1036" t="s">
        <v>103</v>
      </c>
      <c r="X1036" t="s"/>
      <c r="Y1036" t="s">
        <v>86</v>
      </c>
      <c r="Z1036">
        <f>HYPERLINK("https://hotelmonitor-cachepage.eclerx.com/savepage/tk_15454758705322318_sr_61.html","info")</f>
        <v/>
      </c>
      <c r="AA1036" t="n">
        <v>-426811</v>
      </c>
      <c r="AB1036" t="s">
        <v>1251</v>
      </c>
      <c r="AC1036" t="s">
        <v>196</v>
      </c>
      <c r="AD1036" t="s">
        <v>89</v>
      </c>
      <c r="AE1036" t="s"/>
      <c r="AF1036" t="s"/>
      <c r="AG1036" t="s"/>
      <c r="AH1036" t="s">
        <v>1282</v>
      </c>
      <c r="AI1036" t="s">
        <v>1283</v>
      </c>
      <c r="AJ1036" t="s"/>
      <c r="AK1036" t="s">
        <v>91</v>
      </c>
      <c r="AL1036" t="s"/>
      <c r="AM1036" t="s">
        <v>474</v>
      </c>
      <c r="AN1036" t="s">
        <v>91</v>
      </c>
      <c r="AO1036" t="s"/>
      <c r="AP1036" t="n">
        <v>2</v>
      </c>
      <c r="AQ1036" t="s">
        <v>92</v>
      </c>
      <c r="AR1036" t="s"/>
      <c r="AS1036" t="s">
        <v>93</v>
      </c>
      <c r="AT1036" t="s">
        <v>94</v>
      </c>
      <c r="AU1036" t="s">
        <v>91</v>
      </c>
      <c r="AV1036" t="s"/>
      <c r="AW1036" t="s">
        <v>95</v>
      </c>
      <c r="AX1036" t="s"/>
      <c r="AY1036" t="n">
        <v>426811</v>
      </c>
      <c r="AZ1036" t="s">
        <v>1225</v>
      </c>
      <c r="BA1036" t="s"/>
      <c r="BB1036" t="s"/>
      <c r="BC1036" t="n">
        <v>38.91</v>
      </c>
      <c r="BD1036" t="n">
        <v>38.91</v>
      </c>
      <c r="BE1036" t="s">
        <v>1284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1275</v>
      </c>
      <c r="BR1036" t="s">
        <v>387</v>
      </c>
    </row>
    <row r="1037" spans="1:70">
      <c r="A1037" t="s">
        <v>70</v>
      </c>
      <c r="B1037" t="s">
        <v>71</v>
      </c>
      <c r="C1037" t="s">
        <v>438</v>
      </c>
      <c r="D1037" t="n">
        <v>3</v>
      </c>
      <c r="E1037" t="s">
        <v>1219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225</v>
      </c>
      <c r="L1037" t="s">
        <v>77</v>
      </c>
      <c r="M1037" t="s"/>
      <c r="N1037" t="s">
        <v>1270</v>
      </c>
      <c r="O1037" t="s">
        <v>79</v>
      </c>
      <c r="P1037" t="s">
        <v>1219</v>
      </c>
      <c r="Q1037" t="s"/>
      <c r="R1037" t="s">
        <v>328</v>
      </c>
      <c r="S1037" t="s">
        <v>1281</v>
      </c>
      <c r="T1037" t="s">
        <v>82</v>
      </c>
      <c r="U1037" t="s">
        <v>83</v>
      </c>
      <c r="V1037" t="s">
        <v>84</v>
      </c>
      <c r="W1037" t="s">
        <v>103</v>
      </c>
      <c r="X1037" t="s"/>
      <c r="Y1037" t="s">
        <v>86</v>
      </c>
      <c r="Z1037">
        <f>HYPERLINK("https://hotelmonitor-cachepage.eclerx.com/savepage/tk_15454758705322318_sr_61.html","info")</f>
        <v/>
      </c>
      <c r="AA1037" t="n">
        <v>-426811</v>
      </c>
      <c r="AB1037" t="s">
        <v>1251</v>
      </c>
      <c r="AC1037" t="s">
        <v>196</v>
      </c>
      <c r="AD1037" t="s">
        <v>89</v>
      </c>
      <c r="AE1037" t="s"/>
      <c r="AF1037" t="s"/>
      <c r="AG1037" t="s"/>
      <c r="AH1037" t="s">
        <v>1282</v>
      </c>
      <c r="AI1037" t="s">
        <v>1283</v>
      </c>
      <c r="AJ1037" t="s"/>
      <c r="AK1037" t="s">
        <v>91</v>
      </c>
      <c r="AL1037" t="s"/>
      <c r="AM1037" t="s">
        <v>474</v>
      </c>
      <c r="AN1037" t="s">
        <v>91</v>
      </c>
      <c r="AO1037" t="s"/>
      <c r="AP1037" t="n">
        <v>2</v>
      </c>
      <c r="AQ1037" t="s">
        <v>92</v>
      </c>
      <c r="AR1037" t="s"/>
      <c r="AS1037" t="s">
        <v>93</v>
      </c>
      <c r="AT1037" t="s">
        <v>94</v>
      </c>
      <c r="AU1037" t="s">
        <v>91</v>
      </c>
      <c r="AV1037" t="s"/>
      <c r="AW1037" t="s">
        <v>95</v>
      </c>
      <c r="AX1037" t="s"/>
      <c r="AY1037" t="n">
        <v>426811</v>
      </c>
      <c r="AZ1037" t="s">
        <v>1225</v>
      </c>
      <c r="BA1037" t="s"/>
      <c r="BB1037" t="s"/>
      <c r="BC1037" t="n">
        <v>38.91</v>
      </c>
      <c r="BD1037" t="n">
        <v>38.91</v>
      </c>
      <c r="BE1037" t="s">
        <v>1284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1275</v>
      </c>
      <c r="BR1037" t="s">
        <v>387</v>
      </c>
    </row>
    <row r="1038" spans="1:70">
      <c r="A1038" t="s">
        <v>70</v>
      </c>
      <c r="B1038" t="s">
        <v>71</v>
      </c>
      <c r="C1038" t="s">
        <v>438</v>
      </c>
      <c r="D1038" t="n">
        <v>3</v>
      </c>
      <c r="E1038" t="s">
        <v>1219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225</v>
      </c>
      <c r="L1038" t="s">
        <v>77</v>
      </c>
      <c r="M1038" t="s"/>
      <c r="N1038" t="s">
        <v>1270</v>
      </c>
      <c r="O1038" t="s">
        <v>79</v>
      </c>
      <c r="P1038" t="s">
        <v>1219</v>
      </c>
      <c r="Q1038" t="s"/>
      <c r="R1038" t="s">
        <v>328</v>
      </c>
      <c r="S1038" t="s">
        <v>1281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>
        <f>HYPERLINK("https://hotelmonitor-cachepage.eclerx.com/savepage/tk_15454758705322318_sr_61.html","info")</f>
        <v/>
      </c>
      <c r="AA1038" t="n">
        <v>-426811</v>
      </c>
      <c r="AB1038" t="s">
        <v>1245</v>
      </c>
      <c r="AC1038" t="s">
        <v>88</v>
      </c>
      <c r="AD1038" t="s">
        <v>89</v>
      </c>
      <c r="AE1038" t="s"/>
      <c r="AF1038" t="s"/>
      <c r="AG1038" t="s"/>
      <c r="AH1038" t="s">
        <v>1282</v>
      </c>
      <c r="AI1038" t="s">
        <v>1283</v>
      </c>
      <c r="AJ1038" t="s"/>
      <c r="AK1038" t="s">
        <v>91</v>
      </c>
      <c r="AL1038" t="s"/>
      <c r="AM1038" t="s">
        <v>474</v>
      </c>
      <c r="AN1038" t="s">
        <v>91</v>
      </c>
      <c r="AO1038" t="s"/>
      <c r="AP1038" t="n">
        <v>2</v>
      </c>
      <c r="AQ1038" t="s">
        <v>92</v>
      </c>
      <c r="AR1038" t="s"/>
      <c r="AS1038" t="s">
        <v>93</v>
      </c>
      <c r="AT1038" t="s">
        <v>94</v>
      </c>
      <c r="AU1038" t="s">
        <v>91</v>
      </c>
      <c r="AV1038" t="s"/>
      <c r="AW1038" t="s">
        <v>95</v>
      </c>
      <c r="AX1038" t="s"/>
      <c r="AY1038" t="n">
        <v>426811</v>
      </c>
      <c r="AZ1038" t="s">
        <v>1225</v>
      </c>
      <c r="BA1038" t="s"/>
      <c r="BB1038" t="s"/>
      <c r="BC1038" t="n">
        <v>38.91</v>
      </c>
      <c r="BD1038" t="n">
        <v>38.91</v>
      </c>
      <c r="BE1038" t="s">
        <v>1284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1275</v>
      </c>
      <c r="BR1038" t="s">
        <v>387</v>
      </c>
    </row>
    <row r="1039" spans="1:70">
      <c r="A1039" t="s">
        <v>70</v>
      </c>
      <c r="B1039" t="s">
        <v>71</v>
      </c>
      <c r="C1039" t="s">
        <v>438</v>
      </c>
      <c r="D1039" t="n">
        <v>3</v>
      </c>
      <c r="E1039" t="s">
        <v>1219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225</v>
      </c>
      <c r="L1039" t="s">
        <v>77</v>
      </c>
      <c r="M1039" t="s"/>
      <c r="N1039" t="s">
        <v>1270</v>
      </c>
      <c r="O1039" t="s">
        <v>79</v>
      </c>
      <c r="P1039" t="s">
        <v>1219</v>
      </c>
      <c r="Q1039" t="s"/>
      <c r="R1039" t="s">
        <v>328</v>
      </c>
      <c r="S1039" t="s">
        <v>1281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>
        <f>HYPERLINK("https://hotelmonitor-cachepage.eclerx.com/savepage/tk_15454758705322318_sr_61.html","info")</f>
        <v/>
      </c>
      <c r="AA1039" t="n">
        <v>-426811</v>
      </c>
      <c r="AB1039" t="s">
        <v>1245</v>
      </c>
      <c r="AC1039" t="s">
        <v>88</v>
      </c>
      <c r="AD1039" t="s">
        <v>89</v>
      </c>
      <c r="AE1039" t="s"/>
      <c r="AF1039" t="s"/>
      <c r="AG1039" t="s"/>
      <c r="AH1039" t="s">
        <v>1282</v>
      </c>
      <c r="AI1039" t="s">
        <v>1283</v>
      </c>
      <c r="AJ1039" t="s"/>
      <c r="AK1039" t="s">
        <v>91</v>
      </c>
      <c r="AL1039" t="s"/>
      <c r="AM1039" t="s">
        <v>474</v>
      </c>
      <c r="AN1039" t="s">
        <v>91</v>
      </c>
      <c r="AO1039" t="s"/>
      <c r="AP1039" t="n">
        <v>2</v>
      </c>
      <c r="AQ1039" t="s">
        <v>92</v>
      </c>
      <c r="AR1039" t="s"/>
      <c r="AS1039" t="s">
        <v>93</v>
      </c>
      <c r="AT1039" t="s">
        <v>94</v>
      </c>
      <c r="AU1039" t="s">
        <v>91</v>
      </c>
      <c r="AV1039" t="s"/>
      <c r="AW1039" t="s">
        <v>95</v>
      </c>
      <c r="AX1039" t="s"/>
      <c r="AY1039" t="n">
        <v>426811</v>
      </c>
      <c r="AZ1039" t="s">
        <v>1225</v>
      </c>
      <c r="BA1039" t="s"/>
      <c r="BB1039" t="s"/>
      <c r="BC1039" t="n">
        <v>38.91</v>
      </c>
      <c r="BD1039" t="n">
        <v>38.91</v>
      </c>
      <c r="BE1039" t="s">
        <v>1284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1275</v>
      </c>
      <c r="BR1039" t="s">
        <v>387</v>
      </c>
    </row>
    <row r="1040" spans="1:70">
      <c r="A1040" t="s">
        <v>70</v>
      </c>
      <c r="B1040" t="s">
        <v>71</v>
      </c>
      <c r="C1040" t="s">
        <v>438</v>
      </c>
      <c r="D1040" t="n">
        <v>3</v>
      </c>
      <c r="E1040" t="s">
        <v>1219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250</v>
      </c>
      <c r="L1040" t="s">
        <v>77</v>
      </c>
      <c r="M1040" t="s"/>
      <c r="N1040" t="s">
        <v>1270</v>
      </c>
      <c r="O1040" t="s">
        <v>79</v>
      </c>
      <c r="P1040" t="s">
        <v>1219</v>
      </c>
      <c r="Q1040" t="s"/>
      <c r="R1040" t="s">
        <v>328</v>
      </c>
      <c r="S1040" t="s">
        <v>1285</v>
      </c>
      <c r="T1040" t="s">
        <v>82</v>
      </c>
      <c r="U1040" t="s">
        <v>83</v>
      </c>
      <c r="V1040" t="s">
        <v>84</v>
      </c>
      <c r="W1040" t="s">
        <v>103</v>
      </c>
      <c r="X1040" t="s"/>
      <c r="Y1040" t="s">
        <v>86</v>
      </c>
      <c r="Z1040">
        <f>HYPERLINK("https://hotelmonitor-cachepage.eclerx.com/savepage/tk_15454758705322318_sr_61.html","info")</f>
        <v/>
      </c>
      <c r="AA1040" t="n">
        <v>-426811</v>
      </c>
      <c r="AB1040" t="s">
        <v>1253</v>
      </c>
      <c r="AC1040" t="s">
        <v>88</v>
      </c>
      <c r="AD1040" t="s">
        <v>89</v>
      </c>
      <c r="AE1040" t="s"/>
      <c r="AF1040" t="s"/>
      <c r="AG1040" t="s"/>
      <c r="AH1040" t="s">
        <v>1286</v>
      </c>
      <c r="AI1040" t="s">
        <v>1287</v>
      </c>
      <c r="AJ1040" t="s"/>
      <c r="AK1040" t="s">
        <v>91</v>
      </c>
      <c r="AL1040" t="s"/>
      <c r="AM1040" t="s">
        <v>371</v>
      </c>
      <c r="AN1040" t="s">
        <v>91</v>
      </c>
      <c r="AO1040" t="s"/>
      <c r="AP1040" t="n">
        <v>2</v>
      </c>
      <c r="AQ1040" t="s">
        <v>92</v>
      </c>
      <c r="AR1040" t="s"/>
      <c r="AS1040" t="s">
        <v>1235</v>
      </c>
      <c r="AT1040" t="s">
        <v>94</v>
      </c>
      <c r="AU1040" t="s">
        <v>91</v>
      </c>
      <c r="AV1040" t="s"/>
      <c r="AW1040" t="s">
        <v>95</v>
      </c>
      <c r="AX1040" t="s"/>
      <c r="AY1040" t="n">
        <v>426811</v>
      </c>
      <c r="AZ1040" t="s">
        <v>1225</v>
      </c>
      <c r="BA1040" t="s"/>
      <c r="BB1040" t="s"/>
      <c r="BC1040" t="n">
        <v>38.91</v>
      </c>
      <c r="BD1040" t="n">
        <v>38.91</v>
      </c>
      <c r="BE1040" t="s">
        <v>1288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1275</v>
      </c>
      <c r="BR1040" t="s">
        <v>387</v>
      </c>
    </row>
    <row r="1041" spans="1:70">
      <c r="A1041" t="s">
        <v>70</v>
      </c>
      <c r="B1041" t="s">
        <v>71</v>
      </c>
      <c r="C1041" t="s">
        <v>438</v>
      </c>
      <c r="D1041" t="n">
        <v>3</v>
      </c>
      <c r="E1041" t="s">
        <v>1219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250</v>
      </c>
      <c r="L1041" t="s">
        <v>77</v>
      </c>
      <c r="M1041" t="s"/>
      <c r="N1041" t="s">
        <v>1270</v>
      </c>
      <c r="O1041" t="s">
        <v>79</v>
      </c>
      <c r="P1041" t="s">
        <v>1219</v>
      </c>
      <c r="Q1041" t="s"/>
      <c r="R1041" t="s">
        <v>328</v>
      </c>
      <c r="S1041" t="s">
        <v>1285</v>
      </c>
      <c r="T1041" t="s">
        <v>82</v>
      </c>
      <c r="U1041" t="s">
        <v>83</v>
      </c>
      <c r="V1041" t="s">
        <v>84</v>
      </c>
      <c r="W1041" t="s">
        <v>103</v>
      </c>
      <c r="X1041" t="s"/>
      <c r="Y1041" t="s">
        <v>86</v>
      </c>
      <c r="Z1041">
        <f>HYPERLINK("https://hotelmonitor-cachepage.eclerx.com/savepage/tk_15454758705322318_sr_61.html","info")</f>
        <v/>
      </c>
      <c r="AA1041" t="n">
        <v>-426811</v>
      </c>
      <c r="AB1041" t="s">
        <v>1253</v>
      </c>
      <c r="AC1041" t="s">
        <v>88</v>
      </c>
      <c r="AD1041" t="s">
        <v>89</v>
      </c>
      <c r="AE1041" t="s"/>
      <c r="AF1041" t="s"/>
      <c r="AG1041" t="s"/>
      <c r="AH1041" t="s">
        <v>1286</v>
      </c>
      <c r="AI1041" t="s">
        <v>1287</v>
      </c>
      <c r="AJ1041" t="s"/>
      <c r="AK1041" t="s">
        <v>91</v>
      </c>
      <c r="AL1041" t="s"/>
      <c r="AM1041" t="s">
        <v>371</v>
      </c>
      <c r="AN1041" t="s">
        <v>91</v>
      </c>
      <c r="AO1041" t="s"/>
      <c r="AP1041" t="n">
        <v>2</v>
      </c>
      <c r="AQ1041" t="s">
        <v>92</v>
      </c>
      <c r="AR1041" t="s"/>
      <c r="AS1041" t="s">
        <v>1235</v>
      </c>
      <c r="AT1041" t="s">
        <v>94</v>
      </c>
      <c r="AU1041" t="s">
        <v>91</v>
      </c>
      <c r="AV1041" t="s"/>
      <c r="AW1041" t="s">
        <v>95</v>
      </c>
      <c r="AX1041" t="s"/>
      <c r="AY1041" t="n">
        <v>426811</v>
      </c>
      <c r="AZ1041" t="s">
        <v>1225</v>
      </c>
      <c r="BA1041" t="s"/>
      <c r="BB1041" t="s"/>
      <c r="BC1041" t="n">
        <v>38.91</v>
      </c>
      <c r="BD1041" t="n">
        <v>38.91</v>
      </c>
      <c r="BE1041" t="s">
        <v>1288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1275</v>
      </c>
      <c r="BR1041" t="s">
        <v>387</v>
      </c>
    </row>
    <row r="1042" spans="1:70">
      <c r="A1042" t="s">
        <v>70</v>
      </c>
      <c r="B1042" t="s">
        <v>71</v>
      </c>
      <c r="C1042" t="s">
        <v>438</v>
      </c>
      <c r="D1042" t="n">
        <v>3</v>
      </c>
      <c r="E1042" t="s">
        <v>1219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250</v>
      </c>
      <c r="L1042" t="s">
        <v>77</v>
      </c>
      <c r="M1042" t="s"/>
      <c r="N1042" t="s">
        <v>1270</v>
      </c>
      <c r="O1042" t="s">
        <v>79</v>
      </c>
      <c r="P1042" t="s">
        <v>1219</v>
      </c>
      <c r="Q1042" t="s"/>
      <c r="R1042" t="s">
        <v>328</v>
      </c>
      <c r="S1042" t="s">
        <v>1285</v>
      </c>
      <c r="T1042" t="s">
        <v>82</v>
      </c>
      <c r="U1042" t="s">
        <v>83</v>
      </c>
      <c r="V1042" t="s">
        <v>84</v>
      </c>
      <c r="W1042" t="s">
        <v>103</v>
      </c>
      <c r="X1042" t="s"/>
      <c r="Y1042" t="s">
        <v>86</v>
      </c>
      <c r="Z1042">
        <f>HYPERLINK("https://hotelmonitor-cachepage.eclerx.com/savepage/tk_15454758705322318_sr_61.html","info")</f>
        <v/>
      </c>
      <c r="AA1042" t="n">
        <v>-426811</v>
      </c>
      <c r="AB1042" t="s">
        <v>1257</v>
      </c>
      <c r="AC1042" t="s">
        <v>88</v>
      </c>
      <c r="AD1042" t="s">
        <v>89</v>
      </c>
      <c r="AE1042" t="s"/>
      <c r="AF1042" t="s"/>
      <c r="AG1042" t="s"/>
      <c r="AH1042" t="s">
        <v>1286</v>
      </c>
      <c r="AI1042" t="s">
        <v>1287</v>
      </c>
      <c r="AJ1042" t="s"/>
      <c r="AK1042" t="s">
        <v>91</v>
      </c>
      <c r="AL1042" t="s"/>
      <c r="AM1042" t="s">
        <v>371</v>
      </c>
      <c r="AN1042" t="s">
        <v>91</v>
      </c>
      <c r="AO1042" t="s"/>
      <c r="AP1042" t="n">
        <v>2</v>
      </c>
      <c r="AQ1042" t="s">
        <v>92</v>
      </c>
      <c r="AR1042" t="s"/>
      <c r="AS1042" t="s">
        <v>1235</v>
      </c>
      <c r="AT1042" t="s">
        <v>94</v>
      </c>
      <c r="AU1042" t="s">
        <v>91</v>
      </c>
      <c r="AV1042" t="s"/>
      <c r="AW1042" t="s">
        <v>95</v>
      </c>
      <c r="AX1042" t="s"/>
      <c r="AY1042" t="n">
        <v>426811</v>
      </c>
      <c r="AZ1042" t="s">
        <v>1225</v>
      </c>
      <c r="BA1042" t="s"/>
      <c r="BB1042" t="s"/>
      <c r="BC1042" t="n">
        <v>38.91</v>
      </c>
      <c r="BD1042" t="n">
        <v>38.91</v>
      </c>
      <c r="BE1042" t="s">
        <v>1288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1275</v>
      </c>
      <c r="BR1042" t="s">
        <v>387</v>
      </c>
    </row>
    <row r="1043" spans="1:70">
      <c r="A1043" t="s">
        <v>70</v>
      </c>
      <c r="B1043" t="s">
        <v>71</v>
      </c>
      <c r="C1043" t="s">
        <v>438</v>
      </c>
      <c r="D1043" t="n">
        <v>3</v>
      </c>
      <c r="E1043" t="s">
        <v>1219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250</v>
      </c>
      <c r="L1043" t="s">
        <v>77</v>
      </c>
      <c r="M1043" t="s"/>
      <c r="N1043" t="s">
        <v>1270</v>
      </c>
      <c r="O1043" t="s">
        <v>79</v>
      </c>
      <c r="P1043" t="s">
        <v>1219</v>
      </c>
      <c r="Q1043" t="s"/>
      <c r="R1043" t="s">
        <v>328</v>
      </c>
      <c r="S1043" t="s">
        <v>1285</v>
      </c>
      <c r="T1043" t="s">
        <v>82</v>
      </c>
      <c r="U1043" t="s">
        <v>83</v>
      </c>
      <c r="V1043" t="s">
        <v>84</v>
      </c>
      <c r="W1043" t="s">
        <v>103</v>
      </c>
      <c r="X1043" t="s"/>
      <c r="Y1043" t="s">
        <v>86</v>
      </c>
      <c r="Z1043">
        <f>HYPERLINK("https://hotelmonitor-cachepage.eclerx.com/savepage/tk_15454758705322318_sr_61.html","info")</f>
        <v/>
      </c>
      <c r="AA1043" t="n">
        <v>-426811</v>
      </c>
      <c r="AB1043" t="s">
        <v>1257</v>
      </c>
      <c r="AC1043" t="s">
        <v>88</v>
      </c>
      <c r="AD1043" t="s">
        <v>89</v>
      </c>
      <c r="AE1043" t="s"/>
      <c r="AF1043" t="s"/>
      <c r="AG1043" t="s"/>
      <c r="AH1043" t="s">
        <v>1286</v>
      </c>
      <c r="AI1043" t="s">
        <v>1287</v>
      </c>
      <c r="AJ1043" t="s"/>
      <c r="AK1043" t="s">
        <v>91</v>
      </c>
      <c r="AL1043" t="s"/>
      <c r="AM1043" t="s">
        <v>371</v>
      </c>
      <c r="AN1043" t="s">
        <v>91</v>
      </c>
      <c r="AO1043" t="s"/>
      <c r="AP1043" t="n">
        <v>2</v>
      </c>
      <c r="AQ1043" t="s">
        <v>92</v>
      </c>
      <c r="AR1043" t="s"/>
      <c r="AS1043" t="s">
        <v>1235</v>
      </c>
      <c r="AT1043" t="s">
        <v>94</v>
      </c>
      <c r="AU1043" t="s">
        <v>91</v>
      </c>
      <c r="AV1043" t="s"/>
      <c r="AW1043" t="s">
        <v>95</v>
      </c>
      <c r="AX1043" t="s"/>
      <c r="AY1043" t="n">
        <v>426811</v>
      </c>
      <c r="AZ1043" t="s">
        <v>1225</v>
      </c>
      <c r="BA1043" t="s"/>
      <c r="BB1043" t="s"/>
      <c r="BC1043" t="n">
        <v>38.91</v>
      </c>
      <c r="BD1043" t="n">
        <v>38.91</v>
      </c>
      <c r="BE1043" t="s">
        <v>1288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1275</v>
      </c>
      <c r="BR1043" t="s">
        <v>387</v>
      </c>
    </row>
    <row r="1044" spans="1:70">
      <c r="A1044" t="s">
        <v>70</v>
      </c>
      <c r="B1044" t="s">
        <v>71</v>
      </c>
      <c r="C1044" t="s">
        <v>438</v>
      </c>
      <c r="D1044" t="n">
        <v>3</v>
      </c>
      <c r="E1044" t="s">
        <v>1219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250</v>
      </c>
      <c r="L1044" t="s">
        <v>77</v>
      </c>
      <c r="M1044" t="s"/>
      <c r="N1044" t="s">
        <v>1270</v>
      </c>
      <c r="O1044" t="s">
        <v>79</v>
      </c>
      <c r="P1044" t="s">
        <v>1219</v>
      </c>
      <c r="Q1044" t="s"/>
      <c r="R1044" t="s">
        <v>328</v>
      </c>
      <c r="S1044" t="s">
        <v>1285</v>
      </c>
      <c r="T1044" t="s">
        <v>82</v>
      </c>
      <c r="U1044" t="s">
        <v>83</v>
      </c>
      <c r="V1044" t="s">
        <v>84</v>
      </c>
      <c r="W1044" t="s">
        <v>103</v>
      </c>
      <c r="X1044" t="s"/>
      <c r="Y1044" t="s">
        <v>86</v>
      </c>
      <c r="Z1044">
        <f>HYPERLINK("https://hotelmonitor-cachepage.eclerx.com/savepage/tk_15454758705322318_sr_61.html","info")</f>
        <v/>
      </c>
      <c r="AA1044" t="n">
        <v>-426811</v>
      </c>
      <c r="AB1044" t="s">
        <v>1258</v>
      </c>
      <c r="AC1044" t="s">
        <v>88</v>
      </c>
      <c r="AD1044" t="s">
        <v>89</v>
      </c>
      <c r="AE1044" t="s"/>
      <c r="AF1044" t="s"/>
      <c r="AG1044" t="s"/>
      <c r="AH1044" t="s">
        <v>1286</v>
      </c>
      <c r="AI1044" t="s">
        <v>1287</v>
      </c>
      <c r="AJ1044" t="s"/>
      <c r="AK1044" t="s">
        <v>91</v>
      </c>
      <c r="AL1044" t="s"/>
      <c r="AM1044" t="s">
        <v>371</v>
      </c>
      <c r="AN1044" t="s">
        <v>91</v>
      </c>
      <c r="AO1044" t="s"/>
      <c r="AP1044" t="n">
        <v>2</v>
      </c>
      <c r="AQ1044" t="s">
        <v>92</v>
      </c>
      <c r="AR1044" t="s"/>
      <c r="AS1044" t="s">
        <v>1235</v>
      </c>
      <c r="AT1044" t="s">
        <v>94</v>
      </c>
      <c r="AU1044" t="s">
        <v>91</v>
      </c>
      <c r="AV1044" t="s"/>
      <c r="AW1044" t="s">
        <v>95</v>
      </c>
      <c r="AX1044" t="s"/>
      <c r="AY1044" t="n">
        <v>426811</v>
      </c>
      <c r="AZ1044" t="s">
        <v>1225</v>
      </c>
      <c r="BA1044" t="s"/>
      <c r="BB1044" t="s"/>
      <c r="BC1044" t="n">
        <v>38.91</v>
      </c>
      <c r="BD1044" t="n">
        <v>38.91</v>
      </c>
      <c r="BE1044" t="s">
        <v>1288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1275</v>
      </c>
      <c r="BR1044" t="s">
        <v>387</v>
      </c>
    </row>
    <row r="1045" spans="1:70">
      <c r="A1045" t="s">
        <v>70</v>
      </c>
      <c r="B1045" t="s">
        <v>71</v>
      </c>
      <c r="C1045" t="s">
        <v>438</v>
      </c>
      <c r="D1045" t="n">
        <v>3</v>
      </c>
      <c r="E1045" t="s">
        <v>1219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250</v>
      </c>
      <c r="L1045" t="s">
        <v>77</v>
      </c>
      <c r="M1045" t="s"/>
      <c r="N1045" t="s">
        <v>1270</v>
      </c>
      <c r="O1045" t="s">
        <v>79</v>
      </c>
      <c r="P1045" t="s">
        <v>1219</v>
      </c>
      <c r="Q1045" t="s"/>
      <c r="R1045" t="s">
        <v>328</v>
      </c>
      <c r="S1045" t="s">
        <v>1285</v>
      </c>
      <c r="T1045" t="s">
        <v>82</v>
      </c>
      <c r="U1045" t="s">
        <v>83</v>
      </c>
      <c r="V1045" t="s">
        <v>84</v>
      </c>
      <c r="W1045" t="s">
        <v>103</v>
      </c>
      <c r="X1045" t="s"/>
      <c r="Y1045" t="s">
        <v>86</v>
      </c>
      <c r="Z1045">
        <f>HYPERLINK("https://hotelmonitor-cachepage.eclerx.com/savepage/tk_15454758705322318_sr_61.html","info")</f>
        <v/>
      </c>
      <c r="AA1045" t="n">
        <v>-426811</v>
      </c>
      <c r="AB1045" t="s">
        <v>1258</v>
      </c>
      <c r="AC1045" t="s">
        <v>88</v>
      </c>
      <c r="AD1045" t="s">
        <v>89</v>
      </c>
      <c r="AE1045" t="s"/>
      <c r="AF1045" t="s"/>
      <c r="AG1045" t="s"/>
      <c r="AH1045" t="s">
        <v>1286</v>
      </c>
      <c r="AI1045" t="s">
        <v>1287</v>
      </c>
      <c r="AJ1045" t="s"/>
      <c r="AK1045" t="s">
        <v>91</v>
      </c>
      <c r="AL1045" t="s"/>
      <c r="AM1045" t="s">
        <v>371</v>
      </c>
      <c r="AN1045" t="s">
        <v>91</v>
      </c>
      <c r="AO1045" t="s"/>
      <c r="AP1045" t="n">
        <v>2</v>
      </c>
      <c r="AQ1045" t="s">
        <v>92</v>
      </c>
      <c r="AR1045" t="s"/>
      <c r="AS1045" t="s">
        <v>1235</v>
      </c>
      <c r="AT1045" t="s">
        <v>94</v>
      </c>
      <c r="AU1045" t="s">
        <v>91</v>
      </c>
      <c r="AV1045" t="s"/>
      <c r="AW1045" t="s">
        <v>95</v>
      </c>
      <c r="AX1045" t="s"/>
      <c r="AY1045" t="n">
        <v>426811</v>
      </c>
      <c r="AZ1045" t="s">
        <v>1225</v>
      </c>
      <c r="BA1045" t="s"/>
      <c r="BB1045" t="s"/>
      <c r="BC1045" t="n">
        <v>38.91</v>
      </c>
      <c r="BD1045" t="n">
        <v>38.91</v>
      </c>
      <c r="BE1045" t="s">
        <v>1288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1275</v>
      </c>
      <c r="BR1045" t="s">
        <v>387</v>
      </c>
    </row>
    <row r="1046" spans="1:70">
      <c r="A1046" t="s">
        <v>70</v>
      </c>
      <c r="B1046" t="s">
        <v>71</v>
      </c>
      <c r="C1046" t="s">
        <v>438</v>
      </c>
      <c r="D1046" t="n">
        <v>3</v>
      </c>
      <c r="E1046" t="s">
        <v>1219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250</v>
      </c>
      <c r="L1046" t="s">
        <v>77</v>
      </c>
      <c r="M1046" t="s"/>
      <c r="N1046" t="s">
        <v>1270</v>
      </c>
      <c r="O1046" t="s">
        <v>79</v>
      </c>
      <c r="P1046" t="s">
        <v>1219</v>
      </c>
      <c r="Q1046" t="s"/>
      <c r="R1046" t="s">
        <v>328</v>
      </c>
      <c r="S1046" t="s">
        <v>1285</v>
      </c>
      <c r="T1046" t="s">
        <v>82</v>
      </c>
      <c r="U1046" t="s">
        <v>83</v>
      </c>
      <c r="V1046" t="s">
        <v>84</v>
      </c>
      <c r="W1046" t="s">
        <v>103</v>
      </c>
      <c r="X1046" t="s"/>
      <c r="Y1046" t="s">
        <v>86</v>
      </c>
      <c r="Z1046">
        <f>HYPERLINK("https://hotelmonitor-cachepage.eclerx.com/savepage/tk_15454758705322318_sr_61.html","info")</f>
        <v/>
      </c>
      <c r="AA1046" t="n">
        <v>-426811</v>
      </c>
      <c r="AB1046" t="s">
        <v>1259</v>
      </c>
      <c r="AC1046" t="s">
        <v>88</v>
      </c>
      <c r="AD1046" t="s">
        <v>89</v>
      </c>
      <c r="AE1046" t="s"/>
      <c r="AF1046" t="s"/>
      <c r="AG1046" t="s"/>
      <c r="AH1046" t="s">
        <v>1286</v>
      </c>
      <c r="AI1046" t="s">
        <v>1287</v>
      </c>
      <c r="AJ1046" t="s"/>
      <c r="AK1046" t="s">
        <v>91</v>
      </c>
      <c r="AL1046" t="s"/>
      <c r="AM1046" t="s">
        <v>474</v>
      </c>
      <c r="AN1046" t="s">
        <v>91</v>
      </c>
      <c r="AO1046" t="s"/>
      <c r="AP1046" t="n">
        <v>2</v>
      </c>
      <c r="AQ1046" t="s">
        <v>92</v>
      </c>
      <c r="AR1046" t="s"/>
      <c r="AS1046" t="s">
        <v>93</v>
      </c>
      <c r="AT1046" t="s">
        <v>94</v>
      </c>
      <c r="AU1046" t="s">
        <v>91</v>
      </c>
      <c r="AV1046" t="s"/>
      <c r="AW1046" t="s">
        <v>95</v>
      </c>
      <c r="AX1046" t="s"/>
      <c r="AY1046" t="n">
        <v>426811</v>
      </c>
      <c r="AZ1046" t="s">
        <v>1225</v>
      </c>
      <c r="BA1046" t="s"/>
      <c r="BB1046" t="s"/>
      <c r="BC1046" t="n">
        <v>38.91</v>
      </c>
      <c r="BD1046" t="n">
        <v>38.91</v>
      </c>
      <c r="BE1046" t="s">
        <v>1288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>
        <v>1275</v>
      </c>
      <c r="BR1046" t="s">
        <v>387</v>
      </c>
    </row>
    <row r="1047" spans="1:70">
      <c r="A1047" t="s">
        <v>70</v>
      </c>
      <c r="B1047" t="s">
        <v>71</v>
      </c>
      <c r="C1047" t="s">
        <v>438</v>
      </c>
      <c r="D1047" t="n">
        <v>3</v>
      </c>
      <c r="E1047" t="s">
        <v>1219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250</v>
      </c>
      <c r="L1047" t="s">
        <v>77</v>
      </c>
      <c r="M1047" t="s"/>
      <c r="N1047" t="s">
        <v>1270</v>
      </c>
      <c r="O1047" t="s">
        <v>79</v>
      </c>
      <c r="P1047" t="s">
        <v>1219</v>
      </c>
      <c r="Q1047" t="s"/>
      <c r="R1047" t="s">
        <v>328</v>
      </c>
      <c r="S1047" t="s">
        <v>1285</v>
      </c>
      <c r="T1047" t="s">
        <v>82</v>
      </c>
      <c r="U1047" t="s">
        <v>83</v>
      </c>
      <c r="V1047" t="s">
        <v>84</v>
      </c>
      <c r="W1047" t="s">
        <v>103</v>
      </c>
      <c r="X1047" t="s"/>
      <c r="Y1047" t="s">
        <v>86</v>
      </c>
      <c r="Z1047">
        <f>HYPERLINK("https://hotelmonitor-cachepage.eclerx.com/savepage/tk_15454758705322318_sr_61.html","info")</f>
        <v/>
      </c>
      <c r="AA1047" t="n">
        <v>-426811</v>
      </c>
      <c r="AB1047" t="s">
        <v>1259</v>
      </c>
      <c r="AC1047" t="s">
        <v>88</v>
      </c>
      <c r="AD1047" t="s">
        <v>89</v>
      </c>
      <c r="AE1047" t="s"/>
      <c r="AF1047" t="s"/>
      <c r="AG1047" t="s"/>
      <c r="AH1047" t="s">
        <v>1286</v>
      </c>
      <c r="AI1047" t="s">
        <v>1287</v>
      </c>
      <c r="AJ1047" t="s"/>
      <c r="AK1047" t="s">
        <v>91</v>
      </c>
      <c r="AL1047" t="s"/>
      <c r="AM1047" t="s">
        <v>474</v>
      </c>
      <c r="AN1047" t="s">
        <v>91</v>
      </c>
      <c r="AO1047" t="s"/>
      <c r="AP1047" t="n">
        <v>2</v>
      </c>
      <c r="AQ1047" t="s">
        <v>92</v>
      </c>
      <c r="AR1047" t="s"/>
      <c r="AS1047" t="s">
        <v>93</v>
      </c>
      <c r="AT1047" t="s">
        <v>94</v>
      </c>
      <c r="AU1047" t="s">
        <v>91</v>
      </c>
      <c r="AV1047" t="s"/>
      <c r="AW1047" t="s">
        <v>95</v>
      </c>
      <c r="AX1047" t="s"/>
      <c r="AY1047" t="n">
        <v>426811</v>
      </c>
      <c r="AZ1047" t="s">
        <v>1225</v>
      </c>
      <c r="BA1047" t="s"/>
      <c r="BB1047" t="s"/>
      <c r="BC1047" t="n">
        <v>38.91</v>
      </c>
      <c r="BD1047" t="n">
        <v>38.91</v>
      </c>
      <c r="BE1047" t="s">
        <v>1288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>
        <v>1275</v>
      </c>
      <c r="BR1047" t="s">
        <v>387</v>
      </c>
    </row>
    <row r="1048" spans="1:70">
      <c r="A1048" t="s">
        <v>70</v>
      </c>
      <c r="B1048" t="s">
        <v>71</v>
      </c>
      <c r="C1048" t="s">
        <v>438</v>
      </c>
      <c r="D1048" t="n">
        <v>3</v>
      </c>
      <c r="E1048" t="s">
        <v>1219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250</v>
      </c>
      <c r="L1048" t="s">
        <v>77</v>
      </c>
      <c r="M1048" t="s"/>
      <c r="N1048" t="s">
        <v>1270</v>
      </c>
      <c r="O1048" t="s">
        <v>79</v>
      </c>
      <c r="P1048" t="s">
        <v>1219</v>
      </c>
      <c r="Q1048" t="s"/>
      <c r="R1048" t="s">
        <v>328</v>
      </c>
      <c r="S1048" t="s">
        <v>1285</v>
      </c>
      <c r="T1048" t="s">
        <v>82</v>
      </c>
      <c r="U1048" t="s">
        <v>83</v>
      </c>
      <c r="V1048" t="s">
        <v>84</v>
      </c>
      <c r="W1048" t="s">
        <v>103</v>
      </c>
      <c r="X1048" t="s"/>
      <c r="Y1048" t="s">
        <v>86</v>
      </c>
      <c r="Z1048">
        <f>HYPERLINK("https://hotelmonitor-cachepage.eclerx.com/savepage/tk_15454758705322318_sr_61.html","info")</f>
        <v/>
      </c>
      <c r="AA1048" t="n">
        <v>-426811</v>
      </c>
      <c r="AB1048" t="s">
        <v>1260</v>
      </c>
      <c r="AC1048" t="s">
        <v>88</v>
      </c>
      <c r="AD1048" t="s">
        <v>89</v>
      </c>
      <c r="AE1048" t="s"/>
      <c r="AF1048" t="s"/>
      <c r="AG1048" t="s"/>
      <c r="AH1048" t="s">
        <v>1286</v>
      </c>
      <c r="AI1048" t="s">
        <v>1287</v>
      </c>
      <c r="AJ1048" t="s"/>
      <c r="AK1048" t="s">
        <v>91</v>
      </c>
      <c r="AL1048" t="s"/>
      <c r="AM1048" t="s">
        <v>474</v>
      </c>
      <c r="AN1048" t="s">
        <v>91</v>
      </c>
      <c r="AO1048" t="s"/>
      <c r="AP1048" t="n">
        <v>2</v>
      </c>
      <c r="AQ1048" t="s">
        <v>92</v>
      </c>
      <c r="AR1048" t="s"/>
      <c r="AS1048" t="s">
        <v>93</v>
      </c>
      <c r="AT1048" t="s">
        <v>94</v>
      </c>
      <c r="AU1048" t="s">
        <v>91</v>
      </c>
      <c r="AV1048" t="s"/>
      <c r="AW1048" t="s">
        <v>95</v>
      </c>
      <c r="AX1048" t="s"/>
      <c r="AY1048" t="n">
        <v>426811</v>
      </c>
      <c r="AZ1048" t="s">
        <v>1225</v>
      </c>
      <c r="BA1048" t="s"/>
      <c r="BB1048" t="s"/>
      <c r="BC1048" t="n">
        <v>38.91</v>
      </c>
      <c r="BD1048" t="n">
        <v>38.91</v>
      </c>
      <c r="BE1048" t="s">
        <v>1288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>
        <v>1275</v>
      </c>
      <c r="BR1048" t="s">
        <v>387</v>
      </c>
    </row>
    <row r="1049" spans="1:70">
      <c r="A1049" t="s">
        <v>70</v>
      </c>
      <c r="B1049" t="s">
        <v>71</v>
      </c>
      <c r="C1049" t="s">
        <v>438</v>
      </c>
      <c r="D1049" t="n">
        <v>3</v>
      </c>
      <c r="E1049" t="s">
        <v>1219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250</v>
      </c>
      <c r="L1049" t="s">
        <v>77</v>
      </c>
      <c r="M1049" t="s"/>
      <c r="N1049" t="s">
        <v>1270</v>
      </c>
      <c r="O1049" t="s">
        <v>79</v>
      </c>
      <c r="P1049" t="s">
        <v>1219</v>
      </c>
      <c r="Q1049" t="s"/>
      <c r="R1049" t="s">
        <v>328</v>
      </c>
      <c r="S1049" t="s">
        <v>1285</v>
      </c>
      <c r="T1049" t="s">
        <v>82</v>
      </c>
      <c r="U1049" t="s">
        <v>83</v>
      </c>
      <c r="V1049" t="s">
        <v>84</v>
      </c>
      <c r="W1049" t="s">
        <v>103</v>
      </c>
      <c r="X1049" t="s"/>
      <c r="Y1049" t="s">
        <v>86</v>
      </c>
      <c r="Z1049">
        <f>HYPERLINK("https://hotelmonitor-cachepage.eclerx.com/savepage/tk_15454758705322318_sr_61.html","info")</f>
        <v/>
      </c>
      <c r="AA1049" t="n">
        <v>-426811</v>
      </c>
      <c r="AB1049" t="s">
        <v>1260</v>
      </c>
      <c r="AC1049" t="s">
        <v>88</v>
      </c>
      <c r="AD1049" t="s">
        <v>89</v>
      </c>
      <c r="AE1049" t="s"/>
      <c r="AF1049" t="s"/>
      <c r="AG1049" t="s"/>
      <c r="AH1049" t="s">
        <v>1286</v>
      </c>
      <c r="AI1049" t="s">
        <v>1287</v>
      </c>
      <c r="AJ1049" t="s"/>
      <c r="AK1049" t="s">
        <v>91</v>
      </c>
      <c r="AL1049" t="s"/>
      <c r="AM1049" t="s">
        <v>474</v>
      </c>
      <c r="AN1049" t="s">
        <v>91</v>
      </c>
      <c r="AO1049" t="s"/>
      <c r="AP1049" t="n">
        <v>2</v>
      </c>
      <c r="AQ1049" t="s">
        <v>92</v>
      </c>
      <c r="AR1049" t="s"/>
      <c r="AS1049" t="s">
        <v>93</v>
      </c>
      <c r="AT1049" t="s">
        <v>94</v>
      </c>
      <c r="AU1049" t="s">
        <v>91</v>
      </c>
      <c r="AV1049" t="s"/>
      <c r="AW1049" t="s">
        <v>95</v>
      </c>
      <c r="AX1049" t="s"/>
      <c r="AY1049" t="n">
        <v>426811</v>
      </c>
      <c r="AZ1049" t="s">
        <v>1225</v>
      </c>
      <c r="BA1049" t="s"/>
      <c r="BB1049" t="s"/>
      <c r="BC1049" t="n">
        <v>38.91</v>
      </c>
      <c r="BD1049" t="n">
        <v>38.91</v>
      </c>
      <c r="BE1049" t="s">
        <v>1288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>
        <v>1275</v>
      </c>
      <c r="BR1049" t="s">
        <v>387</v>
      </c>
    </row>
    <row r="1050" spans="1:70">
      <c r="A1050" t="s">
        <v>70</v>
      </c>
      <c r="B1050" t="s">
        <v>71</v>
      </c>
      <c r="C1050" t="s">
        <v>438</v>
      </c>
      <c r="D1050" t="n">
        <v>3</v>
      </c>
      <c r="E1050" t="s">
        <v>1219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250</v>
      </c>
      <c r="L1050" t="s">
        <v>77</v>
      </c>
      <c r="M1050" t="s"/>
      <c r="N1050" t="s">
        <v>1270</v>
      </c>
      <c r="O1050" t="s">
        <v>79</v>
      </c>
      <c r="P1050" t="s">
        <v>1219</v>
      </c>
      <c r="Q1050" t="s"/>
      <c r="R1050" t="s">
        <v>328</v>
      </c>
      <c r="S1050" t="s">
        <v>1285</v>
      </c>
      <c r="T1050" t="s">
        <v>82</v>
      </c>
      <c r="U1050" t="s">
        <v>83</v>
      </c>
      <c r="V1050" t="s">
        <v>84</v>
      </c>
      <c r="W1050" t="s">
        <v>103</v>
      </c>
      <c r="X1050" t="s"/>
      <c r="Y1050" t="s">
        <v>86</v>
      </c>
      <c r="Z1050">
        <f>HYPERLINK("https://hotelmonitor-cachepage.eclerx.com/savepage/tk_15454758705322318_sr_61.html","info")</f>
        <v/>
      </c>
      <c r="AA1050" t="n">
        <v>-426811</v>
      </c>
      <c r="AB1050" t="s">
        <v>1261</v>
      </c>
      <c r="AC1050" t="s">
        <v>88</v>
      </c>
      <c r="AD1050" t="s">
        <v>89</v>
      </c>
      <c r="AE1050" t="s"/>
      <c r="AF1050" t="s"/>
      <c r="AG1050" t="s"/>
      <c r="AH1050" t="s">
        <v>1286</v>
      </c>
      <c r="AI1050" t="s">
        <v>1287</v>
      </c>
      <c r="AJ1050" t="s"/>
      <c r="AK1050" t="s">
        <v>91</v>
      </c>
      <c r="AL1050" t="s"/>
      <c r="AM1050" t="s">
        <v>474</v>
      </c>
      <c r="AN1050" t="s">
        <v>91</v>
      </c>
      <c r="AO1050" t="s"/>
      <c r="AP1050" t="n">
        <v>2</v>
      </c>
      <c r="AQ1050" t="s">
        <v>92</v>
      </c>
      <c r="AR1050" t="s"/>
      <c r="AS1050" t="s">
        <v>93</v>
      </c>
      <c r="AT1050" t="s">
        <v>94</v>
      </c>
      <c r="AU1050" t="s">
        <v>91</v>
      </c>
      <c r="AV1050" t="s"/>
      <c r="AW1050" t="s">
        <v>95</v>
      </c>
      <c r="AX1050" t="s"/>
      <c r="AY1050" t="n">
        <v>426811</v>
      </c>
      <c r="AZ1050" t="s">
        <v>1225</v>
      </c>
      <c r="BA1050" t="s"/>
      <c r="BB1050" t="s"/>
      <c r="BC1050" t="n">
        <v>38.91</v>
      </c>
      <c r="BD1050" t="n">
        <v>38.91</v>
      </c>
      <c r="BE1050" t="s">
        <v>1288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1275</v>
      </c>
      <c r="BR1050" t="s">
        <v>387</v>
      </c>
    </row>
    <row r="1051" spans="1:70">
      <c r="A1051" t="s">
        <v>70</v>
      </c>
      <c r="B1051" t="s">
        <v>71</v>
      </c>
      <c r="C1051" t="s">
        <v>438</v>
      </c>
      <c r="D1051" t="n">
        <v>3</v>
      </c>
      <c r="E1051" t="s">
        <v>1219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250</v>
      </c>
      <c r="L1051" t="s">
        <v>77</v>
      </c>
      <c r="M1051" t="s"/>
      <c r="N1051" t="s">
        <v>1270</v>
      </c>
      <c r="O1051" t="s">
        <v>79</v>
      </c>
      <c r="P1051" t="s">
        <v>1219</v>
      </c>
      <c r="Q1051" t="s"/>
      <c r="R1051" t="s">
        <v>328</v>
      </c>
      <c r="S1051" t="s">
        <v>1285</v>
      </c>
      <c r="T1051" t="s">
        <v>82</v>
      </c>
      <c r="U1051" t="s">
        <v>83</v>
      </c>
      <c r="V1051" t="s">
        <v>84</v>
      </c>
      <c r="W1051" t="s">
        <v>103</v>
      </c>
      <c r="X1051" t="s"/>
      <c r="Y1051" t="s">
        <v>86</v>
      </c>
      <c r="Z1051">
        <f>HYPERLINK("https://hotelmonitor-cachepage.eclerx.com/savepage/tk_15454758705322318_sr_61.html","info")</f>
        <v/>
      </c>
      <c r="AA1051" t="n">
        <v>-426811</v>
      </c>
      <c r="AB1051" t="s">
        <v>1261</v>
      </c>
      <c r="AC1051" t="s">
        <v>88</v>
      </c>
      <c r="AD1051" t="s">
        <v>89</v>
      </c>
      <c r="AE1051" t="s"/>
      <c r="AF1051" t="s"/>
      <c r="AG1051" t="s"/>
      <c r="AH1051" t="s">
        <v>1286</v>
      </c>
      <c r="AI1051" t="s">
        <v>1287</v>
      </c>
      <c r="AJ1051" t="s"/>
      <c r="AK1051" t="s">
        <v>91</v>
      </c>
      <c r="AL1051" t="s"/>
      <c r="AM1051" t="s">
        <v>474</v>
      </c>
      <c r="AN1051" t="s">
        <v>91</v>
      </c>
      <c r="AO1051" t="s"/>
      <c r="AP1051" t="n">
        <v>2</v>
      </c>
      <c r="AQ1051" t="s">
        <v>92</v>
      </c>
      <c r="AR1051" t="s"/>
      <c r="AS1051" t="s">
        <v>93</v>
      </c>
      <c r="AT1051" t="s">
        <v>94</v>
      </c>
      <c r="AU1051" t="s">
        <v>91</v>
      </c>
      <c r="AV1051" t="s"/>
      <c r="AW1051" t="s">
        <v>95</v>
      </c>
      <c r="AX1051" t="s"/>
      <c r="AY1051" t="n">
        <v>426811</v>
      </c>
      <c r="AZ1051" t="s">
        <v>1225</v>
      </c>
      <c r="BA1051" t="s"/>
      <c r="BB1051" t="s"/>
      <c r="BC1051" t="n">
        <v>38.91</v>
      </c>
      <c r="BD1051" t="n">
        <v>38.91</v>
      </c>
      <c r="BE1051" t="s">
        <v>1288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1275</v>
      </c>
      <c r="BR1051" t="s">
        <v>387</v>
      </c>
    </row>
    <row r="1052" spans="1:70">
      <c r="A1052" t="s">
        <v>70</v>
      </c>
      <c r="B1052" t="s">
        <v>71</v>
      </c>
      <c r="C1052" t="s">
        <v>438</v>
      </c>
      <c r="D1052" t="n">
        <v>3</v>
      </c>
      <c r="E1052" t="s">
        <v>1219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210</v>
      </c>
      <c r="L1052" t="s">
        <v>77</v>
      </c>
      <c r="M1052" t="s"/>
      <c r="N1052" t="s">
        <v>1289</v>
      </c>
      <c r="O1052" t="s">
        <v>79</v>
      </c>
      <c r="P1052" t="s">
        <v>1219</v>
      </c>
      <c r="Q1052" t="s"/>
      <c r="R1052" t="s">
        <v>328</v>
      </c>
      <c r="S1052" t="s">
        <v>1501</v>
      </c>
      <c r="T1052" t="s">
        <v>82</v>
      </c>
      <c r="U1052" t="s">
        <v>83</v>
      </c>
      <c r="V1052" t="s">
        <v>84</v>
      </c>
      <c r="W1052" t="s">
        <v>103</v>
      </c>
      <c r="X1052" t="s"/>
      <c r="Y1052" t="s">
        <v>86</v>
      </c>
      <c r="Z1052">
        <f>HYPERLINK("https://hotelmonitor-cachepage.eclerx.com/savepage/tk_15454758705322318_sr_61.html","info")</f>
        <v/>
      </c>
      <c r="AA1052" t="n">
        <v>-426811</v>
      </c>
      <c r="AB1052" t="s">
        <v>1497</v>
      </c>
      <c r="AC1052" t="s">
        <v>196</v>
      </c>
      <c r="AD1052" t="s">
        <v>89</v>
      </c>
      <c r="AE1052" t="s"/>
      <c r="AF1052" t="s"/>
      <c r="AG1052" t="s"/>
      <c r="AH1052" t="s">
        <v>1502</v>
      </c>
      <c r="AI1052" t="s">
        <v>1503</v>
      </c>
      <c r="AJ1052" t="s"/>
      <c r="AK1052" t="s">
        <v>91</v>
      </c>
      <c r="AL1052" t="s"/>
      <c r="AM1052" t="s">
        <v>474</v>
      </c>
      <c r="AN1052" t="s">
        <v>91</v>
      </c>
      <c r="AO1052" t="s"/>
      <c r="AP1052" t="n">
        <v>2</v>
      </c>
      <c r="AQ1052" t="s">
        <v>92</v>
      </c>
      <c r="AR1052" t="s"/>
      <c r="AS1052" t="s">
        <v>93</v>
      </c>
      <c r="AT1052" t="s">
        <v>94</v>
      </c>
      <c r="AU1052" t="s">
        <v>91</v>
      </c>
      <c r="AV1052" t="s"/>
      <c r="AW1052" t="s">
        <v>95</v>
      </c>
      <c r="AX1052" t="s"/>
      <c r="AY1052" t="n">
        <v>426811</v>
      </c>
      <c r="AZ1052" t="s">
        <v>1225</v>
      </c>
      <c r="BA1052" t="s"/>
      <c r="BB1052" t="s"/>
      <c r="BC1052" t="n">
        <v>38.91</v>
      </c>
      <c r="BD1052" t="n">
        <v>38.91</v>
      </c>
      <c r="BE1052" t="s">
        <v>1504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>
        <v>1294</v>
      </c>
      <c r="BR1052" t="s">
        <v>387</v>
      </c>
    </row>
    <row r="1053" spans="1:70">
      <c r="A1053" t="s">
        <v>70</v>
      </c>
      <c r="B1053" t="s">
        <v>71</v>
      </c>
      <c r="C1053" t="s">
        <v>438</v>
      </c>
      <c r="D1053" t="n">
        <v>3</v>
      </c>
      <c r="E1053" t="s">
        <v>1219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210</v>
      </c>
      <c r="L1053" t="s">
        <v>77</v>
      </c>
      <c r="M1053" t="s"/>
      <c r="N1053" t="s">
        <v>1289</v>
      </c>
      <c r="O1053" t="s">
        <v>79</v>
      </c>
      <c r="P1053" t="s">
        <v>1219</v>
      </c>
      <c r="Q1053" t="s"/>
      <c r="R1053" t="s">
        <v>328</v>
      </c>
      <c r="S1053" t="s">
        <v>1501</v>
      </c>
      <c r="T1053" t="s">
        <v>82</v>
      </c>
      <c r="U1053" t="s">
        <v>83</v>
      </c>
      <c r="V1053" t="s">
        <v>84</v>
      </c>
      <c r="W1053" t="s">
        <v>103</v>
      </c>
      <c r="X1053" t="s"/>
      <c r="Y1053" t="s">
        <v>86</v>
      </c>
      <c r="Z1053">
        <f>HYPERLINK("https://hotelmonitor-cachepage.eclerx.com/savepage/tk_15454758705322318_sr_61.html","info")</f>
        <v/>
      </c>
      <c r="AA1053" t="n">
        <v>-426811</v>
      </c>
      <c r="AB1053" t="s">
        <v>1497</v>
      </c>
      <c r="AC1053" t="s">
        <v>196</v>
      </c>
      <c r="AD1053" t="s">
        <v>89</v>
      </c>
      <c r="AE1053" t="s"/>
      <c r="AF1053" t="s"/>
      <c r="AG1053" t="s"/>
      <c r="AH1053" t="s">
        <v>1502</v>
      </c>
      <c r="AI1053" t="s">
        <v>1503</v>
      </c>
      <c r="AJ1053" t="s"/>
      <c r="AK1053" t="s">
        <v>91</v>
      </c>
      <c r="AL1053" t="s"/>
      <c r="AM1053" t="s">
        <v>474</v>
      </c>
      <c r="AN1053" t="s">
        <v>91</v>
      </c>
      <c r="AO1053" t="s"/>
      <c r="AP1053" t="n">
        <v>2</v>
      </c>
      <c r="AQ1053" t="s">
        <v>92</v>
      </c>
      <c r="AR1053" t="s"/>
      <c r="AS1053" t="s">
        <v>93</v>
      </c>
      <c r="AT1053" t="s">
        <v>94</v>
      </c>
      <c r="AU1053" t="s">
        <v>91</v>
      </c>
      <c r="AV1053" t="s"/>
      <c r="AW1053" t="s">
        <v>95</v>
      </c>
      <c r="AX1053" t="s"/>
      <c r="AY1053" t="n">
        <v>426811</v>
      </c>
      <c r="AZ1053" t="s">
        <v>1225</v>
      </c>
      <c r="BA1053" t="s"/>
      <c r="BB1053" t="s"/>
      <c r="BC1053" t="n">
        <v>38.91</v>
      </c>
      <c r="BD1053" t="n">
        <v>38.91</v>
      </c>
      <c r="BE1053" t="s">
        <v>1504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>
        <v>1294</v>
      </c>
      <c r="BR1053" t="s">
        <v>387</v>
      </c>
    </row>
    <row r="1054" spans="1:70">
      <c r="A1054" t="s">
        <v>70</v>
      </c>
      <c r="B1054" t="s">
        <v>71</v>
      </c>
      <c r="C1054" t="s">
        <v>438</v>
      </c>
      <c r="D1054" t="n">
        <v>3</v>
      </c>
      <c r="E1054" t="s">
        <v>1219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247.5</v>
      </c>
      <c r="L1054" t="s">
        <v>77</v>
      </c>
      <c r="M1054" t="s"/>
      <c r="N1054" t="s">
        <v>1289</v>
      </c>
      <c r="O1054" t="s">
        <v>79</v>
      </c>
      <c r="P1054" t="s">
        <v>1219</v>
      </c>
      <c r="Q1054" t="s"/>
      <c r="R1054" t="s">
        <v>328</v>
      </c>
      <c r="S1054" t="s">
        <v>1290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HYPERLINK("https://hotelmonitor-cachepage.eclerx.com/savepage/tk_15454758705322318_sr_61.html","info")</f>
        <v/>
      </c>
      <c r="AA1054" t="n">
        <v>-426811</v>
      </c>
      <c r="AB1054" t="s">
        <v>1222</v>
      </c>
      <c r="AC1054" t="s">
        <v>88</v>
      </c>
      <c r="AD1054" t="s">
        <v>89</v>
      </c>
      <c r="AE1054" t="s"/>
      <c r="AF1054" t="s"/>
      <c r="AG1054" t="s"/>
      <c r="AH1054" t="s">
        <v>1291</v>
      </c>
      <c r="AI1054" t="s">
        <v>1292</v>
      </c>
      <c r="AJ1054" t="s"/>
      <c r="AK1054" t="s">
        <v>91</v>
      </c>
      <c r="AL1054" t="s"/>
      <c r="AM1054" t="s">
        <v>474</v>
      </c>
      <c r="AN1054" t="s">
        <v>91</v>
      </c>
      <c r="AO1054" t="s"/>
      <c r="AP1054" t="n">
        <v>2</v>
      </c>
      <c r="AQ1054" t="s">
        <v>92</v>
      </c>
      <c r="AR1054" t="s"/>
      <c r="AS1054" t="s">
        <v>93</v>
      </c>
      <c r="AT1054" t="s">
        <v>94</v>
      </c>
      <c r="AU1054" t="s">
        <v>91</v>
      </c>
      <c r="AV1054" t="s"/>
      <c r="AW1054" t="s">
        <v>95</v>
      </c>
      <c r="AX1054" t="s"/>
      <c r="AY1054" t="n">
        <v>426811</v>
      </c>
      <c r="AZ1054" t="s">
        <v>1225</v>
      </c>
      <c r="BA1054" t="s"/>
      <c r="BB1054" t="s"/>
      <c r="BC1054" t="n">
        <v>38.91</v>
      </c>
      <c r="BD1054" t="n">
        <v>38.91</v>
      </c>
      <c r="BE1054" t="s">
        <v>1293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>
        <v>1294</v>
      </c>
      <c r="BR1054" t="s">
        <v>387</v>
      </c>
    </row>
    <row r="1055" spans="1:70">
      <c r="A1055" t="s">
        <v>70</v>
      </c>
      <c r="B1055" t="s">
        <v>71</v>
      </c>
      <c r="C1055" t="s">
        <v>438</v>
      </c>
      <c r="D1055" t="n">
        <v>3</v>
      </c>
      <c r="E1055" t="s">
        <v>1219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247.5</v>
      </c>
      <c r="L1055" t="s">
        <v>77</v>
      </c>
      <c r="M1055" t="s"/>
      <c r="N1055" t="s">
        <v>1289</v>
      </c>
      <c r="O1055" t="s">
        <v>79</v>
      </c>
      <c r="P1055" t="s">
        <v>1219</v>
      </c>
      <c r="Q1055" t="s"/>
      <c r="R1055" t="s">
        <v>328</v>
      </c>
      <c r="S1055" t="s">
        <v>1290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>
        <f>HYPERLINK("https://hotelmonitor-cachepage.eclerx.com/savepage/tk_15454758705322318_sr_61.html","info")</f>
        <v/>
      </c>
      <c r="AA1055" t="n">
        <v>-426811</v>
      </c>
      <c r="AB1055" t="s">
        <v>1222</v>
      </c>
      <c r="AC1055" t="s">
        <v>88</v>
      </c>
      <c r="AD1055" t="s">
        <v>89</v>
      </c>
      <c r="AE1055" t="s"/>
      <c r="AF1055" t="s"/>
      <c r="AG1055" t="s"/>
      <c r="AH1055" t="s">
        <v>1291</v>
      </c>
      <c r="AI1055" t="s">
        <v>1292</v>
      </c>
      <c r="AJ1055" t="s"/>
      <c r="AK1055" t="s">
        <v>91</v>
      </c>
      <c r="AL1055" t="s"/>
      <c r="AM1055" t="s">
        <v>474</v>
      </c>
      <c r="AN1055" t="s">
        <v>91</v>
      </c>
      <c r="AO1055" t="s"/>
      <c r="AP1055" t="n">
        <v>2</v>
      </c>
      <c r="AQ1055" t="s">
        <v>92</v>
      </c>
      <c r="AR1055" t="s"/>
      <c r="AS1055" t="s">
        <v>93</v>
      </c>
      <c r="AT1055" t="s">
        <v>94</v>
      </c>
      <c r="AU1055" t="s">
        <v>91</v>
      </c>
      <c r="AV1055" t="s"/>
      <c r="AW1055" t="s">
        <v>95</v>
      </c>
      <c r="AX1055" t="s"/>
      <c r="AY1055" t="n">
        <v>426811</v>
      </c>
      <c r="AZ1055" t="s">
        <v>1225</v>
      </c>
      <c r="BA1055" t="s"/>
      <c r="BB1055" t="s"/>
      <c r="BC1055" t="n">
        <v>38.91</v>
      </c>
      <c r="BD1055" t="n">
        <v>38.91</v>
      </c>
      <c r="BE1055" t="s">
        <v>1293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>
        <v>1294</v>
      </c>
      <c r="BR1055" t="s">
        <v>387</v>
      </c>
    </row>
    <row r="1056" spans="1:70">
      <c r="A1056" t="s">
        <v>70</v>
      </c>
      <c r="B1056" t="s">
        <v>71</v>
      </c>
      <c r="C1056" t="s">
        <v>438</v>
      </c>
      <c r="D1056" t="n">
        <v>3</v>
      </c>
      <c r="E1056" t="s">
        <v>1219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247.51</v>
      </c>
      <c r="L1056" t="s">
        <v>77</v>
      </c>
      <c r="M1056" t="s"/>
      <c r="N1056" t="s">
        <v>1289</v>
      </c>
      <c r="O1056" t="s">
        <v>79</v>
      </c>
      <c r="P1056" t="s">
        <v>1219</v>
      </c>
      <c r="Q1056" t="s"/>
      <c r="R1056" t="s">
        <v>328</v>
      </c>
      <c r="S1056" t="s">
        <v>1295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HYPERLINK("https://hotelmonitor-cachepage.eclerx.com/savepage/tk_15454758705322318_sr_61.html","info")</f>
        <v/>
      </c>
      <c r="AA1056" t="n">
        <v>-426811</v>
      </c>
      <c r="AB1056" t="s">
        <v>1229</v>
      </c>
      <c r="AC1056" t="s">
        <v>196</v>
      </c>
      <c r="AD1056" t="s">
        <v>89</v>
      </c>
      <c r="AE1056" t="s"/>
      <c r="AF1056" t="s"/>
      <c r="AG1056" t="s"/>
      <c r="AH1056" t="s">
        <v>1296</v>
      </c>
      <c r="AI1056" t="s">
        <v>1295</v>
      </c>
      <c r="AJ1056" t="s"/>
      <c r="AK1056" t="s">
        <v>91</v>
      </c>
      <c r="AL1056" t="s"/>
      <c r="AM1056" t="s">
        <v>474</v>
      </c>
      <c r="AN1056" t="s">
        <v>91</v>
      </c>
      <c r="AO1056" t="s"/>
      <c r="AP1056" t="n">
        <v>2</v>
      </c>
      <c r="AQ1056" t="s">
        <v>92</v>
      </c>
      <c r="AR1056" t="s"/>
      <c r="AS1056" t="s">
        <v>93</v>
      </c>
      <c r="AT1056" t="s">
        <v>94</v>
      </c>
      <c r="AU1056" t="s">
        <v>91</v>
      </c>
      <c r="AV1056" t="s"/>
      <c r="AW1056" t="s">
        <v>95</v>
      </c>
      <c r="AX1056" t="s"/>
      <c r="AY1056" t="n">
        <v>426811</v>
      </c>
      <c r="AZ1056" t="s">
        <v>1225</v>
      </c>
      <c r="BA1056" t="s"/>
      <c r="BB1056" t="s"/>
      <c r="BC1056" t="n">
        <v>38.91</v>
      </c>
      <c r="BD1056" t="n">
        <v>38.91</v>
      </c>
      <c r="BE1056" t="s">
        <v>1297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>
        <v>1294</v>
      </c>
      <c r="BR1056" t="s">
        <v>387</v>
      </c>
    </row>
    <row r="1057" spans="1:70">
      <c r="A1057" t="s">
        <v>70</v>
      </c>
      <c r="B1057" t="s">
        <v>71</v>
      </c>
      <c r="C1057" t="s">
        <v>438</v>
      </c>
      <c r="D1057" t="n">
        <v>3</v>
      </c>
      <c r="E1057" t="s">
        <v>1219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247.51</v>
      </c>
      <c r="L1057" t="s">
        <v>77</v>
      </c>
      <c r="M1057" t="s"/>
      <c r="N1057" t="s">
        <v>1289</v>
      </c>
      <c r="O1057" t="s">
        <v>79</v>
      </c>
      <c r="P1057" t="s">
        <v>1219</v>
      </c>
      <c r="Q1057" t="s"/>
      <c r="R1057" t="s">
        <v>328</v>
      </c>
      <c r="S1057" t="s">
        <v>1295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>
        <f>HYPERLINK("https://hotelmonitor-cachepage.eclerx.com/savepage/tk_15454758705322318_sr_61.html","info")</f>
        <v/>
      </c>
      <c r="AA1057" t="n">
        <v>-426811</v>
      </c>
      <c r="AB1057" t="s">
        <v>1229</v>
      </c>
      <c r="AC1057" t="s">
        <v>196</v>
      </c>
      <c r="AD1057" t="s">
        <v>89</v>
      </c>
      <c r="AE1057" t="s"/>
      <c r="AF1057" t="s"/>
      <c r="AG1057" t="s"/>
      <c r="AH1057" t="s">
        <v>1296</v>
      </c>
      <c r="AI1057" t="s">
        <v>1295</v>
      </c>
      <c r="AJ1057" t="s"/>
      <c r="AK1057" t="s">
        <v>91</v>
      </c>
      <c r="AL1057" t="s"/>
      <c r="AM1057" t="s">
        <v>474</v>
      </c>
      <c r="AN1057" t="s">
        <v>91</v>
      </c>
      <c r="AO1057" t="s"/>
      <c r="AP1057" t="n">
        <v>2</v>
      </c>
      <c r="AQ1057" t="s">
        <v>92</v>
      </c>
      <c r="AR1057" t="s"/>
      <c r="AS1057" t="s">
        <v>93</v>
      </c>
      <c r="AT1057" t="s">
        <v>94</v>
      </c>
      <c r="AU1057" t="s">
        <v>91</v>
      </c>
      <c r="AV1057" t="s"/>
      <c r="AW1057" t="s">
        <v>95</v>
      </c>
      <c r="AX1057" t="s"/>
      <c r="AY1057" t="n">
        <v>426811</v>
      </c>
      <c r="AZ1057" t="s">
        <v>1225</v>
      </c>
      <c r="BA1057" t="s"/>
      <c r="BB1057" t="s"/>
      <c r="BC1057" t="n">
        <v>38.91</v>
      </c>
      <c r="BD1057" t="n">
        <v>38.91</v>
      </c>
      <c r="BE1057" t="s">
        <v>1297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>
        <v>1294</v>
      </c>
      <c r="BR1057" t="s">
        <v>387</v>
      </c>
    </row>
    <row r="1058" spans="1:70">
      <c r="A1058" t="s">
        <v>70</v>
      </c>
      <c r="B1058" t="s">
        <v>71</v>
      </c>
      <c r="C1058" t="s">
        <v>438</v>
      </c>
      <c r="D1058" t="n">
        <v>3</v>
      </c>
      <c r="E1058" t="s">
        <v>1219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247.51</v>
      </c>
      <c r="L1058" t="s">
        <v>77</v>
      </c>
      <c r="M1058" t="s"/>
      <c r="N1058" t="s">
        <v>1289</v>
      </c>
      <c r="O1058" t="s">
        <v>79</v>
      </c>
      <c r="P1058" t="s">
        <v>1219</v>
      </c>
      <c r="Q1058" t="s"/>
      <c r="R1058" t="s">
        <v>328</v>
      </c>
      <c r="S1058" t="s">
        <v>1505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HYPERLINK("https://hotelmonitor-cachepage.eclerx.com/savepage/tk_15454758705322318_sr_61.html","info")</f>
        <v/>
      </c>
      <c r="AA1058" t="n">
        <v>-426811</v>
      </c>
      <c r="AB1058" t="s">
        <v>1233</v>
      </c>
      <c r="AC1058" t="s">
        <v>196</v>
      </c>
      <c r="AD1058" t="s">
        <v>89</v>
      </c>
      <c r="AE1058" t="s"/>
      <c r="AF1058" t="s"/>
      <c r="AG1058" t="s"/>
      <c r="AH1058" t="s">
        <v>1506</v>
      </c>
      <c r="AI1058" t="s">
        <v>1505</v>
      </c>
      <c r="AJ1058" t="s"/>
      <c r="AK1058" t="s">
        <v>91</v>
      </c>
      <c r="AL1058" t="s"/>
      <c r="AM1058" t="s">
        <v>371</v>
      </c>
      <c r="AN1058" t="s">
        <v>91</v>
      </c>
      <c r="AO1058" t="s"/>
      <c r="AP1058" t="n">
        <v>2</v>
      </c>
      <c r="AQ1058" t="s">
        <v>92</v>
      </c>
      <c r="AR1058" t="s"/>
      <c r="AS1058" t="s">
        <v>1235</v>
      </c>
      <c r="AT1058" t="s">
        <v>94</v>
      </c>
      <c r="AU1058" t="s">
        <v>91</v>
      </c>
      <c r="AV1058" t="s"/>
      <c r="AW1058" t="s">
        <v>95</v>
      </c>
      <c r="AX1058" t="s"/>
      <c r="AY1058" t="n">
        <v>426811</v>
      </c>
      <c r="AZ1058" t="s">
        <v>1225</v>
      </c>
      <c r="BA1058" t="s"/>
      <c r="BB1058" t="s"/>
      <c r="BC1058" t="n">
        <v>38.91</v>
      </c>
      <c r="BD1058" t="n">
        <v>38.91</v>
      </c>
      <c r="BE1058" t="s">
        <v>1297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>
        <v>1294</v>
      </c>
      <c r="BR1058" t="s">
        <v>387</v>
      </c>
    </row>
    <row r="1059" spans="1:70">
      <c r="A1059" t="s">
        <v>70</v>
      </c>
      <c r="B1059" t="s">
        <v>71</v>
      </c>
      <c r="C1059" t="s">
        <v>438</v>
      </c>
      <c r="D1059" t="n">
        <v>3</v>
      </c>
      <c r="E1059" t="s">
        <v>1219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247.51</v>
      </c>
      <c r="L1059" t="s">
        <v>77</v>
      </c>
      <c r="M1059" t="s"/>
      <c r="N1059" t="s">
        <v>1289</v>
      </c>
      <c r="O1059" t="s">
        <v>79</v>
      </c>
      <c r="P1059" t="s">
        <v>1219</v>
      </c>
      <c r="Q1059" t="s"/>
      <c r="R1059" t="s">
        <v>328</v>
      </c>
      <c r="S1059" t="s">
        <v>1505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HYPERLINK("https://hotelmonitor-cachepage.eclerx.com/savepage/tk_15454758705322318_sr_61.html","info")</f>
        <v/>
      </c>
      <c r="AA1059" t="n">
        <v>-426811</v>
      </c>
      <c r="AB1059" t="s">
        <v>1233</v>
      </c>
      <c r="AC1059" t="s">
        <v>196</v>
      </c>
      <c r="AD1059" t="s">
        <v>89</v>
      </c>
      <c r="AE1059" t="s"/>
      <c r="AF1059" t="s"/>
      <c r="AG1059" t="s"/>
      <c r="AH1059" t="s">
        <v>1506</v>
      </c>
      <c r="AI1059" t="s">
        <v>1505</v>
      </c>
      <c r="AJ1059" t="s"/>
      <c r="AK1059" t="s">
        <v>91</v>
      </c>
      <c r="AL1059" t="s"/>
      <c r="AM1059" t="s">
        <v>371</v>
      </c>
      <c r="AN1059" t="s">
        <v>91</v>
      </c>
      <c r="AO1059" t="s"/>
      <c r="AP1059" t="n">
        <v>2</v>
      </c>
      <c r="AQ1059" t="s">
        <v>92</v>
      </c>
      <c r="AR1059" t="s"/>
      <c r="AS1059" t="s">
        <v>1235</v>
      </c>
      <c r="AT1059" t="s">
        <v>94</v>
      </c>
      <c r="AU1059" t="s">
        <v>91</v>
      </c>
      <c r="AV1059" t="s"/>
      <c r="AW1059" t="s">
        <v>95</v>
      </c>
      <c r="AX1059" t="s"/>
      <c r="AY1059" t="n">
        <v>426811</v>
      </c>
      <c r="AZ1059" t="s">
        <v>1225</v>
      </c>
      <c r="BA1059" t="s"/>
      <c r="BB1059" t="s"/>
      <c r="BC1059" t="n">
        <v>38.91</v>
      </c>
      <c r="BD1059" t="n">
        <v>38.91</v>
      </c>
      <c r="BE1059" t="s">
        <v>1297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>
        <v>1294</v>
      </c>
      <c r="BR1059" t="s">
        <v>387</v>
      </c>
    </row>
    <row r="1060" spans="1:70">
      <c r="A1060" t="s">
        <v>70</v>
      </c>
      <c r="B1060" t="s">
        <v>71</v>
      </c>
      <c r="C1060" t="s">
        <v>438</v>
      </c>
      <c r="D1060" t="n">
        <v>3</v>
      </c>
      <c r="E1060" t="s">
        <v>1219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270</v>
      </c>
      <c r="L1060" t="s">
        <v>77</v>
      </c>
      <c r="M1060" t="s"/>
      <c r="N1060" t="s">
        <v>1289</v>
      </c>
      <c r="O1060" t="s">
        <v>79</v>
      </c>
      <c r="P1060" t="s">
        <v>1219</v>
      </c>
      <c r="Q1060" t="s"/>
      <c r="R1060" t="s">
        <v>328</v>
      </c>
      <c r="S1060" t="s">
        <v>1298</v>
      </c>
      <c r="T1060" t="s">
        <v>82</v>
      </c>
      <c r="U1060" t="s">
        <v>83</v>
      </c>
      <c r="V1060" t="s">
        <v>84</v>
      </c>
      <c r="W1060" t="s">
        <v>103</v>
      </c>
      <c r="X1060" t="s"/>
      <c r="Y1060" t="s">
        <v>86</v>
      </c>
      <c r="Z1060">
        <f>HYPERLINK("https://hotelmonitor-cachepage.eclerx.com/savepage/tk_15454758705322318_sr_61.html","info")</f>
        <v/>
      </c>
      <c r="AA1060" t="n">
        <v>-426811</v>
      </c>
      <c r="AB1060" t="s">
        <v>1500</v>
      </c>
      <c r="AC1060" t="s">
        <v>196</v>
      </c>
      <c r="AD1060" t="s">
        <v>89</v>
      </c>
      <c r="AE1060" t="s"/>
      <c r="AF1060" t="s"/>
      <c r="AG1060" t="s"/>
      <c r="AH1060" t="s">
        <v>1299</v>
      </c>
      <c r="AI1060" t="s">
        <v>1300</v>
      </c>
      <c r="AJ1060" t="s"/>
      <c r="AK1060" t="s">
        <v>91</v>
      </c>
      <c r="AL1060" t="s"/>
      <c r="AM1060" t="s">
        <v>371</v>
      </c>
      <c r="AN1060" t="s">
        <v>91</v>
      </c>
      <c r="AO1060" t="s"/>
      <c r="AP1060" t="n">
        <v>2</v>
      </c>
      <c r="AQ1060" t="s">
        <v>92</v>
      </c>
      <c r="AR1060" t="s"/>
      <c r="AS1060" t="s">
        <v>1235</v>
      </c>
      <c r="AT1060" t="s">
        <v>94</v>
      </c>
      <c r="AU1060" t="s">
        <v>91</v>
      </c>
      <c r="AV1060" t="s"/>
      <c r="AW1060" t="s">
        <v>95</v>
      </c>
      <c r="AX1060" t="s"/>
      <c r="AY1060" t="n">
        <v>426811</v>
      </c>
      <c r="AZ1060" t="s">
        <v>1225</v>
      </c>
      <c r="BA1060" t="s"/>
      <c r="BB1060" t="s"/>
      <c r="BC1060" t="n">
        <v>38.91</v>
      </c>
      <c r="BD1060" t="n">
        <v>38.91</v>
      </c>
      <c r="BE1060" t="s">
        <v>1301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1294</v>
      </c>
      <c r="BR1060" t="s">
        <v>387</v>
      </c>
    </row>
    <row r="1061" spans="1:70">
      <c r="A1061" t="s">
        <v>70</v>
      </c>
      <c r="B1061" t="s">
        <v>71</v>
      </c>
      <c r="C1061" t="s">
        <v>438</v>
      </c>
      <c r="D1061" t="n">
        <v>3</v>
      </c>
      <c r="E1061" t="s">
        <v>1219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270</v>
      </c>
      <c r="L1061" t="s">
        <v>77</v>
      </c>
      <c r="M1061" t="s"/>
      <c r="N1061" t="s">
        <v>1289</v>
      </c>
      <c r="O1061" t="s">
        <v>79</v>
      </c>
      <c r="P1061" t="s">
        <v>1219</v>
      </c>
      <c r="Q1061" t="s"/>
      <c r="R1061" t="s">
        <v>328</v>
      </c>
      <c r="S1061" t="s">
        <v>1298</v>
      </c>
      <c r="T1061" t="s">
        <v>82</v>
      </c>
      <c r="U1061" t="s">
        <v>83</v>
      </c>
      <c r="V1061" t="s">
        <v>84</v>
      </c>
      <c r="W1061" t="s">
        <v>103</v>
      </c>
      <c r="X1061" t="s"/>
      <c r="Y1061" t="s">
        <v>86</v>
      </c>
      <c r="Z1061">
        <f>HYPERLINK("https://hotelmonitor-cachepage.eclerx.com/savepage/tk_15454758705322318_sr_61.html","info")</f>
        <v/>
      </c>
      <c r="AA1061" t="n">
        <v>-426811</v>
      </c>
      <c r="AB1061" t="s">
        <v>1500</v>
      </c>
      <c r="AC1061" t="s">
        <v>196</v>
      </c>
      <c r="AD1061" t="s">
        <v>89</v>
      </c>
      <c r="AE1061" t="s"/>
      <c r="AF1061" t="s"/>
      <c r="AG1061" t="s"/>
      <c r="AH1061" t="s">
        <v>1299</v>
      </c>
      <c r="AI1061" t="s">
        <v>1300</v>
      </c>
      <c r="AJ1061" t="s"/>
      <c r="AK1061" t="s">
        <v>91</v>
      </c>
      <c r="AL1061" t="s"/>
      <c r="AM1061" t="s">
        <v>371</v>
      </c>
      <c r="AN1061" t="s">
        <v>91</v>
      </c>
      <c r="AO1061" t="s"/>
      <c r="AP1061" t="n">
        <v>2</v>
      </c>
      <c r="AQ1061" t="s">
        <v>92</v>
      </c>
      <c r="AR1061" t="s"/>
      <c r="AS1061" t="s">
        <v>1235</v>
      </c>
      <c r="AT1061" t="s">
        <v>94</v>
      </c>
      <c r="AU1061" t="s">
        <v>91</v>
      </c>
      <c r="AV1061" t="s"/>
      <c r="AW1061" t="s">
        <v>95</v>
      </c>
      <c r="AX1061" t="s"/>
      <c r="AY1061" t="n">
        <v>426811</v>
      </c>
      <c r="AZ1061" t="s">
        <v>1225</v>
      </c>
      <c r="BA1061" t="s"/>
      <c r="BB1061" t="s"/>
      <c r="BC1061" t="n">
        <v>38.91</v>
      </c>
      <c r="BD1061" t="n">
        <v>38.91</v>
      </c>
      <c r="BE1061" t="s">
        <v>1301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1294</v>
      </c>
      <c r="BR1061" t="s">
        <v>387</v>
      </c>
    </row>
    <row r="1062" spans="1:70">
      <c r="A1062" t="s">
        <v>70</v>
      </c>
      <c r="B1062" t="s">
        <v>71</v>
      </c>
      <c r="C1062" t="s">
        <v>438</v>
      </c>
      <c r="D1062" t="n">
        <v>3</v>
      </c>
      <c r="E1062" t="s">
        <v>1219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270</v>
      </c>
      <c r="L1062" t="s">
        <v>77</v>
      </c>
      <c r="M1062" t="s"/>
      <c r="N1062" t="s">
        <v>1289</v>
      </c>
      <c r="O1062" t="s">
        <v>79</v>
      </c>
      <c r="P1062" t="s">
        <v>1219</v>
      </c>
      <c r="Q1062" t="s"/>
      <c r="R1062" t="s">
        <v>328</v>
      </c>
      <c r="S1062" t="s">
        <v>1298</v>
      </c>
      <c r="T1062" t="s">
        <v>82</v>
      </c>
      <c r="U1062" t="s">
        <v>83</v>
      </c>
      <c r="V1062" t="s">
        <v>84</v>
      </c>
      <c r="W1062" t="s">
        <v>103</v>
      </c>
      <c r="X1062" t="s"/>
      <c r="Y1062" t="s">
        <v>86</v>
      </c>
      <c r="Z1062">
        <f>HYPERLINK("https://hotelmonitor-cachepage.eclerx.com/savepage/tk_15454758705322318_sr_61.html","info")</f>
        <v/>
      </c>
      <c r="AA1062" t="n">
        <v>-426811</v>
      </c>
      <c r="AB1062" t="s">
        <v>1247</v>
      </c>
      <c r="AC1062" t="s">
        <v>196</v>
      </c>
      <c r="AD1062" t="s">
        <v>89</v>
      </c>
      <c r="AE1062" t="s"/>
      <c r="AF1062" t="s"/>
      <c r="AG1062" t="s"/>
      <c r="AH1062" t="s">
        <v>1299</v>
      </c>
      <c r="AI1062" t="s">
        <v>1300</v>
      </c>
      <c r="AJ1062" t="s"/>
      <c r="AK1062" t="s">
        <v>91</v>
      </c>
      <c r="AL1062" t="s"/>
      <c r="AM1062" t="s">
        <v>474</v>
      </c>
      <c r="AN1062" t="s">
        <v>91</v>
      </c>
      <c r="AO1062" t="s"/>
      <c r="AP1062" t="n">
        <v>2</v>
      </c>
      <c r="AQ1062" t="s">
        <v>92</v>
      </c>
      <c r="AR1062" t="s"/>
      <c r="AS1062" t="s">
        <v>93</v>
      </c>
      <c r="AT1062" t="s">
        <v>94</v>
      </c>
      <c r="AU1062" t="s">
        <v>91</v>
      </c>
      <c r="AV1062" t="s"/>
      <c r="AW1062" t="s">
        <v>95</v>
      </c>
      <c r="AX1062" t="s"/>
      <c r="AY1062" t="n">
        <v>426811</v>
      </c>
      <c r="AZ1062" t="s">
        <v>1225</v>
      </c>
      <c r="BA1062" t="s"/>
      <c r="BB1062" t="s"/>
      <c r="BC1062" t="n">
        <v>38.91</v>
      </c>
      <c r="BD1062" t="n">
        <v>38.91</v>
      </c>
      <c r="BE1062" t="s">
        <v>1301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1294</v>
      </c>
      <c r="BR1062" t="s">
        <v>387</v>
      </c>
    </row>
    <row r="1063" spans="1:70">
      <c r="A1063" t="s">
        <v>70</v>
      </c>
      <c r="B1063" t="s">
        <v>71</v>
      </c>
      <c r="C1063" t="s">
        <v>438</v>
      </c>
      <c r="D1063" t="n">
        <v>3</v>
      </c>
      <c r="E1063" t="s">
        <v>1219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270</v>
      </c>
      <c r="L1063" t="s">
        <v>77</v>
      </c>
      <c r="M1063" t="s"/>
      <c r="N1063" t="s">
        <v>1289</v>
      </c>
      <c r="O1063" t="s">
        <v>79</v>
      </c>
      <c r="P1063" t="s">
        <v>1219</v>
      </c>
      <c r="Q1063" t="s"/>
      <c r="R1063" t="s">
        <v>328</v>
      </c>
      <c r="S1063" t="s">
        <v>1298</v>
      </c>
      <c r="T1063" t="s">
        <v>82</v>
      </c>
      <c r="U1063" t="s">
        <v>83</v>
      </c>
      <c r="V1063" t="s">
        <v>84</v>
      </c>
      <c r="W1063" t="s">
        <v>103</v>
      </c>
      <c r="X1063" t="s"/>
      <c r="Y1063" t="s">
        <v>86</v>
      </c>
      <c r="Z1063">
        <f>HYPERLINK("https://hotelmonitor-cachepage.eclerx.com/savepage/tk_15454758705322318_sr_61.html","info")</f>
        <v/>
      </c>
      <c r="AA1063" t="n">
        <v>-426811</v>
      </c>
      <c r="AB1063" t="s">
        <v>1247</v>
      </c>
      <c r="AC1063" t="s">
        <v>196</v>
      </c>
      <c r="AD1063" t="s">
        <v>89</v>
      </c>
      <c r="AE1063" t="s"/>
      <c r="AF1063" t="s"/>
      <c r="AG1063" t="s"/>
      <c r="AH1063" t="s">
        <v>1299</v>
      </c>
      <c r="AI1063" t="s">
        <v>1300</v>
      </c>
      <c r="AJ1063" t="s"/>
      <c r="AK1063" t="s">
        <v>91</v>
      </c>
      <c r="AL1063" t="s"/>
      <c r="AM1063" t="s">
        <v>474</v>
      </c>
      <c r="AN1063" t="s">
        <v>91</v>
      </c>
      <c r="AO1063" t="s"/>
      <c r="AP1063" t="n">
        <v>2</v>
      </c>
      <c r="AQ1063" t="s">
        <v>92</v>
      </c>
      <c r="AR1063" t="s"/>
      <c r="AS1063" t="s">
        <v>93</v>
      </c>
      <c r="AT1063" t="s">
        <v>94</v>
      </c>
      <c r="AU1063" t="s">
        <v>91</v>
      </c>
      <c r="AV1063" t="s"/>
      <c r="AW1063" t="s">
        <v>95</v>
      </c>
      <c r="AX1063" t="s"/>
      <c r="AY1063" t="n">
        <v>426811</v>
      </c>
      <c r="AZ1063" t="s">
        <v>1225</v>
      </c>
      <c r="BA1063" t="s"/>
      <c r="BB1063" t="s"/>
      <c r="BC1063" t="n">
        <v>38.91</v>
      </c>
      <c r="BD1063" t="n">
        <v>38.91</v>
      </c>
      <c r="BE1063" t="s">
        <v>1301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1294</v>
      </c>
      <c r="BR1063" t="s">
        <v>387</v>
      </c>
    </row>
    <row r="1064" spans="1:70">
      <c r="A1064" t="s">
        <v>70</v>
      </c>
      <c r="B1064" t="s">
        <v>71</v>
      </c>
      <c r="C1064" t="s">
        <v>438</v>
      </c>
      <c r="D1064" t="n">
        <v>3</v>
      </c>
      <c r="E1064" t="s">
        <v>1219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270</v>
      </c>
      <c r="L1064" t="s">
        <v>77</v>
      </c>
      <c r="M1064" t="s"/>
      <c r="N1064" t="s">
        <v>1289</v>
      </c>
      <c r="O1064" t="s">
        <v>79</v>
      </c>
      <c r="P1064" t="s">
        <v>1219</v>
      </c>
      <c r="Q1064" t="s"/>
      <c r="R1064" t="s">
        <v>328</v>
      </c>
      <c r="S1064" t="s">
        <v>1298</v>
      </c>
      <c r="T1064" t="s">
        <v>82</v>
      </c>
      <c r="U1064" t="s">
        <v>83</v>
      </c>
      <c r="V1064" t="s">
        <v>84</v>
      </c>
      <c r="W1064" t="s">
        <v>103</v>
      </c>
      <c r="X1064" t="s"/>
      <c r="Y1064" t="s">
        <v>86</v>
      </c>
      <c r="Z1064">
        <f>HYPERLINK("https://hotelmonitor-cachepage.eclerx.com/savepage/tk_15454758705322318_sr_61.html","info")</f>
        <v/>
      </c>
      <c r="AA1064" t="n">
        <v>-426811</v>
      </c>
      <c r="AB1064" t="s">
        <v>1251</v>
      </c>
      <c r="AC1064" t="s">
        <v>196</v>
      </c>
      <c r="AD1064" t="s">
        <v>89</v>
      </c>
      <c r="AE1064" t="s"/>
      <c r="AF1064" t="s"/>
      <c r="AG1064" t="s"/>
      <c r="AH1064" t="s">
        <v>1299</v>
      </c>
      <c r="AI1064" t="s">
        <v>1300</v>
      </c>
      <c r="AJ1064" t="s"/>
      <c r="AK1064" t="s">
        <v>91</v>
      </c>
      <c r="AL1064" t="s"/>
      <c r="AM1064" t="s">
        <v>474</v>
      </c>
      <c r="AN1064" t="s">
        <v>91</v>
      </c>
      <c r="AO1064" t="s"/>
      <c r="AP1064" t="n">
        <v>2</v>
      </c>
      <c r="AQ1064" t="s">
        <v>92</v>
      </c>
      <c r="AR1064" t="s"/>
      <c r="AS1064" t="s">
        <v>93</v>
      </c>
      <c r="AT1064" t="s">
        <v>94</v>
      </c>
      <c r="AU1064" t="s">
        <v>91</v>
      </c>
      <c r="AV1064" t="s"/>
      <c r="AW1064" t="s">
        <v>95</v>
      </c>
      <c r="AX1064" t="s"/>
      <c r="AY1064" t="n">
        <v>426811</v>
      </c>
      <c r="AZ1064" t="s">
        <v>1225</v>
      </c>
      <c r="BA1064" t="s"/>
      <c r="BB1064" t="s"/>
      <c r="BC1064" t="n">
        <v>38.91</v>
      </c>
      <c r="BD1064" t="n">
        <v>38.91</v>
      </c>
      <c r="BE1064" t="s">
        <v>1301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1294</v>
      </c>
      <c r="BR1064" t="s">
        <v>387</v>
      </c>
    </row>
    <row r="1065" spans="1:70">
      <c r="A1065" t="s">
        <v>70</v>
      </c>
      <c r="B1065" t="s">
        <v>71</v>
      </c>
      <c r="C1065" t="s">
        <v>438</v>
      </c>
      <c r="D1065" t="n">
        <v>3</v>
      </c>
      <c r="E1065" t="s">
        <v>1219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270</v>
      </c>
      <c r="L1065" t="s">
        <v>77</v>
      </c>
      <c r="M1065" t="s"/>
      <c r="N1065" t="s">
        <v>1289</v>
      </c>
      <c r="O1065" t="s">
        <v>79</v>
      </c>
      <c r="P1065" t="s">
        <v>1219</v>
      </c>
      <c r="Q1065" t="s"/>
      <c r="R1065" t="s">
        <v>328</v>
      </c>
      <c r="S1065" t="s">
        <v>1298</v>
      </c>
      <c r="T1065" t="s">
        <v>82</v>
      </c>
      <c r="U1065" t="s">
        <v>83</v>
      </c>
      <c r="V1065" t="s">
        <v>84</v>
      </c>
      <c r="W1065" t="s">
        <v>103</v>
      </c>
      <c r="X1065" t="s"/>
      <c r="Y1065" t="s">
        <v>86</v>
      </c>
      <c r="Z1065">
        <f>HYPERLINK("https://hotelmonitor-cachepage.eclerx.com/savepage/tk_15454758705322318_sr_61.html","info")</f>
        <v/>
      </c>
      <c r="AA1065" t="n">
        <v>-426811</v>
      </c>
      <c r="AB1065" t="s">
        <v>1251</v>
      </c>
      <c r="AC1065" t="s">
        <v>196</v>
      </c>
      <c r="AD1065" t="s">
        <v>89</v>
      </c>
      <c r="AE1065" t="s"/>
      <c r="AF1065" t="s"/>
      <c r="AG1065" t="s"/>
      <c r="AH1065" t="s">
        <v>1299</v>
      </c>
      <c r="AI1065" t="s">
        <v>1300</v>
      </c>
      <c r="AJ1065" t="s"/>
      <c r="AK1065" t="s">
        <v>91</v>
      </c>
      <c r="AL1065" t="s"/>
      <c r="AM1065" t="s">
        <v>474</v>
      </c>
      <c r="AN1065" t="s">
        <v>91</v>
      </c>
      <c r="AO1065" t="s"/>
      <c r="AP1065" t="n">
        <v>2</v>
      </c>
      <c r="AQ1065" t="s">
        <v>92</v>
      </c>
      <c r="AR1065" t="s"/>
      <c r="AS1065" t="s">
        <v>93</v>
      </c>
      <c r="AT1065" t="s">
        <v>94</v>
      </c>
      <c r="AU1065" t="s">
        <v>91</v>
      </c>
      <c r="AV1065" t="s"/>
      <c r="AW1065" t="s">
        <v>95</v>
      </c>
      <c r="AX1065" t="s"/>
      <c r="AY1065" t="n">
        <v>426811</v>
      </c>
      <c r="AZ1065" t="s">
        <v>1225</v>
      </c>
      <c r="BA1065" t="s"/>
      <c r="BB1065" t="s"/>
      <c r="BC1065" t="n">
        <v>38.91</v>
      </c>
      <c r="BD1065" t="n">
        <v>38.91</v>
      </c>
      <c r="BE1065" t="s">
        <v>1301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1294</v>
      </c>
      <c r="BR1065" t="s">
        <v>387</v>
      </c>
    </row>
    <row r="1066" spans="1:70">
      <c r="A1066" t="s">
        <v>70</v>
      </c>
      <c r="B1066" t="s">
        <v>71</v>
      </c>
      <c r="C1066" t="s">
        <v>438</v>
      </c>
      <c r="D1066" t="n">
        <v>3</v>
      </c>
      <c r="E1066" t="s">
        <v>1219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275</v>
      </c>
      <c r="L1066" t="s">
        <v>77</v>
      </c>
      <c r="M1066" t="s"/>
      <c r="N1066" t="s">
        <v>1289</v>
      </c>
      <c r="O1066" t="s">
        <v>79</v>
      </c>
      <c r="P1066" t="s">
        <v>1219</v>
      </c>
      <c r="Q1066" t="s"/>
      <c r="R1066" t="s">
        <v>328</v>
      </c>
      <c r="S1066" t="s">
        <v>1302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HYPERLINK("https://hotelmonitor-cachepage.eclerx.com/savepage/tk_15454758705322318_sr_61.html","info")</f>
        <v/>
      </c>
      <c r="AA1066" t="n">
        <v>-426811</v>
      </c>
      <c r="AB1066" t="s">
        <v>1237</v>
      </c>
      <c r="AC1066" t="s">
        <v>88</v>
      </c>
      <c r="AD1066" t="s">
        <v>89</v>
      </c>
      <c r="AE1066" t="s"/>
      <c r="AF1066" t="s"/>
      <c r="AG1066" t="s"/>
      <c r="AH1066" t="s">
        <v>1303</v>
      </c>
      <c r="AI1066" t="s">
        <v>1304</v>
      </c>
      <c r="AJ1066" t="s"/>
      <c r="AK1066" t="s">
        <v>91</v>
      </c>
      <c r="AL1066" t="s"/>
      <c r="AM1066" t="s">
        <v>371</v>
      </c>
      <c r="AN1066" t="s">
        <v>91</v>
      </c>
      <c r="AO1066" t="s"/>
      <c r="AP1066" t="n">
        <v>2</v>
      </c>
      <c r="AQ1066" t="s">
        <v>92</v>
      </c>
      <c r="AR1066" t="s"/>
      <c r="AS1066" t="s">
        <v>1235</v>
      </c>
      <c r="AT1066" t="s">
        <v>94</v>
      </c>
      <c r="AU1066" t="s">
        <v>91</v>
      </c>
      <c r="AV1066" t="s"/>
      <c r="AW1066" t="s">
        <v>95</v>
      </c>
      <c r="AX1066" t="s"/>
      <c r="AY1066" t="n">
        <v>426811</v>
      </c>
      <c r="AZ1066" t="s">
        <v>1225</v>
      </c>
      <c r="BA1066" t="s"/>
      <c r="BB1066" t="s"/>
      <c r="BC1066" t="n">
        <v>38.91</v>
      </c>
      <c r="BD1066" t="n">
        <v>38.91</v>
      </c>
      <c r="BE1066" t="s">
        <v>1305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1294</v>
      </c>
      <c r="BR1066" t="s">
        <v>387</v>
      </c>
    </row>
    <row r="1067" spans="1:70">
      <c r="A1067" t="s">
        <v>70</v>
      </c>
      <c r="B1067" t="s">
        <v>71</v>
      </c>
      <c r="C1067" t="s">
        <v>438</v>
      </c>
      <c r="D1067" t="n">
        <v>3</v>
      </c>
      <c r="E1067" t="s">
        <v>1219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275</v>
      </c>
      <c r="L1067" t="s">
        <v>77</v>
      </c>
      <c r="M1067" t="s"/>
      <c r="N1067" t="s">
        <v>1289</v>
      </c>
      <c r="O1067" t="s">
        <v>79</v>
      </c>
      <c r="P1067" t="s">
        <v>1219</v>
      </c>
      <c r="Q1067" t="s"/>
      <c r="R1067" t="s">
        <v>328</v>
      </c>
      <c r="S1067" t="s">
        <v>1302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>
        <f>HYPERLINK("https://hotelmonitor-cachepage.eclerx.com/savepage/tk_15454758705322318_sr_61.html","info")</f>
        <v/>
      </c>
      <c r="AA1067" t="n">
        <v>-426811</v>
      </c>
      <c r="AB1067" t="s">
        <v>1237</v>
      </c>
      <c r="AC1067" t="s">
        <v>88</v>
      </c>
      <c r="AD1067" t="s">
        <v>89</v>
      </c>
      <c r="AE1067" t="s"/>
      <c r="AF1067" t="s"/>
      <c r="AG1067" t="s"/>
      <c r="AH1067" t="s">
        <v>1303</v>
      </c>
      <c r="AI1067" t="s">
        <v>1304</v>
      </c>
      <c r="AJ1067" t="s"/>
      <c r="AK1067" t="s">
        <v>91</v>
      </c>
      <c r="AL1067" t="s"/>
      <c r="AM1067" t="s">
        <v>371</v>
      </c>
      <c r="AN1067" t="s">
        <v>91</v>
      </c>
      <c r="AO1067" t="s"/>
      <c r="AP1067" t="n">
        <v>2</v>
      </c>
      <c r="AQ1067" t="s">
        <v>92</v>
      </c>
      <c r="AR1067" t="s"/>
      <c r="AS1067" t="s">
        <v>1235</v>
      </c>
      <c r="AT1067" t="s">
        <v>94</v>
      </c>
      <c r="AU1067" t="s">
        <v>91</v>
      </c>
      <c r="AV1067" t="s"/>
      <c r="AW1067" t="s">
        <v>95</v>
      </c>
      <c r="AX1067" t="s"/>
      <c r="AY1067" t="n">
        <v>426811</v>
      </c>
      <c r="AZ1067" t="s">
        <v>1225</v>
      </c>
      <c r="BA1067" t="s"/>
      <c r="BB1067" t="s"/>
      <c r="BC1067" t="n">
        <v>38.91</v>
      </c>
      <c r="BD1067" t="n">
        <v>38.91</v>
      </c>
      <c r="BE1067" t="s">
        <v>1305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1294</v>
      </c>
      <c r="BR1067" t="s">
        <v>387</v>
      </c>
    </row>
    <row r="1068" spans="1:70">
      <c r="A1068" t="s">
        <v>70</v>
      </c>
      <c r="B1068" t="s">
        <v>71</v>
      </c>
      <c r="C1068" t="s">
        <v>438</v>
      </c>
      <c r="D1068" t="n">
        <v>3</v>
      </c>
      <c r="E1068" t="s">
        <v>1219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275</v>
      </c>
      <c r="L1068" t="s">
        <v>77</v>
      </c>
      <c r="M1068" t="s"/>
      <c r="N1068" t="s">
        <v>1289</v>
      </c>
      <c r="O1068" t="s">
        <v>79</v>
      </c>
      <c r="P1068" t="s">
        <v>1219</v>
      </c>
      <c r="Q1068" t="s"/>
      <c r="R1068" t="s">
        <v>328</v>
      </c>
      <c r="S1068" t="s">
        <v>1302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HYPERLINK("https://hotelmonitor-cachepage.eclerx.com/savepage/tk_15454758705322318_sr_61.html","info")</f>
        <v/>
      </c>
      <c r="AA1068" t="n">
        <v>-426811</v>
      </c>
      <c r="AB1068" t="s">
        <v>1241</v>
      </c>
      <c r="AC1068" t="s">
        <v>88</v>
      </c>
      <c r="AD1068" t="s">
        <v>89</v>
      </c>
      <c r="AE1068" t="s"/>
      <c r="AF1068" t="s"/>
      <c r="AG1068" t="s"/>
      <c r="AH1068" t="s">
        <v>1303</v>
      </c>
      <c r="AI1068" t="s">
        <v>1304</v>
      </c>
      <c r="AJ1068" t="s"/>
      <c r="AK1068" t="s">
        <v>91</v>
      </c>
      <c r="AL1068" t="s"/>
      <c r="AM1068" t="s">
        <v>371</v>
      </c>
      <c r="AN1068" t="s">
        <v>91</v>
      </c>
      <c r="AO1068" t="s"/>
      <c r="AP1068" t="n">
        <v>2</v>
      </c>
      <c r="AQ1068" t="s">
        <v>92</v>
      </c>
      <c r="AR1068" t="s"/>
      <c r="AS1068" t="s">
        <v>1235</v>
      </c>
      <c r="AT1068" t="s">
        <v>94</v>
      </c>
      <c r="AU1068" t="s">
        <v>91</v>
      </c>
      <c r="AV1068" t="s"/>
      <c r="AW1068" t="s">
        <v>95</v>
      </c>
      <c r="AX1068" t="s"/>
      <c r="AY1068" t="n">
        <v>426811</v>
      </c>
      <c r="AZ1068" t="s">
        <v>1225</v>
      </c>
      <c r="BA1068" t="s"/>
      <c r="BB1068" t="s"/>
      <c r="BC1068" t="n">
        <v>38.91</v>
      </c>
      <c r="BD1068" t="n">
        <v>38.91</v>
      </c>
      <c r="BE1068" t="s">
        <v>1305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1294</v>
      </c>
      <c r="BR1068" t="s">
        <v>387</v>
      </c>
    </row>
    <row r="1069" spans="1:70">
      <c r="A1069" t="s">
        <v>70</v>
      </c>
      <c r="B1069" t="s">
        <v>71</v>
      </c>
      <c r="C1069" t="s">
        <v>438</v>
      </c>
      <c r="D1069" t="n">
        <v>3</v>
      </c>
      <c r="E1069" t="s">
        <v>1219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275</v>
      </c>
      <c r="L1069" t="s">
        <v>77</v>
      </c>
      <c r="M1069" t="s"/>
      <c r="N1069" t="s">
        <v>1289</v>
      </c>
      <c r="O1069" t="s">
        <v>79</v>
      </c>
      <c r="P1069" t="s">
        <v>1219</v>
      </c>
      <c r="Q1069" t="s"/>
      <c r="R1069" t="s">
        <v>328</v>
      </c>
      <c r="S1069" t="s">
        <v>1302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HYPERLINK("https://hotelmonitor-cachepage.eclerx.com/savepage/tk_15454758705322318_sr_61.html","info")</f>
        <v/>
      </c>
      <c r="AA1069" t="n">
        <v>-426811</v>
      </c>
      <c r="AB1069" t="s">
        <v>1241</v>
      </c>
      <c r="AC1069" t="s">
        <v>88</v>
      </c>
      <c r="AD1069" t="s">
        <v>89</v>
      </c>
      <c r="AE1069" t="s"/>
      <c r="AF1069" t="s"/>
      <c r="AG1069" t="s"/>
      <c r="AH1069" t="s">
        <v>1303</v>
      </c>
      <c r="AI1069" t="s">
        <v>1304</v>
      </c>
      <c r="AJ1069" t="s"/>
      <c r="AK1069" t="s">
        <v>91</v>
      </c>
      <c r="AL1069" t="s"/>
      <c r="AM1069" t="s">
        <v>371</v>
      </c>
      <c r="AN1069" t="s">
        <v>91</v>
      </c>
      <c r="AO1069" t="s"/>
      <c r="AP1069" t="n">
        <v>2</v>
      </c>
      <c r="AQ1069" t="s">
        <v>92</v>
      </c>
      <c r="AR1069" t="s"/>
      <c r="AS1069" t="s">
        <v>1235</v>
      </c>
      <c r="AT1069" t="s">
        <v>94</v>
      </c>
      <c r="AU1069" t="s">
        <v>91</v>
      </c>
      <c r="AV1069" t="s"/>
      <c r="AW1069" t="s">
        <v>95</v>
      </c>
      <c r="AX1069" t="s"/>
      <c r="AY1069" t="n">
        <v>426811</v>
      </c>
      <c r="AZ1069" t="s">
        <v>1225</v>
      </c>
      <c r="BA1069" t="s"/>
      <c r="BB1069" t="s"/>
      <c r="BC1069" t="n">
        <v>38.91</v>
      </c>
      <c r="BD1069" t="n">
        <v>38.91</v>
      </c>
      <c r="BE1069" t="s">
        <v>1305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1294</v>
      </c>
      <c r="BR1069" t="s">
        <v>387</v>
      </c>
    </row>
    <row r="1070" spans="1:70">
      <c r="A1070" t="s">
        <v>70</v>
      </c>
      <c r="B1070" t="s">
        <v>71</v>
      </c>
      <c r="C1070" t="s">
        <v>438</v>
      </c>
      <c r="D1070" t="n">
        <v>3</v>
      </c>
      <c r="E1070" t="s">
        <v>1219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275</v>
      </c>
      <c r="L1070" t="s">
        <v>77</v>
      </c>
      <c r="M1070" t="s"/>
      <c r="N1070" t="s">
        <v>1289</v>
      </c>
      <c r="O1070" t="s">
        <v>79</v>
      </c>
      <c r="P1070" t="s">
        <v>1219</v>
      </c>
      <c r="Q1070" t="s"/>
      <c r="R1070" t="s">
        <v>328</v>
      </c>
      <c r="S1070" t="s">
        <v>1302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HYPERLINK("https://hotelmonitor-cachepage.eclerx.com/savepage/tk_15454758705322318_sr_61.html","info")</f>
        <v/>
      </c>
      <c r="AA1070" t="n">
        <v>-426811</v>
      </c>
      <c r="AB1070" t="s">
        <v>1242</v>
      </c>
      <c r="AC1070" t="s">
        <v>88</v>
      </c>
      <c r="AD1070" t="s">
        <v>89</v>
      </c>
      <c r="AE1070" t="s"/>
      <c r="AF1070" t="s"/>
      <c r="AG1070" t="s"/>
      <c r="AH1070" t="s">
        <v>1303</v>
      </c>
      <c r="AI1070" t="s">
        <v>1304</v>
      </c>
      <c r="AJ1070" t="s"/>
      <c r="AK1070" t="s">
        <v>91</v>
      </c>
      <c r="AL1070" t="s"/>
      <c r="AM1070" t="s">
        <v>371</v>
      </c>
      <c r="AN1070" t="s">
        <v>91</v>
      </c>
      <c r="AO1070" t="s"/>
      <c r="AP1070" t="n">
        <v>2</v>
      </c>
      <c r="AQ1070" t="s">
        <v>92</v>
      </c>
      <c r="AR1070" t="s"/>
      <c r="AS1070" t="s">
        <v>1235</v>
      </c>
      <c r="AT1070" t="s">
        <v>94</v>
      </c>
      <c r="AU1070" t="s">
        <v>91</v>
      </c>
      <c r="AV1070" t="s"/>
      <c r="AW1070" t="s">
        <v>95</v>
      </c>
      <c r="AX1070" t="s"/>
      <c r="AY1070" t="n">
        <v>426811</v>
      </c>
      <c r="AZ1070" t="s">
        <v>1225</v>
      </c>
      <c r="BA1070" t="s"/>
      <c r="BB1070" t="s"/>
      <c r="BC1070" t="n">
        <v>38.91</v>
      </c>
      <c r="BD1070" t="n">
        <v>38.91</v>
      </c>
      <c r="BE1070" t="s">
        <v>1305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1294</v>
      </c>
      <c r="BR1070" t="s">
        <v>387</v>
      </c>
    </row>
    <row r="1071" spans="1:70">
      <c r="A1071" t="s">
        <v>70</v>
      </c>
      <c r="B1071" t="s">
        <v>71</v>
      </c>
      <c r="C1071" t="s">
        <v>438</v>
      </c>
      <c r="D1071" t="n">
        <v>3</v>
      </c>
      <c r="E1071" t="s">
        <v>1219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275</v>
      </c>
      <c r="L1071" t="s">
        <v>77</v>
      </c>
      <c r="M1071" t="s"/>
      <c r="N1071" t="s">
        <v>1289</v>
      </c>
      <c r="O1071" t="s">
        <v>79</v>
      </c>
      <c r="P1071" t="s">
        <v>1219</v>
      </c>
      <c r="Q1071" t="s"/>
      <c r="R1071" t="s">
        <v>328</v>
      </c>
      <c r="S1071" t="s">
        <v>1302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>
        <f>HYPERLINK("https://hotelmonitor-cachepage.eclerx.com/savepage/tk_15454758705322318_sr_61.html","info")</f>
        <v/>
      </c>
      <c r="AA1071" t="n">
        <v>-426811</v>
      </c>
      <c r="AB1071" t="s">
        <v>1242</v>
      </c>
      <c r="AC1071" t="s">
        <v>88</v>
      </c>
      <c r="AD1071" t="s">
        <v>89</v>
      </c>
      <c r="AE1071" t="s"/>
      <c r="AF1071" t="s"/>
      <c r="AG1071" t="s"/>
      <c r="AH1071" t="s">
        <v>1303</v>
      </c>
      <c r="AI1071" t="s">
        <v>1304</v>
      </c>
      <c r="AJ1071" t="s"/>
      <c r="AK1071" t="s">
        <v>91</v>
      </c>
      <c r="AL1071" t="s"/>
      <c r="AM1071" t="s">
        <v>371</v>
      </c>
      <c r="AN1071" t="s">
        <v>91</v>
      </c>
      <c r="AO1071" t="s"/>
      <c r="AP1071" t="n">
        <v>2</v>
      </c>
      <c r="AQ1071" t="s">
        <v>92</v>
      </c>
      <c r="AR1071" t="s"/>
      <c r="AS1071" t="s">
        <v>1235</v>
      </c>
      <c r="AT1071" t="s">
        <v>94</v>
      </c>
      <c r="AU1071" t="s">
        <v>91</v>
      </c>
      <c r="AV1071" t="s"/>
      <c r="AW1071" t="s">
        <v>95</v>
      </c>
      <c r="AX1071" t="s"/>
      <c r="AY1071" t="n">
        <v>426811</v>
      </c>
      <c r="AZ1071" t="s">
        <v>1225</v>
      </c>
      <c r="BA1071" t="s"/>
      <c r="BB1071" t="s"/>
      <c r="BC1071" t="n">
        <v>38.91</v>
      </c>
      <c r="BD1071" t="n">
        <v>38.91</v>
      </c>
      <c r="BE1071" t="s">
        <v>1305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1294</v>
      </c>
      <c r="BR1071" t="s">
        <v>387</v>
      </c>
    </row>
    <row r="1072" spans="1:70">
      <c r="A1072" t="s">
        <v>70</v>
      </c>
      <c r="B1072" t="s">
        <v>71</v>
      </c>
      <c r="C1072" t="s">
        <v>438</v>
      </c>
      <c r="D1072" t="n">
        <v>3</v>
      </c>
      <c r="E1072" t="s">
        <v>1219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275</v>
      </c>
      <c r="L1072" t="s">
        <v>77</v>
      </c>
      <c r="M1072" t="s"/>
      <c r="N1072" t="s">
        <v>1289</v>
      </c>
      <c r="O1072" t="s">
        <v>79</v>
      </c>
      <c r="P1072" t="s">
        <v>1219</v>
      </c>
      <c r="Q1072" t="s"/>
      <c r="R1072" t="s">
        <v>328</v>
      </c>
      <c r="S1072" t="s">
        <v>1302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HYPERLINK("https://hotelmonitor-cachepage.eclerx.com/savepage/tk_15454758705322318_sr_61.html","info")</f>
        <v/>
      </c>
      <c r="AA1072" t="n">
        <v>-426811</v>
      </c>
      <c r="AB1072" t="s">
        <v>1243</v>
      </c>
      <c r="AC1072" t="s">
        <v>88</v>
      </c>
      <c r="AD1072" t="s">
        <v>89</v>
      </c>
      <c r="AE1072" t="s"/>
      <c r="AF1072" t="s"/>
      <c r="AG1072" t="s"/>
      <c r="AH1072" t="s">
        <v>1303</v>
      </c>
      <c r="AI1072" t="s">
        <v>1304</v>
      </c>
      <c r="AJ1072" t="s"/>
      <c r="AK1072" t="s">
        <v>91</v>
      </c>
      <c r="AL1072" t="s"/>
      <c r="AM1072" t="s">
        <v>474</v>
      </c>
      <c r="AN1072" t="s">
        <v>91</v>
      </c>
      <c r="AO1072" t="s"/>
      <c r="AP1072" t="n">
        <v>2</v>
      </c>
      <c r="AQ1072" t="s">
        <v>92</v>
      </c>
      <c r="AR1072" t="s"/>
      <c r="AS1072" t="s">
        <v>93</v>
      </c>
      <c r="AT1072" t="s">
        <v>94</v>
      </c>
      <c r="AU1072" t="s">
        <v>91</v>
      </c>
      <c r="AV1072" t="s"/>
      <c r="AW1072" t="s">
        <v>95</v>
      </c>
      <c r="AX1072" t="s"/>
      <c r="AY1072" t="n">
        <v>426811</v>
      </c>
      <c r="AZ1072" t="s">
        <v>1225</v>
      </c>
      <c r="BA1072" t="s"/>
      <c r="BB1072" t="s"/>
      <c r="BC1072" t="n">
        <v>38.91</v>
      </c>
      <c r="BD1072" t="n">
        <v>38.91</v>
      </c>
      <c r="BE1072" t="s">
        <v>1305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1294</v>
      </c>
      <c r="BR1072" t="s">
        <v>387</v>
      </c>
    </row>
    <row r="1073" spans="1:70">
      <c r="A1073" t="s">
        <v>70</v>
      </c>
      <c r="B1073" t="s">
        <v>71</v>
      </c>
      <c r="C1073" t="s">
        <v>438</v>
      </c>
      <c r="D1073" t="n">
        <v>3</v>
      </c>
      <c r="E1073" t="s">
        <v>1219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275</v>
      </c>
      <c r="L1073" t="s">
        <v>77</v>
      </c>
      <c r="M1073" t="s"/>
      <c r="N1073" t="s">
        <v>1289</v>
      </c>
      <c r="O1073" t="s">
        <v>79</v>
      </c>
      <c r="P1073" t="s">
        <v>1219</v>
      </c>
      <c r="Q1073" t="s"/>
      <c r="R1073" t="s">
        <v>328</v>
      </c>
      <c r="S1073" t="s">
        <v>1302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HYPERLINK("https://hotelmonitor-cachepage.eclerx.com/savepage/tk_15454758705322318_sr_61.html","info")</f>
        <v/>
      </c>
      <c r="AA1073" t="n">
        <v>-426811</v>
      </c>
      <c r="AB1073" t="s">
        <v>1243</v>
      </c>
      <c r="AC1073" t="s">
        <v>88</v>
      </c>
      <c r="AD1073" t="s">
        <v>89</v>
      </c>
      <c r="AE1073" t="s"/>
      <c r="AF1073" t="s"/>
      <c r="AG1073" t="s"/>
      <c r="AH1073" t="s">
        <v>1303</v>
      </c>
      <c r="AI1073" t="s">
        <v>1304</v>
      </c>
      <c r="AJ1073" t="s"/>
      <c r="AK1073" t="s">
        <v>91</v>
      </c>
      <c r="AL1073" t="s"/>
      <c r="AM1073" t="s">
        <v>474</v>
      </c>
      <c r="AN1073" t="s">
        <v>91</v>
      </c>
      <c r="AO1073" t="s"/>
      <c r="AP1073" t="n">
        <v>2</v>
      </c>
      <c r="AQ1073" t="s">
        <v>92</v>
      </c>
      <c r="AR1073" t="s"/>
      <c r="AS1073" t="s">
        <v>93</v>
      </c>
      <c r="AT1073" t="s">
        <v>94</v>
      </c>
      <c r="AU1073" t="s">
        <v>91</v>
      </c>
      <c r="AV1073" t="s"/>
      <c r="AW1073" t="s">
        <v>95</v>
      </c>
      <c r="AX1073" t="s"/>
      <c r="AY1073" t="n">
        <v>426811</v>
      </c>
      <c r="AZ1073" t="s">
        <v>1225</v>
      </c>
      <c r="BA1073" t="s"/>
      <c r="BB1073" t="s"/>
      <c r="BC1073" t="n">
        <v>38.91</v>
      </c>
      <c r="BD1073" t="n">
        <v>38.91</v>
      </c>
      <c r="BE1073" t="s">
        <v>1305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1294</v>
      </c>
      <c r="BR1073" t="s">
        <v>387</v>
      </c>
    </row>
    <row r="1074" spans="1:70">
      <c r="A1074" t="s">
        <v>70</v>
      </c>
      <c r="B1074" t="s">
        <v>71</v>
      </c>
      <c r="C1074" t="s">
        <v>438</v>
      </c>
      <c r="D1074" t="n">
        <v>3</v>
      </c>
      <c r="E1074" t="s">
        <v>1219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275</v>
      </c>
      <c r="L1074" t="s">
        <v>77</v>
      </c>
      <c r="M1074" t="s"/>
      <c r="N1074" t="s">
        <v>1289</v>
      </c>
      <c r="O1074" t="s">
        <v>79</v>
      </c>
      <c r="P1074" t="s">
        <v>1219</v>
      </c>
      <c r="Q1074" t="s"/>
      <c r="R1074" t="s">
        <v>328</v>
      </c>
      <c r="S1074" t="s">
        <v>1302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HYPERLINK("https://hotelmonitor-cachepage.eclerx.com/savepage/tk_15454758705322318_sr_61.html","info")</f>
        <v/>
      </c>
      <c r="AA1074" t="n">
        <v>-426811</v>
      </c>
      <c r="AB1074" t="s">
        <v>1244</v>
      </c>
      <c r="AC1074" t="s">
        <v>88</v>
      </c>
      <c r="AD1074" t="s">
        <v>89</v>
      </c>
      <c r="AE1074" t="s"/>
      <c r="AF1074" t="s"/>
      <c r="AG1074" t="s"/>
      <c r="AH1074" t="s">
        <v>1303</v>
      </c>
      <c r="AI1074" t="s">
        <v>1304</v>
      </c>
      <c r="AJ1074" t="s"/>
      <c r="AK1074" t="s">
        <v>91</v>
      </c>
      <c r="AL1074" t="s"/>
      <c r="AM1074" t="s">
        <v>474</v>
      </c>
      <c r="AN1074" t="s">
        <v>91</v>
      </c>
      <c r="AO1074" t="s"/>
      <c r="AP1074" t="n">
        <v>2</v>
      </c>
      <c r="AQ1074" t="s">
        <v>92</v>
      </c>
      <c r="AR1074" t="s"/>
      <c r="AS1074" t="s">
        <v>93</v>
      </c>
      <c r="AT1074" t="s">
        <v>94</v>
      </c>
      <c r="AU1074" t="s">
        <v>91</v>
      </c>
      <c r="AV1074" t="s"/>
      <c r="AW1074" t="s">
        <v>95</v>
      </c>
      <c r="AX1074" t="s"/>
      <c r="AY1074" t="n">
        <v>426811</v>
      </c>
      <c r="AZ1074" t="s">
        <v>1225</v>
      </c>
      <c r="BA1074" t="s"/>
      <c r="BB1074" t="s"/>
      <c r="BC1074" t="n">
        <v>38.91</v>
      </c>
      <c r="BD1074" t="n">
        <v>38.91</v>
      </c>
      <c r="BE1074" t="s">
        <v>1305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1294</v>
      </c>
      <c r="BR1074" t="s">
        <v>387</v>
      </c>
    </row>
    <row r="1075" spans="1:70">
      <c r="A1075" t="s">
        <v>70</v>
      </c>
      <c r="B1075" t="s">
        <v>71</v>
      </c>
      <c r="C1075" t="s">
        <v>438</v>
      </c>
      <c r="D1075" t="n">
        <v>3</v>
      </c>
      <c r="E1075" t="s">
        <v>1219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275</v>
      </c>
      <c r="L1075" t="s">
        <v>77</v>
      </c>
      <c r="M1075" t="s"/>
      <c r="N1075" t="s">
        <v>1289</v>
      </c>
      <c r="O1075" t="s">
        <v>79</v>
      </c>
      <c r="P1075" t="s">
        <v>1219</v>
      </c>
      <c r="Q1075" t="s"/>
      <c r="R1075" t="s">
        <v>328</v>
      </c>
      <c r="S1075" t="s">
        <v>1302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HYPERLINK("https://hotelmonitor-cachepage.eclerx.com/savepage/tk_15454758705322318_sr_61.html","info")</f>
        <v/>
      </c>
      <c r="AA1075" t="n">
        <v>-426811</v>
      </c>
      <c r="AB1075" t="s">
        <v>1244</v>
      </c>
      <c r="AC1075" t="s">
        <v>88</v>
      </c>
      <c r="AD1075" t="s">
        <v>89</v>
      </c>
      <c r="AE1075" t="s"/>
      <c r="AF1075" t="s"/>
      <c r="AG1075" t="s"/>
      <c r="AH1075" t="s">
        <v>1303</v>
      </c>
      <c r="AI1075" t="s">
        <v>1304</v>
      </c>
      <c r="AJ1075" t="s"/>
      <c r="AK1075" t="s">
        <v>91</v>
      </c>
      <c r="AL1075" t="s"/>
      <c r="AM1075" t="s">
        <v>474</v>
      </c>
      <c r="AN1075" t="s">
        <v>91</v>
      </c>
      <c r="AO1075" t="s"/>
      <c r="AP1075" t="n">
        <v>2</v>
      </c>
      <c r="AQ1075" t="s">
        <v>92</v>
      </c>
      <c r="AR1075" t="s"/>
      <c r="AS1075" t="s">
        <v>93</v>
      </c>
      <c r="AT1075" t="s">
        <v>94</v>
      </c>
      <c r="AU1075" t="s">
        <v>91</v>
      </c>
      <c r="AV1075" t="s"/>
      <c r="AW1075" t="s">
        <v>95</v>
      </c>
      <c r="AX1075" t="s"/>
      <c r="AY1075" t="n">
        <v>426811</v>
      </c>
      <c r="AZ1075" t="s">
        <v>1225</v>
      </c>
      <c r="BA1075" t="s"/>
      <c r="BB1075" t="s"/>
      <c r="BC1075" t="n">
        <v>38.91</v>
      </c>
      <c r="BD1075" t="n">
        <v>38.91</v>
      </c>
      <c r="BE1075" t="s">
        <v>1305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1294</v>
      </c>
      <c r="BR1075" t="s">
        <v>387</v>
      </c>
    </row>
    <row r="1076" spans="1:70">
      <c r="A1076" t="s">
        <v>70</v>
      </c>
      <c r="B1076" t="s">
        <v>71</v>
      </c>
      <c r="C1076" t="s">
        <v>438</v>
      </c>
      <c r="D1076" t="n">
        <v>3</v>
      </c>
      <c r="E1076" t="s">
        <v>1219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275</v>
      </c>
      <c r="L1076" t="s">
        <v>77</v>
      </c>
      <c r="M1076" t="s"/>
      <c r="N1076" t="s">
        <v>1289</v>
      </c>
      <c r="O1076" t="s">
        <v>79</v>
      </c>
      <c r="P1076" t="s">
        <v>1219</v>
      </c>
      <c r="Q1076" t="s"/>
      <c r="R1076" t="s">
        <v>328</v>
      </c>
      <c r="S1076" t="s">
        <v>1302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HYPERLINK("https://hotelmonitor-cachepage.eclerx.com/savepage/tk_15454758705322318_sr_61.html","info")</f>
        <v/>
      </c>
      <c r="AA1076" t="n">
        <v>-426811</v>
      </c>
      <c r="AB1076" t="s">
        <v>1245</v>
      </c>
      <c r="AC1076" t="s">
        <v>88</v>
      </c>
      <c r="AD1076" t="s">
        <v>89</v>
      </c>
      <c r="AE1076" t="s"/>
      <c r="AF1076" t="s"/>
      <c r="AG1076" t="s"/>
      <c r="AH1076" t="s">
        <v>1303</v>
      </c>
      <c r="AI1076" t="s">
        <v>1304</v>
      </c>
      <c r="AJ1076" t="s"/>
      <c r="AK1076" t="s">
        <v>91</v>
      </c>
      <c r="AL1076" t="s"/>
      <c r="AM1076" t="s">
        <v>474</v>
      </c>
      <c r="AN1076" t="s">
        <v>91</v>
      </c>
      <c r="AO1076" t="s"/>
      <c r="AP1076" t="n">
        <v>2</v>
      </c>
      <c r="AQ1076" t="s">
        <v>92</v>
      </c>
      <c r="AR1076" t="s"/>
      <c r="AS1076" t="s">
        <v>93</v>
      </c>
      <c r="AT1076" t="s">
        <v>94</v>
      </c>
      <c r="AU1076" t="s">
        <v>91</v>
      </c>
      <c r="AV1076" t="s"/>
      <c r="AW1076" t="s">
        <v>95</v>
      </c>
      <c r="AX1076" t="s"/>
      <c r="AY1076" t="n">
        <v>426811</v>
      </c>
      <c r="AZ1076" t="s">
        <v>1225</v>
      </c>
      <c r="BA1076" t="s"/>
      <c r="BB1076" t="s"/>
      <c r="BC1076" t="n">
        <v>38.91</v>
      </c>
      <c r="BD1076" t="n">
        <v>38.91</v>
      </c>
      <c r="BE1076" t="s">
        <v>1305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1294</v>
      </c>
      <c r="BR1076" t="s">
        <v>387</v>
      </c>
    </row>
    <row r="1077" spans="1:70">
      <c r="A1077" t="s">
        <v>70</v>
      </c>
      <c r="B1077" t="s">
        <v>71</v>
      </c>
      <c r="C1077" t="s">
        <v>438</v>
      </c>
      <c r="D1077" t="n">
        <v>3</v>
      </c>
      <c r="E1077" t="s">
        <v>1219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275</v>
      </c>
      <c r="L1077" t="s">
        <v>77</v>
      </c>
      <c r="M1077" t="s"/>
      <c r="N1077" t="s">
        <v>1289</v>
      </c>
      <c r="O1077" t="s">
        <v>79</v>
      </c>
      <c r="P1077" t="s">
        <v>1219</v>
      </c>
      <c r="Q1077" t="s"/>
      <c r="R1077" t="s">
        <v>328</v>
      </c>
      <c r="S1077" t="s">
        <v>1302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HYPERLINK("https://hotelmonitor-cachepage.eclerx.com/savepage/tk_15454758705322318_sr_61.html","info")</f>
        <v/>
      </c>
      <c r="AA1077" t="n">
        <v>-426811</v>
      </c>
      <c r="AB1077" t="s">
        <v>1245</v>
      </c>
      <c r="AC1077" t="s">
        <v>88</v>
      </c>
      <c r="AD1077" t="s">
        <v>89</v>
      </c>
      <c r="AE1077" t="s"/>
      <c r="AF1077" t="s"/>
      <c r="AG1077" t="s"/>
      <c r="AH1077" t="s">
        <v>1303</v>
      </c>
      <c r="AI1077" t="s">
        <v>1304</v>
      </c>
      <c r="AJ1077" t="s"/>
      <c r="AK1077" t="s">
        <v>91</v>
      </c>
      <c r="AL1077" t="s"/>
      <c r="AM1077" t="s">
        <v>474</v>
      </c>
      <c r="AN1077" t="s">
        <v>91</v>
      </c>
      <c r="AO1077" t="s"/>
      <c r="AP1077" t="n">
        <v>2</v>
      </c>
      <c r="AQ1077" t="s">
        <v>92</v>
      </c>
      <c r="AR1077" t="s"/>
      <c r="AS1077" t="s">
        <v>93</v>
      </c>
      <c r="AT1077" t="s">
        <v>94</v>
      </c>
      <c r="AU1077" t="s">
        <v>91</v>
      </c>
      <c r="AV1077" t="s"/>
      <c r="AW1077" t="s">
        <v>95</v>
      </c>
      <c r="AX1077" t="s"/>
      <c r="AY1077" t="n">
        <v>426811</v>
      </c>
      <c r="AZ1077" t="s">
        <v>1225</v>
      </c>
      <c r="BA1077" t="s"/>
      <c r="BB1077" t="s"/>
      <c r="BC1077" t="n">
        <v>38.91</v>
      </c>
      <c r="BD1077" t="n">
        <v>38.91</v>
      </c>
      <c r="BE1077" t="s">
        <v>1305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1294</v>
      </c>
      <c r="BR1077" t="s">
        <v>387</v>
      </c>
    </row>
    <row r="1078" spans="1:70">
      <c r="A1078" t="s">
        <v>70</v>
      </c>
      <c r="B1078" t="s">
        <v>71</v>
      </c>
      <c r="C1078" t="s">
        <v>438</v>
      </c>
      <c r="D1078" t="n">
        <v>3</v>
      </c>
      <c r="E1078" t="s">
        <v>1219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300</v>
      </c>
      <c r="L1078" t="s">
        <v>77</v>
      </c>
      <c r="M1078" t="s"/>
      <c r="N1078" t="s">
        <v>1289</v>
      </c>
      <c r="O1078" t="s">
        <v>79</v>
      </c>
      <c r="P1078" t="s">
        <v>1219</v>
      </c>
      <c r="Q1078" t="s"/>
      <c r="R1078" t="s">
        <v>328</v>
      </c>
      <c r="S1078" t="s">
        <v>1306</v>
      </c>
      <c r="T1078" t="s">
        <v>82</v>
      </c>
      <c r="U1078" t="s">
        <v>83</v>
      </c>
      <c r="V1078" t="s">
        <v>84</v>
      </c>
      <c r="W1078" t="s">
        <v>103</v>
      </c>
      <c r="X1078" t="s"/>
      <c r="Y1078" t="s">
        <v>86</v>
      </c>
      <c r="Z1078">
        <f>HYPERLINK("https://hotelmonitor-cachepage.eclerx.com/savepage/tk_15454758705322318_sr_61.html","info")</f>
        <v/>
      </c>
      <c r="AA1078" t="n">
        <v>-426811</v>
      </c>
      <c r="AB1078" t="s">
        <v>1253</v>
      </c>
      <c r="AC1078" t="s">
        <v>88</v>
      </c>
      <c r="AD1078" t="s">
        <v>89</v>
      </c>
      <c r="AE1078" t="s"/>
      <c r="AF1078" t="s"/>
      <c r="AG1078" t="s"/>
      <c r="AH1078" t="s">
        <v>1307</v>
      </c>
      <c r="AI1078" t="s">
        <v>1308</v>
      </c>
      <c r="AJ1078" t="s"/>
      <c r="AK1078" t="s">
        <v>91</v>
      </c>
      <c r="AL1078" t="s"/>
      <c r="AM1078" t="s">
        <v>371</v>
      </c>
      <c r="AN1078" t="s">
        <v>91</v>
      </c>
      <c r="AO1078" t="s"/>
      <c r="AP1078" t="n">
        <v>2</v>
      </c>
      <c r="AQ1078" t="s">
        <v>92</v>
      </c>
      <c r="AR1078" t="s"/>
      <c r="AS1078" t="s">
        <v>1235</v>
      </c>
      <c r="AT1078" t="s">
        <v>94</v>
      </c>
      <c r="AU1078" t="s">
        <v>91</v>
      </c>
      <c r="AV1078" t="s"/>
      <c r="AW1078" t="s">
        <v>95</v>
      </c>
      <c r="AX1078" t="s"/>
      <c r="AY1078" t="n">
        <v>426811</v>
      </c>
      <c r="AZ1078" t="s">
        <v>1225</v>
      </c>
      <c r="BA1078" t="s"/>
      <c r="BB1078" t="s"/>
      <c r="BC1078" t="n">
        <v>38.91</v>
      </c>
      <c r="BD1078" t="n">
        <v>38.91</v>
      </c>
      <c r="BE1078" t="s">
        <v>1309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1294</v>
      </c>
      <c r="BR1078" t="s">
        <v>387</v>
      </c>
    </row>
    <row r="1079" spans="1:70">
      <c r="A1079" t="s">
        <v>70</v>
      </c>
      <c r="B1079" t="s">
        <v>71</v>
      </c>
      <c r="C1079" t="s">
        <v>438</v>
      </c>
      <c r="D1079" t="n">
        <v>3</v>
      </c>
      <c r="E1079" t="s">
        <v>1219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300</v>
      </c>
      <c r="L1079" t="s">
        <v>77</v>
      </c>
      <c r="M1079" t="s"/>
      <c r="N1079" t="s">
        <v>1289</v>
      </c>
      <c r="O1079" t="s">
        <v>79</v>
      </c>
      <c r="P1079" t="s">
        <v>1219</v>
      </c>
      <c r="Q1079" t="s"/>
      <c r="R1079" t="s">
        <v>328</v>
      </c>
      <c r="S1079" t="s">
        <v>1306</v>
      </c>
      <c r="T1079" t="s">
        <v>82</v>
      </c>
      <c r="U1079" t="s">
        <v>83</v>
      </c>
      <c r="V1079" t="s">
        <v>84</v>
      </c>
      <c r="W1079" t="s">
        <v>103</v>
      </c>
      <c r="X1079" t="s"/>
      <c r="Y1079" t="s">
        <v>86</v>
      </c>
      <c r="Z1079">
        <f>HYPERLINK("https://hotelmonitor-cachepage.eclerx.com/savepage/tk_15454758705322318_sr_61.html","info")</f>
        <v/>
      </c>
      <c r="AA1079" t="n">
        <v>-426811</v>
      </c>
      <c r="AB1079" t="s">
        <v>1253</v>
      </c>
      <c r="AC1079" t="s">
        <v>88</v>
      </c>
      <c r="AD1079" t="s">
        <v>89</v>
      </c>
      <c r="AE1079" t="s"/>
      <c r="AF1079" t="s"/>
      <c r="AG1079" t="s"/>
      <c r="AH1079" t="s">
        <v>1307</v>
      </c>
      <c r="AI1079" t="s">
        <v>1308</v>
      </c>
      <c r="AJ1079" t="s"/>
      <c r="AK1079" t="s">
        <v>91</v>
      </c>
      <c r="AL1079" t="s"/>
      <c r="AM1079" t="s">
        <v>371</v>
      </c>
      <c r="AN1079" t="s">
        <v>91</v>
      </c>
      <c r="AO1079" t="s"/>
      <c r="AP1079" t="n">
        <v>2</v>
      </c>
      <c r="AQ1079" t="s">
        <v>92</v>
      </c>
      <c r="AR1079" t="s"/>
      <c r="AS1079" t="s">
        <v>1235</v>
      </c>
      <c r="AT1079" t="s">
        <v>94</v>
      </c>
      <c r="AU1079" t="s">
        <v>91</v>
      </c>
      <c r="AV1079" t="s"/>
      <c r="AW1079" t="s">
        <v>95</v>
      </c>
      <c r="AX1079" t="s"/>
      <c r="AY1079" t="n">
        <v>426811</v>
      </c>
      <c r="AZ1079" t="s">
        <v>1225</v>
      </c>
      <c r="BA1079" t="s"/>
      <c r="BB1079" t="s"/>
      <c r="BC1079" t="n">
        <v>38.91</v>
      </c>
      <c r="BD1079" t="n">
        <v>38.91</v>
      </c>
      <c r="BE1079" t="s">
        <v>1309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1294</v>
      </c>
      <c r="BR1079" t="s">
        <v>387</v>
      </c>
    </row>
    <row r="1080" spans="1:70">
      <c r="A1080" t="s">
        <v>70</v>
      </c>
      <c r="B1080" t="s">
        <v>71</v>
      </c>
      <c r="C1080" t="s">
        <v>438</v>
      </c>
      <c r="D1080" t="n">
        <v>3</v>
      </c>
      <c r="E1080" t="s">
        <v>1219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300</v>
      </c>
      <c r="L1080" t="s">
        <v>77</v>
      </c>
      <c r="M1080" t="s"/>
      <c r="N1080" t="s">
        <v>1289</v>
      </c>
      <c r="O1080" t="s">
        <v>79</v>
      </c>
      <c r="P1080" t="s">
        <v>1219</v>
      </c>
      <c r="Q1080" t="s"/>
      <c r="R1080" t="s">
        <v>328</v>
      </c>
      <c r="S1080" t="s">
        <v>1306</v>
      </c>
      <c r="T1080" t="s">
        <v>82</v>
      </c>
      <c r="U1080" t="s">
        <v>83</v>
      </c>
      <c r="V1080" t="s">
        <v>84</v>
      </c>
      <c r="W1080" t="s">
        <v>103</v>
      </c>
      <c r="X1080" t="s"/>
      <c r="Y1080" t="s">
        <v>86</v>
      </c>
      <c r="Z1080">
        <f>HYPERLINK("https://hotelmonitor-cachepage.eclerx.com/savepage/tk_15454758705322318_sr_61.html","info")</f>
        <v/>
      </c>
      <c r="AA1080" t="n">
        <v>-426811</v>
      </c>
      <c r="AB1080" t="s">
        <v>1257</v>
      </c>
      <c r="AC1080" t="s">
        <v>88</v>
      </c>
      <c r="AD1080" t="s">
        <v>89</v>
      </c>
      <c r="AE1080" t="s"/>
      <c r="AF1080" t="s"/>
      <c r="AG1080" t="s"/>
      <c r="AH1080" t="s">
        <v>1307</v>
      </c>
      <c r="AI1080" t="s">
        <v>1308</v>
      </c>
      <c r="AJ1080" t="s"/>
      <c r="AK1080" t="s">
        <v>91</v>
      </c>
      <c r="AL1080" t="s"/>
      <c r="AM1080" t="s">
        <v>371</v>
      </c>
      <c r="AN1080" t="s">
        <v>91</v>
      </c>
      <c r="AO1080" t="s"/>
      <c r="AP1080" t="n">
        <v>2</v>
      </c>
      <c r="AQ1080" t="s">
        <v>92</v>
      </c>
      <c r="AR1080" t="s"/>
      <c r="AS1080" t="s">
        <v>1235</v>
      </c>
      <c r="AT1080" t="s">
        <v>94</v>
      </c>
      <c r="AU1080" t="s">
        <v>91</v>
      </c>
      <c r="AV1080" t="s"/>
      <c r="AW1080" t="s">
        <v>95</v>
      </c>
      <c r="AX1080" t="s"/>
      <c r="AY1080" t="n">
        <v>426811</v>
      </c>
      <c r="AZ1080" t="s">
        <v>1225</v>
      </c>
      <c r="BA1080" t="s"/>
      <c r="BB1080" t="s"/>
      <c r="BC1080" t="n">
        <v>38.91</v>
      </c>
      <c r="BD1080" t="n">
        <v>38.91</v>
      </c>
      <c r="BE1080" t="s">
        <v>1309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1294</v>
      </c>
      <c r="BR1080" t="s">
        <v>387</v>
      </c>
    </row>
    <row r="1081" spans="1:70">
      <c r="A1081" t="s">
        <v>70</v>
      </c>
      <c r="B1081" t="s">
        <v>71</v>
      </c>
      <c r="C1081" t="s">
        <v>438</v>
      </c>
      <c r="D1081" t="n">
        <v>3</v>
      </c>
      <c r="E1081" t="s">
        <v>1219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300</v>
      </c>
      <c r="L1081" t="s">
        <v>77</v>
      </c>
      <c r="M1081" t="s"/>
      <c r="N1081" t="s">
        <v>1289</v>
      </c>
      <c r="O1081" t="s">
        <v>79</v>
      </c>
      <c r="P1081" t="s">
        <v>1219</v>
      </c>
      <c r="Q1081" t="s"/>
      <c r="R1081" t="s">
        <v>328</v>
      </c>
      <c r="S1081" t="s">
        <v>1306</v>
      </c>
      <c r="T1081" t="s">
        <v>82</v>
      </c>
      <c r="U1081" t="s">
        <v>83</v>
      </c>
      <c r="V1081" t="s">
        <v>84</v>
      </c>
      <c r="W1081" t="s">
        <v>103</v>
      </c>
      <c r="X1081" t="s"/>
      <c r="Y1081" t="s">
        <v>86</v>
      </c>
      <c r="Z1081">
        <f>HYPERLINK("https://hotelmonitor-cachepage.eclerx.com/savepage/tk_15454758705322318_sr_61.html","info")</f>
        <v/>
      </c>
      <c r="AA1081" t="n">
        <v>-426811</v>
      </c>
      <c r="AB1081" t="s">
        <v>1257</v>
      </c>
      <c r="AC1081" t="s">
        <v>88</v>
      </c>
      <c r="AD1081" t="s">
        <v>89</v>
      </c>
      <c r="AE1081" t="s"/>
      <c r="AF1081" t="s"/>
      <c r="AG1081" t="s"/>
      <c r="AH1081" t="s">
        <v>1307</v>
      </c>
      <c r="AI1081" t="s">
        <v>1308</v>
      </c>
      <c r="AJ1081" t="s"/>
      <c r="AK1081" t="s">
        <v>91</v>
      </c>
      <c r="AL1081" t="s"/>
      <c r="AM1081" t="s">
        <v>371</v>
      </c>
      <c r="AN1081" t="s">
        <v>91</v>
      </c>
      <c r="AO1081" t="s"/>
      <c r="AP1081" t="n">
        <v>2</v>
      </c>
      <c r="AQ1081" t="s">
        <v>92</v>
      </c>
      <c r="AR1081" t="s"/>
      <c r="AS1081" t="s">
        <v>1235</v>
      </c>
      <c r="AT1081" t="s">
        <v>94</v>
      </c>
      <c r="AU1081" t="s">
        <v>91</v>
      </c>
      <c r="AV1081" t="s"/>
      <c r="AW1081" t="s">
        <v>95</v>
      </c>
      <c r="AX1081" t="s"/>
      <c r="AY1081" t="n">
        <v>426811</v>
      </c>
      <c r="AZ1081" t="s">
        <v>1225</v>
      </c>
      <c r="BA1081" t="s"/>
      <c r="BB1081" t="s"/>
      <c r="BC1081" t="n">
        <v>38.91</v>
      </c>
      <c r="BD1081" t="n">
        <v>38.91</v>
      </c>
      <c r="BE1081" t="s">
        <v>1309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1294</v>
      </c>
      <c r="BR1081" t="s">
        <v>387</v>
      </c>
    </row>
    <row r="1082" spans="1:70">
      <c r="A1082" t="s">
        <v>70</v>
      </c>
      <c r="B1082" t="s">
        <v>71</v>
      </c>
      <c r="C1082" t="s">
        <v>438</v>
      </c>
      <c r="D1082" t="n">
        <v>3</v>
      </c>
      <c r="E1082" t="s">
        <v>1219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300</v>
      </c>
      <c r="L1082" t="s">
        <v>77</v>
      </c>
      <c r="M1082" t="s"/>
      <c r="N1082" t="s">
        <v>1289</v>
      </c>
      <c r="O1082" t="s">
        <v>79</v>
      </c>
      <c r="P1082" t="s">
        <v>1219</v>
      </c>
      <c r="Q1082" t="s"/>
      <c r="R1082" t="s">
        <v>328</v>
      </c>
      <c r="S1082" t="s">
        <v>1306</v>
      </c>
      <c r="T1082" t="s">
        <v>82</v>
      </c>
      <c r="U1082" t="s">
        <v>83</v>
      </c>
      <c r="V1082" t="s">
        <v>84</v>
      </c>
      <c r="W1082" t="s">
        <v>103</v>
      </c>
      <c r="X1082" t="s"/>
      <c r="Y1082" t="s">
        <v>86</v>
      </c>
      <c r="Z1082">
        <f>HYPERLINK("https://hotelmonitor-cachepage.eclerx.com/savepage/tk_15454758705322318_sr_61.html","info")</f>
        <v/>
      </c>
      <c r="AA1082" t="n">
        <v>-426811</v>
      </c>
      <c r="AB1082" t="s">
        <v>1258</v>
      </c>
      <c r="AC1082" t="s">
        <v>88</v>
      </c>
      <c r="AD1082" t="s">
        <v>89</v>
      </c>
      <c r="AE1082" t="s"/>
      <c r="AF1082" t="s"/>
      <c r="AG1082" t="s"/>
      <c r="AH1082" t="s">
        <v>1307</v>
      </c>
      <c r="AI1082" t="s">
        <v>1308</v>
      </c>
      <c r="AJ1082" t="s"/>
      <c r="AK1082" t="s">
        <v>91</v>
      </c>
      <c r="AL1082" t="s"/>
      <c r="AM1082" t="s">
        <v>371</v>
      </c>
      <c r="AN1082" t="s">
        <v>91</v>
      </c>
      <c r="AO1082" t="s"/>
      <c r="AP1082" t="n">
        <v>2</v>
      </c>
      <c r="AQ1082" t="s">
        <v>92</v>
      </c>
      <c r="AR1082" t="s"/>
      <c r="AS1082" t="s">
        <v>1235</v>
      </c>
      <c r="AT1082" t="s">
        <v>94</v>
      </c>
      <c r="AU1082" t="s">
        <v>91</v>
      </c>
      <c r="AV1082" t="s"/>
      <c r="AW1082" t="s">
        <v>95</v>
      </c>
      <c r="AX1082" t="s"/>
      <c r="AY1082" t="n">
        <v>426811</v>
      </c>
      <c r="AZ1082" t="s">
        <v>1225</v>
      </c>
      <c r="BA1082" t="s"/>
      <c r="BB1082" t="s"/>
      <c r="BC1082" t="n">
        <v>38.91</v>
      </c>
      <c r="BD1082" t="n">
        <v>38.91</v>
      </c>
      <c r="BE1082" t="s">
        <v>1309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1294</v>
      </c>
      <c r="BR1082" t="s">
        <v>387</v>
      </c>
    </row>
    <row r="1083" spans="1:70">
      <c r="A1083" t="s">
        <v>70</v>
      </c>
      <c r="B1083" t="s">
        <v>71</v>
      </c>
      <c r="C1083" t="s">
        <v>438</v>
      </c>
      <c r="D1083" t="n">
        <v>3</v>
      </c>
      <c r="E1083" t="s">
        <v>1219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300</v>
      </c>
      <c r="L1083" t="s">
        <v>77</v>
      </c>
      <c r="M1083" t="s"/>
      <c r="N1083" t="s">
        <v>1289</v>
      </c>
      <c r="O1083" t="s">
        <v>79</v>
      </c>
      <c r="P1083" t="s">
        <v>1219</v>
      </c>
      <c r="Q1083" t="s"/>
      <c r="R1083" t="s">
        <v>328</v>
      </c>
      <c r="S1083" t="s">
        <v>1306</v>
      </c>
      <c r="T1083" t="s">
        <v>82</v>
      </c>
      <c r="U1083" t="s">
        <v>83</v>
      </c>
      <c r="V1083" t="s">
        <v>84</v>
      </c>
      <c r="W1083" t="s">
        <v>103</v>
      </c>
      <c r="X1083" t="s"/>
      <c r="Y1083" t="s">
        <v>86</v>
      </c>
      <c r="Z1083">
        <f>HYPERLINK("https://hotelmonitor-cachepage.eclerx.com/savepage/tk_15454758705322318_sr_61.html","info")</f>
        <v/>
      </c>
      <c r="AA1083" t="n">
        <v>-426811</v>
      </c>
      <c r="AB1083" t="s">
        <v>1258</v>
      </c>
      <c r="AC1083" t="s">
        <v>88</v>
      </c>
      <c r="AD1083" t="s">
        <v>89</v>
      </c>
      <c r="AE1083" t="s"/>
      <c r="AF1083" t="s"/>
      <c r="AG1083" t="s"/>
      <c r="AH1083" t="s">
        <v>1307</v>
      </c>
      <c r="AI1083" t="s">
        <v>1308</v>
      </c>
      <c r="AJ1083" t="s"/>
      <c r="AK1083" t="s">
        <v>91</v>
      </c>
      <c r="AL1083" t="s"/>
      <c r="AM1083" t="s">
        <v>371</v>
      </c>
      <c r="AN1083" t="s">
        <v>91</v>
      </c>
      <c r="AO1083" t="s"/>
      <c r="AP1083" t="n">
        <v>2</v>
      </c>
      <c r="AQ1083" t="s">
        <v>92</v>
      </c>
      <c r="AR1083" t="s"/>
      <c r="AS1083" t="s">
        <v>1235</v>
      </c>
      <c r="AT1083" t="s">
        <v>94</v>
      </c>
      <c r="AU1083" t="s">
        <v>91</v>
      </c>
      <c r="AV1083" t="s"/>
      <c r="AW1083" t="s">
        <v>95</v>
      </c>
      <c r="AX1083" t="s"/>
      <c r="AY1083" t="n">
        <v>426811</v>
      </c>
      <c r="AZ1083" t="s">
        <v>1225</v>
      </c>
      <c r="BA1083" t="s"/>
      <c r="BB1083" t="s"/>
      <c r="BC1083" t="n">
        <v>38.91</v>
      </c>
      <c r="BD1083" t="n">
        <v>38.91</v>
      </c>
      <c r="BE1083" t="s">
        <v>1309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1294</v>
      </c>
      <c r="BR1083" t="s">
        <v>387</v>
      </c>
    </row>
    <row r="1084" spans="1:70">
      <c r="A1084" t="s">
        <v>70</v>
      </c>
      <c r="B1084" t="s">
        <v>71</v>
      </c>
      <c r="C1084" t="s">
        <v>438</v>
      </c>
      <c r="D1084" t="n">
        <v>3</v>
      </c>
      <c r="E1084" t="s">
        <v>1219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300</v>
      </c>
      <c r="L1084" t="s">
        <v>77</v>
      </c>
      <c r="M1084" t="s"/>
      <c r="N1084" t="s">
        <v>1289</v>
      </c>
      <c r="O1084" t="s">
        <v>79</v>
      </c>
      <c r="P1084" t="s">
        <v>1219</v>
      </c>
      <c r="Q1084" t="s"/>
      <c r="R1084" t="s">
        <v>328</v>
      </c>
      <c r="S1084" t="s">
        <v>1306</v>
      </c>
      <c r="T1084" t="s">
        <v>82</v>
      </c>
      <c r="U1084" t="s">
        <v>83</v>
      </c>
      <c r="V1084" t="s">
        <v>84</v>
      </c>
      <c r="W1084" t="s">
        <v>103</v>
      </c>
      <c r="X1084" t="s"/>
      <c r="Y1084" t="s">
        <v>86</v>
      </c>
      <c r="Z1084">
        <f>HYPERLINK("https://hotelmonitor-cachepage.eclerx.com/savepage/tk_15454758705322318_sr_61.html","info")</f>
        <v/>
      </c>
      <c r="AA1084" t="n">
        <v>-426811</v>
      </c>
      <c r="AB1084" t="s">
        <v>1259</v>
      </c>
      <c r="AC1084" t="s">
        <v>88</v>
      </c>
      <c r="AD1084" t="s">
        <v>89</v>
      </c>
      <c r="AE1084" t="s"/>
      <c r="AF1084" t="s"/>
      <c r="AG1084" t="s"/>
      <c r="AH1084" t="s">
        <v>1307</v>
      </c>
      <c r="AI1084" t="s">
        <v>1308</v>
      </c>
      <c r="AJ1084" t="s"/>
      <c r="AK1084" t="s">
        <v>91</v>
      </c>
      <c r="AL1084" t="s"/>
      <c r="AM1084" t="s">
        <v>474</v>
      </c>
      <c r="AN1084" t="s">
        <v>91</v>
      </c>
      <c r="AO1084" t="s"/>
      <c r="AP1084" t="n">
        <v>2</v>
      </c>
      <c r="AQ1084" t="s">
        <v>92</v>
      </c>
      <c r="AR1084" t="s"/>
      <c r="AS1084" t="s">
        <v>93</v>
      </c>
      <c r="AT1084" t="s">
        <v>94</v>
      </c>
      <c r="AU1084" t="s">
        <v>91</v>
      </c>
      <c r="AV1084" t="s"/>
      <c r="AW1084" t="s">
        <v>95</v>
      </c>
      <c r="AX1084" t="s"/>
      <c r="AY1084" t="n">
        <v>426811</v>
      </c>
      <c r="AZ1084" t="s">
        <v>1225</v>
      </c>
      <c r="BA1084" t="s"/>
      <c r="BB1084" t="s"/>
      <c r="BC1084" t="n">
        <v>38.91</v>
      </c>
      <c r="BD1084" t="n">
        <v>38.91</v>
      </c>
      <c r="BE1084" t="s">
        <v>1309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1294</v>
      </c>
      <c r="BR1084" t="s">
        <v>387</v>
      </c>
    </row>
    <row r="1085" spans="1:70">
      <c r="A1085" t="s">
        <v>70</v>
      </c>
      <c r="B1085" t="s">
        <v>71</v>
      </c>
      <c r="C1085" t="s">
        <v>438</v>
      </c>
      <c r="D1085" t="n">
        <v>3</v>
      </c>
      <c r="E1085" t="s">
        <v>1219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300</v>
      </c>
      <c r="L1085" t="s">
        <v>77</v>
      </c>
      <c r="M1085" t="s"/>
      <c r="N1085" t="s">
        <v>1289</v>
      </c>
      <c r="O1085" t="s">
        <v>79</v>
      </c>
      <c r="P1085" t="s">
        <v>1219</v>
      </c>
      <c r="Q1085" t="s"/>
      <c r="R1085" t="s">
        <v>328</v>
      </c>
      <c r="S1085" t="s">
        <v>1306</v>
      </c>
      <c r="T1085" t="s">
        <v>82</v>
      </c>
      <c r="U1085" t="s">
        <v>83</v>
      </c>
      <c r="V1085" t="s">
        <v>84</v>
      </c>
      <c r="W1085" t="s">
        <v>103</v>
      </c>
      <c r="X1085" t="s"/>
      <c r="Y1085" t="s">
        <v>86</v>
      </c>
      <c r="Z1085">
        <f>HYPERLINK("https://hotelmonitor-cachepage.eclerx.com/savepage/tk_15454758705322318_sr_61.html","info")</f>
        <v/>
      </c>
      <c r="AA1085" t="n">
        <v>-426811</v>
      </c>
      <c r="AB1085" t="s">
        <v>1259</v>
      </c>
      <c r="AC1085" t="s">
        <v>88</v>
      </c>
      <c r="AD1085" t="s">
        <v>89</v>
      </c>
      <c r="AE1085" t="s"/>
      <c r="AF1085" t="s"/>
      <c r="AG1085" t="s"/>
      <c r="AH1085" t="s">
        <v>1307</v>
      </c>
      <c r="AI1085" t="s">
        <v>1308</v>
      </c>
      <c r="AJ1085" t="s"/>
      <c r="AK1085" t="s">
        <v>91</v>
      </c>
      <c r="AL1085" t="s"/>
      <c r="AM1085" t="s">
        <v>474</v>
      </c>
      <c r="AN1085" t="s">
        <v>91</v>
      </c>
      <c r="AO1085" t="s"/>
      <c r="AP1085" t="n">
        <v>2</v>
      </c>
      <c r="AQ1085" t="s">
        <v>92</v>
      </c>
      <c r="AR1085" t="s"/>
      <c r="AS1085" t="s">
        <v>93</v>
      </c>
      <c r="AT1085" t="s">
        <v>94</v>
      </c>
      <c r="AU1085" t="s">
        <v>91</v>
      </c>
      <c r="AV1085" t="s"/>
      <c r="AW1085" t="s">
        <v>95</v>
      </c>
      <c r="AX1085" t="s"/>
      <c r="AY1085" t="n">
        <v>426811</v>
      </c>
      <c r="AZ1085" t="s">
        <v>1225</v>
      </c>
      <c r="BA1085" t="s"/>
      <c r="BB1085" t="s"/>
      <c r="BC1085" t="n">
        <v>38.91</v>
      </c>
      <c r="BD1085" t="n">
        <v>38.91</v>
      </c>
      <c r="BE1085" t="s">
        <v>1309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1294</v>
      </c>
      <c r="BR1085" t="s">
        <v>387</v>
      </c>
    </row>
    <row r="1086" spans="1:70">
      <c r="A1086" t="s">
        <v>70</v>
      </c>
      <c r="B1086" t="s">
        <v>71</v>
      </c>
      <c r="C1086" t="s">
        <v>438</v>
      </c>
      <c r="D1086" t="n">
        <v>3</v>
      </c>
      <c r="E1086" t="s">
        <v>1219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300</v>
      </c>
      <c r="L1086" t="s">
        <v>77</v>
      </c>
      <c r="M1086" t="s"/>
      <c r="N1086" t="s">
        <v>1289</v>
      </c>
      <c r="O1086" t="s">
        <v>79</v>
      </c>
      <c r="P1086" t="s">
        <v>1219</v>
      </c>
      <c r="Q1086" t="s"/>
      <c r="R1086" t="s">
        <v>328</v>
      </c>
      <c r="S1086" t="s">
        <v>1306</v>
      </c>
      <c r="T1086" t="s">
        <v>82</v>
      </c>
      <c r="U1086" t="s">
        <v>83</v>
      </c>
      <c r="V1086" t="s">
        <v>84</v>
      </c>
      <c r="W1086" t="s">
        <v>103</v>
      </c>
      <c r="X1086" t="s"/>
      <c r="Y1086" t="s">
        <v>86</v>
      </c>
      <c r="Z1086">
        <f>HYPERLINK("https://hotelmonitor-cachepage.eclerx.com/savepage/tk_15454758705322318_sr_61.html","info")</f>
        <v/>
      </c>
      <c r="AA1086" t="n">
        <v>-426811</v>
      </c>
      <c r="AB1086" t="s">
        <v>1260</v>
      </c>
      <c r="AC1086" t="s">
        <v>88</v>
      </c>
      <c r="AD1086" t="s">
        <v>89</v>
      </c>
      <c r="AE1086" t="s"/>
      <c r="AF1086" t="s"/>
      <c r="AG1086" t="s"/>
      <c r="AH1086" t="s">
        <v>1307</v>
      </c>
      <c r="AI1086" t="s">
        <v>1308</v>
      </c>
      <c r="AJ1086" t="s"/>
      <c r="AK1086" t="s">
        <v>91</v>
      </c>
      <c r="AL1086" t="s"/>
      <c r="AM1086" t="s">
        <v>474</v>
      </c>
      <c r="AN1086" t="s">
        <v>91</v>
      </c>
      <c r="AO1086" t="s"/>
      <c r="AP1086" t="n">
        <v>2</v>
      </c>
      <c r="AQ1086" t="s">
        <v>92</v>
      </c>
      <c r="AR1086" t="s"/>
      <c r="AS1086" t="s">
        <v>93</v>
      </c>
      <c r="AT1086" t="s">
        <v>94</v>
      </c>
      <c r="AU1086" t="s">
        <v>91</v>
      </c>
      <c r="AV1086" t="s"/>
      <c r="AW1086" t="s">
        <v>95</v>
      </c>
      <c r="AX1086" t="s"/>
      <c r="AY1086" t="n">
        <v>426811</v>
      </c>
      <c r="AZ1086" t="s">
        <v>1225</v>
      </c>
      <c r="BA1086" t="s"/>
      <c r="BB1086" t="s"/>
      <c r="BC1086" t="n">
        <v>38.91</v>
      </c>
      <c r="BD1086" t="n">
        <v>38.91</v>
      </c>
      <c r="BE1086" t="s">
        <v>1309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1294</v>
      </c>
      <c r="BR1086" t="s">
        <v>387</v>
      </c>
    </row>
    <row r="1087" spans="1:70">
      <c r="A1087" t="s">
        <v>70</v>
      </c>
      <c r="B1087" t="s">
        <v>71</v>
      </c>
      <c r="C1087" t="s">
        <v>438</v>
      </c>
      <c r="D1087" t="n">
        <v>3</v>
      </c>
      <c r="E1087" t="s">
        <v>1219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300</v>
      </c>
      <c r="L1087" t="s">
        <v>77</v>
      </c>
      <c r="M1087" t="s"/>
      <c r="N1087" t="s">
        <v>1289</v>
      </c>
      <c r="O1087" t="s">
        <v>79</v>
      </c>
      <c r="P1087" t="s">
        <v>1219</v>
      </c>
      <c r="Q1087" t="s"/>
      <c r="R1087" t="s">
        <v>328</v>
      </c>
      <c r="S1087" t="s">
        <v>1306</v>
      </c>
      <c r="T1087" t="s">
        <v>82</v>
      </c>
      <c r="U1087" t="s">
        <v>83</v>
      </c>
      <c r="V1087" t="s">
        <v>84</v>
      </c>
      <c r="W1087" t="s">
        <v>103</v>
      </c>
      <c r="X1087" t="s"/>
      <c r="Y1087" t="s">
        <v>86</v>
      </c>
      <c r="Z1087">
        <f>HYPERLINK("https://hotelmonitor-cachepage.eclerx.com/savepage/tk_15454758705322318_sr_61.html","info")</f>
        <v/>
      </c>
      <c r="AA1087" t="n">
        <v>-426811</v>
      </c>
      <c r="AB1087" t="s">
        <v>1260</v>
      </c>
      <c r="AC1087" t="s">
        <v>88</v>
      </c>
      <c r="AD1087" t="s">
        <v>89</v>
      </c>
      <c r="AE1087" t="s"/>
      <c r="AF1087" t="s"/>
      <c r="AG1087" t="s"/>
      <c r="AH1087" t="s">
        <v>1307</v>
      </c>
      <c r="AI1087" t="s">
        <v>1308</v>
      </c>
      <c r="AJ1087" t="s"/>
      <c r="AK1087" t="s">
        <v>91</v>
      </c>
      <c r="AL1087" t="s"/>
      <c r="AM1087" t="s">
        <v>474</v>
      </c>
      <c r="AN1087" t="s">
        <v>91</v>
      </c>
      <c r="AO1087" t="s"/>
      <c r="AP1087" t="n">
        <v>2</v>
      </c>
      <c r="AQ1087" t="s">
        <v>92</v>
      </c>
      <c r="AR1087" t="s"/>
      <c r="AS1087" t="s">
        <v>93</v>
      </c>
      <c r="AT1087" t="s">
        <v>94</v>
      </c>
      <c r="AU1087" t="s">
        <v>91</v>
      </c>
      <c r="AV1087" t="s"/>
      <c r="AW1087" t="s">
        <v>95</v>
      </c>
      <c r="AX1087" t="s"/>
      <c r="AY1087" t="n">
        <v>426811</v>
      </c>
      <c r="AZ1087" t="s">
        <v>1225</v>
      </c>
      <c r="BA1087" t="s"/>
      <c r="BB1087" t="s"/>
      <c r="BC1087" t="n">
        <v>38.91</v>
      </c>
      <c r="BD1087" t="n">
        <v>38.91</v>
      </c>
      <c r="BE1087" t="s">
        <v>1309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1294</v>
      </c>
      <c r="BR1087" t="s">
        <v>387</v>
      </c>
    </row>
    <row r="1088" spans="1:70">
      <c r="A1088" t="s">
        <v>70</v>
      </c>
      <c r="B1088" t="s">
        <v>71</v>
      </c>
      <c r="C1088" t="s">
        <v>438</v>
      </c>
      <c r="D1088" t="n">
        <v>3</v>
      </c>
      <c r="E1088" t="s">
        <v>1219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300</v>
      </c>
      <c r="L1088" t="s">
        <v>77</v>
      </c>
      <c r="M1088" t="s"/>
      <c r="N1088" t="s">
        <v>1289</v>
      </c>
      <c r="O1088" t="s">
        <v>79</v>
      </c>
      <c r="P1088" t="s">
        <v>1219</v>
      </c>
      <c r="Q1088" t="s"/>
      <c r="R1088" t="s">
        <v>328</v>
      </c>
      <c r="S1088" t="s">
        <v>1306</v>
      </c>
      <c r="T1088" t="s">
        <v>82</v>
      </c>
      <c r="U1088" t="s">
        <v>83</v>
      </c>
      <c r="V1088" t="s">
        <v>84</v>
      </c>
      <c r="W1088" t="s">
        <v>103</v>
      </c>
      <c r="X1088" t="s"/>
      <c r="Y1088" t="s">
        <v>86</v>
      </c>
      <c r="Z1088">
        <f>HYPERLINK("https://hotelmonitor-cachepage.eclerx.com/savepage/tk_15454758705322318_sr_61.html","info")</f>
        <v/>
      </c>
      <c r="AA1088" t="n">
        <v>-426811</v>
      </c>
      <c r="AB1088" t="s">
        <v>1261</v>
      </c>
      <c r="AC1088" t="s">
        <v>88</v>
      </c>
      <c r="AD1088" t="s">
        <v>89</v>
      </c>
      <c r="AE1088" t="s"/>
      <c r="AF1088" t="s"/>
      <c r="AG1088" t="s"/>
      <c r="AH1088" t="s">
        <v>1307</v>
      </c>
      <c r="AI1088" t="s">
        <v>1308</v>
      </c>
      <c r="AJ1088" t="s"/>
      <c r="AK1088" t="s">
        <v>91</v>
      </c>
      <c r="AL1088" t="s"/>
      <c r="AM1088" t="s">
        <v>474</v>
      </c>
      <c r="AN1088" t="s">
        <v>91</v>
      </c>
      <c r="AO1088" t="s"/>
      <c r="AP1088" t="n">
        <v>2</v>
      </c>
      <c r="AQ1088" t="s">
        <v>92</v>
      </c>
      <c r="AR1088" t="s"/>
      <c r="AS1088" t="s">
        <v>93</v>
      </c>
      <c r="AT1088" t="s">
        <v>94</v>
      </c>
      <c r="AU1088" t="s">
        <v>91</v>
      </c>
      <c r="AV1088" t="s"/>
      <c r="AW1088" t="s">
        <v>95</v>
      </c>
      <c r="AX1088" t="s"/>
      <c r="AY1088" t="n">
        <v>426811</v>
      </c>
      <c r="AZ1088" t="s">
        <v>1225</v>
      </c>
      <c r="BA1088" t="s"/>
      <c r="BB1088" t="s"/>
      <c r="BC1088" t="n">
        <v>38.91</v>
      </c>
      <c r="BD1088" t="n">
        <v>38.91</v>
      </c>
      <c r="BE1088" t="s">
        <v>1309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1294</v>
      </c>
      <c r="BR1088" t="s">
        <v>387</v>
      </c>
    </row>
    <row r="1089" spans="1:70">
      <c r="A1089" t="s">
        <v>70</v>
      </c>
      <c r="B1089" t="s">
        <v>71</v>
      </c>
      <c r="C1089" t="s">
        <v>438</v>
      </c>
      <c r="D1089" t="n">
        <v>3</v>
      </c>
      <c r="E1089" t="s">
        <v>1219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300</v>
      </c>
      <c r="L1089" t="s">
        <v>77</v>
      </c>
      <c r="M1089" t="s"/>
      <c r="N1089" t="s">
        <v>1289</v>
      </c>
      <c r="O1089" t="s">
        <v>79</v>
      </c>
      <c r="P1089" t="s">
        <v>1219</v>
      </c>
      <c r="Q1089" t="s"/>
      <c r="R1089" t="s">
        <v>328</v>
      </c>
      <c r="S1089" t="s">
        <v>1306</v>
      </c>
      <c r="T1089" t="s">
        <v>82</v>
      </c>
      <c r="U1089" t="s">
        <v>83</v>
      </c>
      <c r="V1089" t="s">
        <v>84</v>
      </c>
      <c r="W1089" t="s">
        <v>103</v>
      </c>
      <c r="X1089" t="s"/>
      <c r="Y1089" t="s">
        <v>86</v>
      </c>
      <c r="Z1089">
        <f>HYPERLINK("https://hotelmonitor-cachepage.eclerx.com/savepage/tk_15454758705322318_sr_61.html","info")</f>
        <v/>
      </c>
      <c r="AA1089" t="n">
        <v>-426811</v>
      </c>
      <c r="AB1089" t="s">
        <v>1261</v>
      </c>
      <c r="AC1089" t="s">
        <v>88</v>
      </c>
      <c r="AD1089" t="s">
        <v>89</v>
      </c>
      <c r="AE1089" t="s"/>
      <c r="AF1089" t="s"/>
      <c r="AG1089" t="s"/>
      <c r="AH1089" t="s">
        <v>1307</v>
      </c>
      <c r="AI1089" t="s">
        <v>1308</v>
      </c>
      <c r="AJ1089" t="s"/>
      <c r="AK1089" t="s">
        <v>91</v>
      </c>
      <c r="AL1089" t="s"/>
      <c r="AM1089" t="s">
        <v>474</v>
      </c>
      <c r="AN1089" t="s">
        <v>91</v>
      </c>
      <c r="AO1089" t="s"/>
      <c r="AP1089" t="n">
        <v>2</v>
      </c>
      <c r="AQ1089" t="s">
        <v>92</v>
      </c>
      <c r="AR1089" t="s"/>
      <c r="AS1089" t="s">
        <v>93</v>
      </c>
      <c r="AT1089" t="s">
        <v>94</v>
      </c>
      <c r="AU1089" t="s">
        <v>91</v>
      </c>
      <c r="AV1089" t="s"/>
      <c r="AW1089" t="s">
        <v>95</v>
      </c>
      <c r="AX1089" t="s"/>
      <c r="AY1089" t="n">
        <v>426811</v>
      </c>
      <c r="AZ1089" t="s">
        <v>1225</v>
      </c>
      <c r="BA1089" t="s"/>
      <c r="BB1089" t="s"/>
      <c r="BC1089" t="n">
        <v>38.91</v>
      </c>
      <c r="BD1089" t="n">
        <v>38.91</v>
      </c>
      <c r="BE1089" t="s">
        <v>1309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1294</v>
      </c>
      <c r="BR1089" t="s">
        <v>387</v>
      </c>
    </row>
    <row r="1090" spans="1:70">
      <c r="A1090" t="s">
        <v>70</v>
      </c>
      <c r="B1090" t="s">
        <v>71</v>
      </c>
      <c r="C1090" t="s">
        <v>438</v>
      </c>
      <c r="D1090" t="n">
        <v>3</v>
      </c>
      <c r="E1090" t="s">
        <v>1219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420</v>
      </c>
      <c r="L1090" t="s">
        <v>77</v>
      </c>
      <c r="M1090" t="s"/>
      <c r="N1090" t="s">
        <v>1310</v>
      </c>
      <c r="O1090" t="s">
        <v>79</v>
      </c>
      <c r="P1090" t="s">
        <v>1219</v>
      </c>
      <c r="Q1090" t="s"/>
      <c r="R1090" t="s">
        <v>328</v>
      </c>
      <c r="S1090" t="s">
        <v>1507</v>
      </c>
      <c r="T1090" t="s">
        <v>82</v>
      </c>
      <c r="U1090" t="s">
        <v>83</v>
      </c>
      <c r="V1090" t="s">
        <v>84</v>
      </c>
      <c r="W1090" t="s">
        <v>103</v>
      </c>
      <c r="X1090" t="s"/>
      <c r="Y1090" t="s">
        <v>86</v>
      </c>
      <c r="Z1090">
        <f>HYPERLINK("https://hotelmonitor-cachepage.eclerx.com/savepage/tk_15454758705322318_sr_61.html","info")</f>
        <v/>
      </c>
      <c r="AA1090" t="n">
        <v>-426811</v>
      </c>
      <c r="AB1090" t="s">
        <v>1497</v>
      </c>
      <c r="AC1090" t="s">
        <v>196</v>
      </c>
      <c r="AD1090" t="s">
        <v>89</v>
      </c>
      <c r="AE1090" t="s"/>
      <c r="AF1090" t="s"/>
      <c r="AG1090" t="s"/>
      <c r="AH1090" t="s">
        <v>1508</v>
      </c>
      <c r="AI1090" t="s">
        <v>1509</v>
      </c>
      <c r="AJ1090" t="s"/>
      <c r="AK1090" t="s">
        <v>91</v>
      </c>
      <c r="AL1090" t="s"/>
      <c r="AM1090" t="s">
        <v>474</v>
      </c>
      <c r="AN1090" t="s">
        <v>91</v>
      </c>
      <c r="AO1090" t="s"/>
      <c r="AP1090" t="n">
        <v>2</v>
      </c>
      <c r="AQ1090" t="s">
        <v>92</v>
      </c>
      <c r="AR1090" t="s"/>
      <c r="AS1090" t="s">
        <v>93</v>
      </c>
      <c r="AT1090" t="s">
        <v>94</v>
      </c>
      <c r="AU1090" t="s">
        <v>91</v>
      </c>
      <c r="AV1090" t="s"/>
      <c r="AW1090" t="s">
        <v>95</v>
      </c>
      <c r="AX1090" t="s"/>
      <c r="AY1090" t="n">
        <v>426811</v>
      </c>
      <c r="AZ1090" t="s">
        <v>1225</v>
      </c>
      <c r="BA1090" t="s"/>
      <c r="BB1090" t="s"/>
      <c r="BC1090" t="n">
        <v>38.91</v>
      </c>
      <c r="BD1090" t="n">
        <v>38.91</v>
      </c>
      <c r="BE1090" t="s">
        <v>1510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1315</v>
      </c>
      <c r="BR1090" t="s">
        <v>387</v>
      </c>
    </row>
    <row r="1091" spans="1:70">
      <c r="A1091" t="s">
        <v>70</v>
      </c>
      <c r="B1091" t="s">
        <v>71</v>
      </c>
      <c r="C1091" t="s">
        <v>438</v>
      </c>
      <c r="D1091" t="n">
        <v>3</v>
      </c>
      <c r="E1091" t="s">
        <v>1219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420</v>
      </c>
      <c r="L1091" t="s">
        <v>77</v>
      </c>
      <c r="M1091" t="s"/>
      <c r="N1091" t="s">
        <v>1310</v>
      </c>
      <c r="O1091" t="s">
        <v>79</v>
      </c>
      <c r="P1091" t="s">
        <v>1219</v>
      </c>
      <c r="Q1091" t="s"/>
      <c r="R1091" t="s">
        <v>328</v>
      </c>
      <c r="S1091" t="s">
        <v>1507</v>
      </c>
      <c r="T1091" t="s">
        <v>82</v>
      </c>
      <c r="U1091" t="s">
        <v>83</v>
      </c>
      <c r="V1091" t="s">
        <v>84</v>
      </c>
      <c r="W1091" t="s">
        <v>103</v>
      </c>
      <c r="X1091" t="s"/>
      <c r="Y1091" t="s">
        <v>86</v>
      </c>
      <c r="Z1091">
        <f>HYPERLINK("https://hotelmonitor-cachepage.eclerx.com/savepage/tk_15454758705322318_sr_61.html","info")</f>
        <v/>
      </c>
      <c r="AA1091" t="n">
        <v>-426811</v>
      </c>
      <c r="AB1091" t="s">
        <v>1497</v>
      </c>
      <c r="AC1091" t="s">
        <v>196</v>
      </c>
      <c r="AD1091" t="s">
        <v>89</v>
      </c>
      <c r="AE1091" t="s"/>
      <c r="AF1091" t="s"/>
      <c r="AG1091" t="s"/>
      <c r="AH1091" t="s">
        <v>1508</v>
      </c>
      <c r="AI1091" t="s">
        <v>1509</v>
      </c>
      <c r="AJ1091" t="s"/>
      <c r="AK1091" t="s">
        <v>91</v>
      </c>
      <c r="AL1091" t="s"/>
      <c r="AM1091" t="s">
        <v>474</v>
      </c>
      <c r="AN1091" t="s">
        <v>91</v>
      </c>
      <c r="AO1091" t="s"/>
      <c r="AP1091" t="n">
        <v>2</v>
      </c>
      <c r="AQ1091" t="s">
        <v>92</v>
      </c>
      <c r="AR1091" t="s"/>
      <c r="AS1091" t="s">
        <v>93</v>
      </c>
      <c r="AT1091" t="s">
        <v>94</v>
      </c>
      <c r="AU1091" t="s">
        <v>91</v>
      </c>
      <c r="AV1091" t="s"/>
      <c r="AW1091" t="s">
        <v>95</v>
      </c>
      <c r="AX1091" t="s"/>
      <c r="AY1091" t="n">
        <v>426811</v>
      </c>
      <c r="AZ1091" t="s">
        <v>1225</v>
      </c>
      <c r="BA1091" t="s"/>
      <c r="BB1091" t="s"/>
      <c r="BC1091" t="n">
        <v>38.91</v>
      </c>
      <c r="BD1091" t="n">
        <v>38.91</v>
      </c>
      <c r="BE1091" t="s">
        <v>1510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1315</v>
      </c>
      <c r="BR1091" t="s">
        <v>387</v>
      </c>
    </row>
    <row r="1092" spans="1:70">
      <c r="A1092" t="s">
        <v>70</v>
      </c>
      <c r="B1092" t="s">
        <v>71</v>
      </c>
      <c r="C1092" t="s">
        <v>438</v>
      </c>
      <c r="D1092" t="n">
        <v>3</v>
      </c>
      <c r="E1092" t="s">
        <v>1219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517.5</v>
      </c>
      <c r="L1092" t="s">
        <v>77</v>
      </c>
      <c r="M1092" t="s"/>
      <c r="N1092" t="s">
        <v>1310</v>
      </c>
      <c r="O1092" t="s">
        <v>79</v>
      </c>
      <c r="P1092" t="s">
        <v>1219</v>
      </c>
      <c r="Q1092" t="s"/>
      <c r="R1092" t="s">
        <v>328</v>
      </c>
      <c r="S1092" t="s">
        <v>1311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HYPERLINK("https://hotelmonitor-cachepage.eclerx.com/savepage/tk_15454758705322318_sr_61.html","info")</f>
        <v/>
      </c>
      <c r="AA1092" t="n">
        <v>-426811</v>
      </c>
      <c r="AB1092" t="s">
        <v>1222</v>
      </c>
      <c r="AC1092" t="s">
        <v>88</v>
      </c>
      <c r="AD1092" t="s">
        <v>89</v>
      </c>
      <c r="AE1092" t="s"/>
      <c r="AF1092" t="s"/>
      <c r="AG1092" t="s"/>
      <c r="AH1092" t="s">
        <v>1312</v>
      </c>
      <c r="AI1092" t="s">
        <v>1313</v>
      </c>
      <c r="AJ1092" t="s"/>
      <c r="AK1092" t="s">
        <v>91</v>
      </c>
      <c r="AL1092" t="s"/>
      <c r="AM1092" t="s">
        <v>474</v>
      </c>
      <c r="AN1092" t="s">
        <v>91</v>
      </c>
      <c r="AO1092" t="s"/>
      <c r="AP1092" t="n">
        <v>2</v>
      </c>
      <c r="AQ1092" t="s">
        <v>92</v>
      </c>
      <c r="AR1092" t="s"/>
      <c r="AS1092" t="s">
        <v>93</v>
      </c>
      <c r="AT1092" t="s">
        <v>94</v>
      </c>
      <c r="AU1092" t="s">
        <v>91</v>
      </c>
      <c r="AV1092" t="s"/>
      <c r="AW1092" t="s">
        <v>95</v>
      </c>
      <c r="AX1092" t="s"/>
      <c r="AY1092" t="n">
        <v>426811</v>
      </c>
      <c r="AZ1092" t="s">
        <v>1225</v>
      </c>
      <c r="BA1092" t="s"/>
      <c r="BB1092" t="s"/>
      <c r="BC1092" t="n">
        <v>38.91</v>
      </c>
      <c r="BD1092" t="n">
        <v>38.91</v>
      </c>
      <c r="BE1092" t="s">
        <v>1314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1315</v>
      </c>
      <c r="BR1092" t="s">
        <v>387</v>
      </c>
    </row>
    <row r="1093" spans="1:70">
      <c r="A1093" t="s">
        <v>70</v>
      </c>
      <c r="B1093" t="s">
        <v>71</v>
      </c>
      <c r="C1093" t="s">
        <v>438</v>
      </c>
      <c r="D1093" t="n">
        <v>3</v>
      </c>
      <c r="E1093" t="s">
        <v>1219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517.5</v>
      </c>
      <c r="L1093" t="s">
        <v>77</v>
      </c>
      <c r="M1093" t="s"/>
      <c r="N1093" t="s">
        <v>1310</v>
      </c>
      <c r="O1093" t="s">
        <v>79</v>
      </c>
      <c r="P1093" t="s">
        <v>1219</v>
      </c>
      <c r="Q1093" t="s"/>
      <c r="R1093" t="s">
        <v>328</v>
      </c>
      <c r="S1093" t="s">
        <v>1311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HYPERLINK("https://hotelmonitor-cachepage.eclerx.com/savepage/tk_15454758705322318_sr_61.html","info")</f>
        <v/>
      </c>
      <c r="AA1093" t="n">
        <v>-426811</v>
      </c>
      <c r="AB1093" t="s">
        <v>1222</v>
      </c>
      <c r="AC1093" t="s">
        <v>88</v>
      </c>
      <c r="AD1093" t="s">
        <v>89</v>
      </c>
      <c r="AE1093" t="s"/>
      <c r="AF1093" t="s"/>
      <c r="AG1093" t="s"/>
      <c r="AH1093" t="s">
        <v>1312</v>
      </c>
      <c r="AI1093" t="s">
        <v>1313</v>
      </c>
      <c r="AJ1093" t="s"/>
      <c r="AK1093" t="s">
        <v>91</v>
      </c>
      <c r="AL1093" t="s"/>
      <c r="AM1093" t="s">
        <v>474</v>
      </c>
      <c r="AN1093" t="s">
        <v>91</v>
      </c>
      <c r="AO1093" t="s"/>
      <c r="AP1093" t="n">
        <v>2</v>
      </c>
      <c r="AQ1093" t="s">
        <v>92</v>
      </c>
      <c r="AR1093" t="s"/>
      <c r="AS1093" t="s">
        <v>93</v>
      </c>
      <c r="AT1093" t="s">
        <v>94</v>
      </c>
      <c r="AU1093" t="s">
        <v>91</v>
      </c>
      <c r="AV1093" t="s"/>
      <c r="AW1093" t="s">
        <v>95</v>
      </c>
      <c r="AX1093" t="s"/>
      <c r="AY1093" t="n">
        <v>426811</v>
      </c>
      <c r="AZ1093" t="s">
        <v>1225</v>
      </c>
      <c r="BA1093" t="s"/>
      <c r="BB1093" t="s"/>
      <c r="BC1093" t="n">
        <v>38.91</v>
      </c>
      <c r="BD1093" t="n">
        <v>38.91</v>
      </c>
      <c r="BE1093" t="s">
        <v>1314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1315</v>
      </c>
      <c r="BR1093" t="s">
        <v>387</v>
      </c>
    </row>
    <row r="1094" spans="1:70">
      <c r="A1094" t="s">
        <v>70</v>
      </c>
      <c r="B1094" t="s">
        <v>71</v>
      </c>
      <c r="C1094" t="s">
        <v>438</v>
      </c>
      <c r="D1094" t="n">
        <v>3</v>
      </c>
      <c r="E1094" t="s">
        <v>1219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517.51</v>
      </c>
      <c r="L1094" t="s">
        <v>77</v>
      </c>
      <c r="M1094" t="s"/>
      <c r="N1094" t="s">
        <v>1310</v>
      </c>
      <c r="O1094" t="s">
        <v>79</v>
      </c>
      <c r="P1094" t="s">
        <v>1219</v>
      </c>
      <c r="Q1094" t="s"/>
      <c r="R1094" t="s">
        <v>328</v>
      </c>
      <c r="S1094" t="s">
        <v>1316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>
        <f>HYPERLINK("https://hotelmonitor-cachepage.eclerx.com/savepage/tk_15454758705322318_sr_61.html","info")</f>
        <v/>
      </c>
      <c r="AA1094" t="n">
        <v>-426811</v>
      </c>
      <c r="AB1094" t="s">
        <v>1229</v>
      </c>
      <c r="AC1094" t="s">
        <v>196</v>
      </c>
      <c r="AD1094" t="s">
        <v>89</v>
      </c>
      <c r="AE1094" t="s"/>
      <c r="AF1094" t="s"/>
      <c r="AG1094" t="s"/>
      <c r="AH1094" t="s">
        <v>1317</v>
      </c>
      <c r="AI1094" t="s">
        <v>1316</v>
      </c>
      <c r="AJ1094" t="s"/>
      <c r="AK1094" t="s">
        <v>91</v>
      </c>
      <c r="AL1094" t="s"/>
      <c r="AM1094" t="s">
        <v>474</v>
      </c>
      <c r="AN1094" t="s">
        <v>91</v>
      </c>
      <c r="AO1094" t="s"/>
      <c r="AP1094" t="n">
        <v>2</v>
      </c>
      <c r="AQ1094" t="s">
        <v>92</v>
      </c>
      <c r="AR1094" t="s"/>
      <c r="AS1094" t="s">
        <v>93</v>
      </c>
      <c r="AT1094" t="s">
        <v>94</v>
      </c>
      <c r="AU1094" t="s">
        <v>91</v>
      </c>
      <c r="AV1094" t="s"/>
      <c r="AW1094" t="s">
        <v>95</v>
      </c>
      <c r="AX1094" t="s"/>
      <c r="AY1094" t="n">
        <v>426811</v>
      </c>
      <c r="AZ1094" t="s">
        <v>1225</v>
      </c>
      <c r="BA1094" t="s"/>
      <c r="BB1094" t="s"/>
      <c r="BC1094" t="n">
        <v>38.91</v>
      </c>
      <c r="BD1094" t="n">
        <v>38.91</v>
      </c>
      <c r="BE1094" t="s">
        <v>1318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1315</v>
      </c>
      <c r="BR1094" t="s">
        <v>387</v>
      </c>
    </row>
    <row r="1095" spans="1:70">
      <c r="A1095" t="s">
        <v>70</v>
      </c>
      <c r="B1095" t="s">
        <v>71</v>
      </c>
      <c r="C1095" t="s">
        <v>438</v>
      </c>
      <c r="D1095" t="n">
        <v>3</v>
      </c>
      <c r="E1095" t="s">
        <v>1219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517.51</v>
      </c>
      <c r="L1095" t="s">
        <v>77</v>
      </c>
      <c r="M1095" t="s"/>
      <c r="N1095" t="s">
        <v>1310</v>
      </c>
      <c r="O1095" t="s">
        <v>79</v>
      </c>
      <c r="P1095" t="s">
        <v>1219</v>
      </c>
      <c r="Q1095" t="s"/>
      <c r="R1095" t="s">
        <v>328</v>
      </c>
      <c r="S1095" t="s">
        <v>1316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>
        <f>HYPERLINK("https://hotelmonitor-cachepage.eclerx.com/savepage/tk_15454758705322318_sr_61.html","info")</f>
        <v/>
      </c>
      <c r="AA1095" t="n">
        <v>-426811</v>
      </c>
      <c r="AB1095" t="s">
        <v>1229</v>
      </c>
      <c r="AC1095" t="s">
        <v>196</v>
      </c>
      <c r="AD1095" t="s">
        <v>89</v>
      </c>
      <c r="AE1095" t="s"/>
      <c r="AF1095" t="s"/>
      <c r="AG1095" t="s"/>
      <c r="AH1095" t="s">
        <v>1317</v>
      </c>
      <c r="AI1095" t="s">
        <v>1316</v>
      </c>
      <c r="AJ1095" t="s"/>
      <c r="AK1095" t="s">
        <v>91</v>
      </c>
      <c r="AL1095" t="s"/>
      <c r="AM1095" t="s">
        <v>474</v>
      </c>
      <c r="AN1095" t="s">
        <v>91</v>
      </c>
      <c r="AO1095" t="s"/>
      <c r="AP1095" t="n">
        <v>2</v>
      </c>
      <c r="AQ1095" t="s">
        <v>92</v>
      </c>
      <c r="AR1095" t="s"/>
      <c r="AS1095" t="s">
        <v>93</v>
      </c>
      <c r="AT1095" t="s">
        <v>94</v>
      </c>
      <c r="AU1095" t="s">
        <v>91</v>
      </c>
      <c r="AV1095" t="s"/>
      <c r="AW1095" t="s">
        <v>95</v>
      </c>
      <c r="AX1095" t="s"/>
      <c r="AY1095" t="n">
        <v>426811</v>
      </c>
      <c r="AZ1095" t="s">
        <v>1225</v>
      </c>
      <c r="BA1095" t="s"/>
      <c r="BB1095" t="s"/>
      <c r="BC1095" t="n">
        <v>38.91</v>
      </c>
      <c r="BD1095" t="n">
        <v>38.91</v>
      </c>
      <c r="BE1095" t="s">
        <v>1318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1315</v>
      </c>
      <c r="BR1095" t="s">
        <v>387</v>
      </c>
    </row>
    <row r="1096" spans="1:70">
      <c r="A1096" t="s">
        <v>70</v>
      </c>
      <c r="B1096" t="s">
        <v>71</v>
      </c>
      <c r="C1096" t="s">
        <v>438</v>
      </c>
      <c r="D1096" t="n">
        <v>3</v>
      </c>
      <c r="E1096" t="s">
        <v>1219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517.51</v>
      </c>
      <c r="L1096" t="s">
        <v>77</v>
      </c>
      <c r="M1096" t="s"/>
      <c r="N1096" t="s">
        <v>1310</v>
      </c>
      <c r="O1096" t="s">
        <v>79</v>
      </c>
      <c r="P1096" t="s">
        <v>1219</v>
      </c>
      <c r="Q1096" t="s"/>
      <c r="R1096" t="s">
        <v>328</v>
      </c>
      <c r="S1096" t="s">
        <v>1319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>
        <f>HYPERLINK("https://hotelmonitor-cachepage.eclerx.com/savepage/tk_15454758705322318_sr_61.html","info")</f>
        <v/>
      </c>
      <c r="AA1096" t="n">
        <v>-426811</v>
      </c>
      <c r="AB1096" t="s">
        <v>1233</v>
      </c>
      <c r="AC1096" t="s">
        <v>196</v>
      </c>
      <c r="AD1096" t="s">
        <v>89</v>
      </c>
      <c r="AE1096" t="s"/>
      <c r="AF1096" t="s"/>
      <c r="AG1096" t="s"/>
      <c r="AH1096" t="s">
        <v>1320</v>
      </c>
      <c r="AI1096" t="s">
        <v>1319</v>
      </c>
      <c r="AJ1096" t="s"/>
      <c r="AK1096" t="s">
        <v>91</v>
      </c>
      <c r="AL1096" t="s"/>
      <c r="AM1096" t="s">
        <v>371</v>
      </c>
      <c r="AN1096" t="s">
        <v>91</v>
      </c>
      <c r="AO1096" t="s"/>
      <c r="AP1096" t="n">
        <v>2</v>
      </c>
      <c r="AQ1096" t="s">
        <v>92</v>
      </c>
      <c r="AR1096" t="s"/>
      <c r="AS1096" t="s">
        <v>1235</v>
      </c>
      <c r="AT1096" t="s">
        <v>94</v>
      </c>
      <c r="AU1096" t="s">
        <v>91</v>
      </c>
      <c r="AV1096" t="s"/>
      <c r="AW1096" t="s">
        <v>95</v>
      </c>
      <c r="AX1096" t="s"/>
      <c r="AY1096" t="n">
        <v>426811</v>
      </c>
      <c r="AZ1096" t="s">
        <v>1225</v>
      </c>
      <c r="BA1096" t="s"/>
      <c r="BB1096" t="s"/>
      <c r="BC1096" t="n">
        <v>38.91</v>
      </c>
      <c r="BD1096" t="n">
        <v>38.91</v>
      </c>
      <c r="BE1096" t="s">
        <v>1318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>
        <v>1315</v>
      </c>
      <c r="BR1096" t="s">
        <v>387</v>
      </c>
    </row>
    <row r="1097" spans="1:70">
      <c r="A1097" t="s">
        <v>70</v>
      </c>
      <c r="B1097" t="s">
        <v>71</v>
      </c>
      <c r="C1097" t="s">
        <v>438</v>
      </c>
      <c r="D1097" t="n">
        <v>3</v>
      </c>
      <c r="E1097" t="s">
        <v>1219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517.51</v>
      </c>
      <c r="L1097" t="s">
        <v>77</v>
      </c>
      <c r="M1097" t="s"/>
      <c r="N1097" t="s">
        <v>1310</v>
      </c>
      <c r="O1097" t="s">
        <v>79</v>
      </c>
      <c r="P1097" t="s">
        <v>1219</v>
      </c>
      <c r="Q1097" t="s"/>
      <c r="R1097" t="s">
        <v>328</v>
      </c>
      <c r="S1097" t="s">
        <v>1319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>
        <f>HYPERLINK("https://hotelmonitor-cachepage.eclerx.com/savepage/tk_15454758705322318_sr_61.html","info")</f>
        <v/>
      </c>
      <c r="AA1097" t="n">
        <v>-426811</v>
      </c>
      <c r="AB1097" t="s">
        <v>1233</v>
      </c>
      <c r="AC1097" t="s">
        <v>196</v>
      </c>
      <c r="AD1097" t="s">
        <v>89</v>
      </c>
      <c r="AE1097" t="s"/>
      <c r="AF1097" t="s"/>
      <c r="AG1097" t="s"/>
      <c r="AH1097" t="s">
        <v>1320</v>
      </c>
      <c r="AI1097" t="s">
        <v>1319</v>
      </c>
      <c r="AJ1097" t="s"/>
      <c r="AK1097" t="s">
        <v>91</v>
      </c>
      <c r="AL1097" t="s"/>
      <c r="AM1097" t="s">
        <v>371</v>
      </c>
      <c r="AN1097" t="s">
        <v>91</v>
      </c>
      <c r="AO1097" t="s"/>
      <c r="AP1097" t="n">
        <v>2</v>
      </c>
      <c r="AQ1097" t="s">
        <v>92</v>
      </c>
      <c r="AR1097" t="s"/>
      <c r="AS1097" t="s">
        <v>1235</v>
      </c>
      <c r="AT1097" t="s">
        <v>94</v>
      </c>
      <c r="AU1097" t="s">
        <v>91</v>
      </c>
      <c r="AV1097" t="s"/>
      <c r="AW1097" t="s">
        <v>95</v>
      </c>
      <c r="AX1097" t="s"/>
      <c r="AY1097" t="n">
        <v>426811</v>
      </c>
      <c r="AZ1097" t="s">
        <v>1225</v>
      </c>
      <c r="BA1097" t="s"/>
      <c r="BB1097" t="s"/>
      <c r="BC1097" t="n">
        <v>38.91</v>
      </c>
      <c r="BD1097" t="n">
        <v>38.91</v>
      </c>
      <c r="BE1097" t="s">
        <v>1318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>
        <v>1315</v>
      </c>
      <c r="BR1097" t="s">
        <v>387</v>
      </c>
    </row>
    <row r="1098" spans="1:70">
      <c r="A1098" t="s">
        <v>70</v>
      </c>
      <c r="B1098" t="s">
        <v>71</v>
      </c>
      <c r="C1098" t="s">
        <v>438</v>
      </c>
      <c r="D1098" t="n">
        <v>3</v>
      </c>
      <c r="E1098" t="s">
        <v>1219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540</v>
      </c>
      <c r="L1098" t="s">
        <v>77</v>
      </c>
      <c r="M1098" t="s"/>
      <c r="N1098" t="s">
        <v>1310</v>
      </c>
      <c r="O1098" t="s">
        <v>79</v>
      </c>
      <c r="P1098" t="s">
        <v>1219</v>
      </c>
      <c r="Q1098" t="s"/>
      <c r="R1098" t="s">
        <v>328</v>
      </c>
      <c r="S1098" t="s">
        <v>1321</v>
      </c>
      <c r="T1098" t="s">
        <v>82</v>
      </c>
      <c r="U1098" t="s">
        <v>83</v>
      </c>
      <c r="V1098" t="s">
        <v>84</v>
      </c>
      <c r="W1098" t="s">
        <v>103</v>
      </c>
      <c r="X1098" t="s"/>
      <c r="Y1098" t="s">
        <v>86</v>
      </c>
      <c r="Z1098">
        <f>HYPERLINK("https://hotelmonitor-cachepage.eclerx.com/savepage/tk_15454758705322318_sr_61.html","info")</f>
        <v/>
      </c>
      <c r="AA1098" t="n">
        <v>-426811</v>
      </c>
      <c r="AB1098" t="s">
        <v>1500</v>
      </c>
      <c r="AC1098" t="s">
        <v>196</v>
      </c>
      <c r="AD1098" t="s">
        <v>89</v>
      </c>
      <c r="AE1098" t="s"/>
      <c r="AF1098" t="s"/>
      <c r="AG1098" t="s"/>
      <c r="AH1098" t="s">
        <v>1322</v>
      </c>
      <c r="AI1098" t="s">
        <v>1323</v>
      </c>
      <c r="AJ1098" t="s"/>
      <c r="AK1098" t="s">
        <v>91</v>
      </c>
      <c r="AL1098" t="s"/>
      <c r="AM1098" t="s">
        <v>371</v>
      </c>
      <c r="AN1098" t="s">
        <v>91</v>
      </c>
      <c r="AO1098" t="s"/>
      <c r="AP1098" t="n">
        <v>2</v>
      </c>
      <c r="AQ1098" t="s">
        <v>92</v>
      </c>
      <c r="AR1098" t="s"/>
      <c r="AS1098" t="s">
        <v>1235</v>
      </c>
      <c r="AT1098" t="s">
        <v>94</v>
      </c>
      <c r="AU1098" t="s">
        <v>91</v>
      </c>
      <c r="AV1098" t="s"/>
      <c r="AW1098" t="s">
        <v>95</v>
      </c>
      <c r="AX1098" t="s"/>
      <c r="AY1098" t="n">
        <v>426811</v>
      </c>
      <c r="AZ1098" t="s">
        <v>1225</v>
      </c>
      <c r="BA1098" t="s"/>
      <c r="BB1098" t="s"/>
      <c r="BC1098" t="n">
        <v>38.91</v>
      </c>
      <c r="BD1098" t="n">
        <v>38.91</v>
      </c>
      <c r="BE1098" t="s">
        <v>1324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>
        <v>1315</v>
      </c>
      <c r="BR1098" t="s">
        <v>387</v>
      </c>
    </row>
    <row r="1099" spans="1:70">
      <c r="A1099" t="s">
        <v>70</v>
      </c>
      <c r="B1099" t="s">
        <v>71</v>
      </c>
      <c r="C1099" t="s">
        <v>438</v>
      </c>
      <c r="D1099" t="n">
        <v>3</v>
      </c>
      <c r="E1099" t="s">
        <v>1219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540</v>
      </c>
      <c r="L1099" t="s">
        <v>77</v>
      </c>
      <c r="M1099" t="s"/>
      <c r="N1099" t="s">
        <v>1310</v>
      </c>
      <c r="O1099" t="s">
        <v>79</v>
      </c>
      <c r="P1099" t="s">
        <v>1219</v>
      </c>
      <c r="Q1099" t="s"/>
      <c r="R1099" t="s">
        <v>328</v>
      </c>
      <c r="S1099" t="s">
        <v>1321</v>
      </c>
      <c r="T1099" t="s">
        <v>82</v>
      </c>
      <c r="U1099" t="s">
        <v>83</v>
      </c>
      <c r="V1099" t="s">
        <v>84</v>
      </c>
      <c r="W1099" t="s">
        <v>103</v>
      </c>
      <c r="X1099" t="s"/>
      <c r="Y1099" t="s">
        <v>86</v>
      </c>
      <c r="Z1099">
        <f>HYPERLINK("https://hotelmonitor-cachepage.eclerx.com/savepage/tk_15454758705322318_sr_61.html","info")</f>
        <v/>
      </c>
      <c r="AA1099" t="n">
        <v>-426811</v>
      </c>
      <c r="AB1099" t="s">
        <v>1500</v>
      </c>
      <c r="AC1099" t="s">
        <v>196</v>
      </c>
      <c r="AD1099" t="s">
        <v>89</v>
      </c>
      <c r="AE1099" t="s"/>
      <c r="AF1099" t="s"/>
      <c r="AG1099" t="s"/>
      <c r="AH1099" t="s">
        <v>1322</v>
      </c>
      <c r="AI1099" t="s">
        <v>1323</v>
      </c>
      <c r="AJ1099" t="s"/>
      <c r="AK1099" t="s">
        <v>91</v>
      </c>
      <c r="AL1099" t="s"/>
      <c r="AM1099" t="s">
        <v>371</v>
      </c>
      <c r="AN1099" t="s">
        <v>91</v>
      </c>
      <c r="AO1099" t="s"/>
      <c r="AP1099" t="n">
        <v>2</v>
      </c>
      <c r="AQ1099" t="s">
        <v>92</v>
      </c>
      <c r="AR1099" t="s"/>
      <c r="AS1099" t="s">
        <v>1235</v>
      </c>
      <c r="AT1099" t="s">
        <v>94</v>
      </c>
      <c r="AU1099" t="s">
        <v>91</v>
      </c>
      <c r="AV1099" t="s"/>
      <c r="AW1099" t="s">
        <v>95</v>
      </c>
      <c r="AX1099" t="s"/>
      <c r="AY1099" t="n">
        <v>426811</v>
      </c>
      <c r="AZ1099" t="s">
        <v>1225</v>
      </c>
      <c r="BA1099" t="s"/>
      <c r="BB1099" t="s"/>
      <c r="BC1099" t="n">
        <v>38.91</v>
      </c>
      <c r="BD1099" t="n">
        <v>38.91</v>
      </c>
      <c r="BE1099" t="s">
        <v>1324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>
        <v>1315</v>
      </c>
      <c r="BR1099" t="s">
        <v>387</v>
      </c>
    </row>
    <row r="1100" spans="1:70">
      <c r="A1100" t="s">
        <v>70</v>
      </c>
      <c r="B1100" t="s">
        <v>71</v>
      </c>
      <c r="C1100" t="s">
        <v>438</v>
      </c>
      <c r="D1100" t="n">
        <v>3</v>
      </c>
      <c r="E1100" t="s">
        <v>1219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540</v>
      </c>
      <c r="L1100" t="s">
        <v>77</v>
      </c>
      <c r="M1100" t="s"/>
      <c r="N1100" t="s">
        <v>1310</v>
      </c>
      <c r="O1100" t="s">
        <v>79</v>
      </c>
      <c r="P1100" t="s">
        <v>1219</v>
      </c>
      <c r="Q1100" t="s"/>
      <c r="R1100" t="s">
        <v>328</v>
      </c>
      <c r="S1100" t="s">
        <v>1321</v>
      </c>
      <c r="T1100" t="s">
        <v>82</v>
      </c>
      <c r="U1100" t="s">
        <v>83</v>
      </c>
      <c r="V1100" t="s">
        <v>84</v>
      </c>
      <c r="W1100" t="s">
        <v>103</v>
      </c>
      <c r="X1100" t="s"/>
      <c r="Y1100" t="s">
        <v>86</v>
      </c>
      <c r="Z1100">
        <f>HYPERLINK("https://hotelmonitor-cachepage.eclerx.com/savepage/tk_15454758705322318_sr_61.html","info")</f>
        <v/>
      </c>
      <c r="AA1100" t="n">
        <v>-426811</v>
      </c>
      <c r="AB1100" t="s">
        <v>1247</v>
      </c>
      <c r="AC1100" t="s">
        <v>196</v>
      </c>
      <c r="AD1100" t="s">
        <v>89</v>
      </c>
      <c r="AE1100" t="s"/>
      <c r="AF1100" t="s"/>
      <c r="AG1100" t="s"/>
      <c r="AH1100" t="s">
        <v>1322</v>
      </c>
      <c r="AI1100" t="s">
        <v>1323</v>
      </c>
      <c r="AJ1100" t="s"/>
      <c r="AK1100" t="s">
        <v>91</v>
      </c>
      <c r="AL1100" t="s"/>
      <c r="AM1100" t="s">
        <v>474</v>
      </c>
      <c r="AN1100" t="s">
        <v>91</v>
      </c>
      <c r="AO1100" t="s"/>
      <c r="AP1100" t="n">
        <v>2</v>
      </c>
      <c r="AQ1100" t="s">
        <v>92</v>
      </c>
      <c r="AR1100" t="s"/>
      <c r="AS1100" t="s">
        <v>93</v>
      </c>
      <c r="AT1100" t="s">
        <v>94</v>
      </c>
      <c r="AU1100" t="s">
        <v>91</v>
      </c>
      <c r="AV1100" t="s"/>
      <c r="AW1100" t="s">
        <v>95</v>
      </c>
      <c r="AX1100" t="s"/>
      <c r="AY1100" t="n">
        <v>426811</v>
      </c>
      <c r="AZ1100" t="s">
        <v>1225</v>
      </c>
      <c r="BA1100" t="s"/>
      <c r="BB1100" t="s"/>
      <c r="BC1100" t="n">
        <v>38.91</v>
      </c>
      <c r="BD1100" t="n">
        <v>38.91</v>
      </c>
      <c r="BE1100" t="s">
        <v>1324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>
        <v>1315</v>
      </c>
      <c r="BR1100" t="s">
        <v>387</v>
      </c>
    </row>
    <row r="1101" spans="1:70">
      <c r="A1101" t="s">
        <v>70</v>
      </c>
      <c r="B1101" t="s">
        <v>71</v>
      </c>
      <c r="C1101" t="s">
        <v>438</v>
      </c>
      <c r="D1101" t="n">
        <v>3</v>
      </c>
      <c r="E1101" t="s">
        <v>1219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540</v>
      </c>
      <c r="L1101" t="s">
        <v>77</v>
      </c>
      <c r="M1101" t="s"/>
      <c r="N1101" t="s">
        <v>1310</v>
      </c>
      <c r="O1101" t="s">
        <v>79</v>
      </c>
      <c r="P1101" t="s">
        <v>1219</v>
      </c>
      <c r="Q1101" t="s"/>
      <c r="R1101" t="s">
        <v>328</v>
      </c>
      <c r="S1101" t="s">
        <v>1321</v>
      </c>
      <c r="T1101" t="s">
        <v>82</v>
      </c>
      <c r="U1101" t="s">
        <v>83</v>
      </c>
      <c r="V1101" t="s">
        <v>84</v>
      </c>
      <c r="W1101" t="s">
        <v>103</v>
      </c>
      <c r="X1101" t="s"/>
      <c r="Y1101" t="s">
        <v>86</v>
      </c>
      <c r="Z1101">
        <f>HYPERLINK("https://hotelmonitor-cachepage.eclerx.com/savepage/tk_15454758705322318_sr_61.html","info")</f>
        <v/>
      </c>
      <c r="AA1101" t="n">
        <v>-426811</v>
      </c>
      <c r="AB1101" t="s">
        <v>1247</v>
      </c>
      <c r="AC1101" t="s">
        <v>196</v>
      </c>
      <c r="AD1101" t="s">
        <v>89</v>
      </c>
      <c r="AE1101" t="s"/>
      <c r="AF1101" t="s"/>
      <c r="AG1101" t="s"/>
      <c r="AH1101" t="s">
        <v>1322</v>
      </c>
      <c r="AI1101" t="s">
        <v>1323</v>
      </c>
      <c r="AJ1101" t="s"/>
      <c r="AK1101" t="s">
        <v>91</v>
      </c>
      <c r="AL1101" t="s"/>
      <c r="AM1101" t="s">
        <v>474</v>
      </c>
      <c r="AN1101" t="s">
        <v>91</v>
      </c>
      <c r="AO1101" t="s"/>
      <c r="AP1101" t="n">
        <v>2</v>
      </c>
      <c r="AQ1101" t="s">
        <v>92</v>
      </c>
      <c r="AR1101" t="s"/>
      <c r="AS1101" t="s">
        <v>93</v>
      </c>
      <c r="AT1101" t="s">
        <v>94</v>
      </c>
      <c r="AU1101" t="s">
        <v>91</v>
      </c>
      <c r="AV1101" t="s"/>
      <c r="AW1101" t="s">
        <v>95</v>
      </c>
      <c r="AX1101" t="s"/>
      <c r="AY1101" t="n">
        <v>426811</v>
      </c>
      <c r="AZ1101" t="s">
        <v>1225</v>
      </c>
      <c r="BA1101" t="s"/>
      <c r="BB1101" t="s"/>
      <c r="BC1101" t="n">
        <v>38.91</v>
      </c>
      <c r="BD1101" t="n">
        <v>38.91</v>
      </c>
      <c r="BE1101" t="s">
        <v>1324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>
        <v>1315</v>
      </c>
      <c r="BR1101" t="s">
        <v>387</v>
      </c>
    </row>
    <row r="1102" spans="1:70">
      <c r="A1102" t="s">
        <v>70</v>
      </c>
      <c r="B1102" t="s">
        <v>71</v>
      </c>
      <c r="C1102" t="s">
        <v>438</v>
      </c>
      <c r="D1102" t="n">
        <v>3</v>
      </c>
      <c r="E1102" t="s">
        <v>1219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540</v>
      </c>
      <c r="L1102" t="s">
        <v>77</v>
      </c>
      <c r="M1102" t="s"/>
      <c r="N1102" t="s">
        <v>1310</v>
      </c>
      <c r="O1102" t="s">
        <v>79</v>
      </c>
      <c r="P1102" t="s">
        <v>1219</v>
      </c>
      <c r="Q1102" t="s"/>
      <c r="R1102" t="s">
        <v>328</v>
      </c>
      <c r="S1102" t="s">
        <v>1321</v>
      </c>
      <c r="T1102" t="s">
        <v>82</v>
      </c>
      <c r="U1102" t="s">
        <v>83</v>
      </c>
      <c r="V1102" t="s">
        <v>84</v>
      </c>
      <c r="W1102" t="s">
        <v>103</v>
      </c>
      <c r="X1102" t="s"/>
      <c r="Y1102" t="s">
        <v>86</v>
      </c>
      <c r="Z1102">
        <f>HYPERLINK("https://hotelmonitor-cachepage.eclerx.com/savepage/tk_15454758705322318_sr_61.html","info")</f>
        <v/>
      </c>
      <c r="AA1102" t="n">
        <v>-426811</v>
      </c>
      <c r="AB1102" t="s">
        <v>1251</v>
      </c>
      <c r="AC1102" t="s">
        <v>196</v>
      </c>
      <c r="AD1102" t="s">
        <v>89</v>
      </c>
      <c r="AE1102" t="s"/>
      <c r="AF1102" t="s"/>
      <c r="AG1102" t="s"/>
      <c r="AH1102" t="s">
        <v>1322</v>
      </c>
      <c r="AI1102" t="s">
        <v>1323</v>
      </c>
      <c r="AJ1102" t="s"/>
      <c r="AK1102" t="s">
        <v>91</v>
      </c>
      <c r="AL1102" t="s"/>
      <c r="AM1102" t="s">
        <v>474</v>
      </c>
      <c r="AN1102" t="s">
        <v>91</v>
      </c>
      <c r="AO1102" t="s"/>
      <c r="AP1102" t="n">
        <v>2</v>
      </c>
      <c r="AQ1102" t="s">
        <v>92</v>
      </c>
      <c r="AR1102" t="s"/>
      <c r="AS1102" t="s">
        <v>93</v>
      </c>
      <c r="AT1102" t="s">
        <v>94</v>
      </c>
      <c r="AU1102" t="s">
        <v>91</v>
      </c>
      <c r="AV1102" t="s"/>
      <c r="AW1102" t="s">
        <v>95</v>
      </c>
      <c r="AX1102" t="s"/>
      <c r="AY1102" t="n">
        <v>426811</v>
      </c>
      <c r="AZ1102" t="s">
        <v>1225</v>
      </c>
      <c r="BA1102" t="s"/>
      <c r="BB1102" t="s"/>
      <c r="BC1102" t="n">
        <v>38.91</v>
      </c>
      <c r="BD1102" t="n">
        <v>38.91</v>
      </c>
      <c r="BE1102" t="s">
        <v>1324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>
        <v>1315</v>
      </c>
      <c r="BR1102" t="s">
        <v>387</v>
      </c>
    </row>
    <row r="1103" spans="1:70">
      <c r="A1103" t="s">
        <v>70</v>
      </c>
      <c r="B1103" t="s">
        <v>71</v>
      </c>
      <c r="C1103" t="s">
        <v>438</v>
      </c>
      <c r="D1103" t="n">
        <v>3</v>
      </c>
      <c r="E1103" t="s">
        <v>1219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540</v>
      </c>
      <c r="L1103" t="s">
        <v>77</v>
      </c>
      <c r="M1103" t="s"/>
      <c r="N1103" t="s">
        <v>1310</v>
      </c>
      <c r="O1103" t="s">
        <v>79</v>
      </c>
      <c r="P1103" t="s">
        <v>1219</v>
      </c>
      <c r="Q1103" t="s"/>
      <c r="R1103" t="s">
        <v>328</v>
      </c>
      <c r="S1103" t="s">
        <v>1321</v>
      </c>
      <c r="T1103" t="s">
        <v>82</v>
      </c>
      <c r="U1103" t="s">
        <v>83</v>
      </c>
      <c r="V1103" t="s">
        <v>84</v>
      </c>
      <c r="W1103" t="s">
        <v>103</v>
      </c>
      <c r="X1103" t="s"/>
      <c r="Y1103" t="s">
        <v>86</v>
      </c>
      <c r="Z1103">
        <f>HYPERLINK("https://hotelmonitor-cachepage.eclerx.com/savepage/tk_15454758705322318_sr_61.html","info")</f>
        <v/>
      </c>
      <c r="AA1103" t="n">
        <v>-426811</v>
      </c>
      <c r="AB1103" t="s">
        <v>1251</v>
      </c>
      <c r="AC1103" t="s">
        <v>196</v>
      </c>
      <c r="AD1103" t="s">
        <v>89</v>
      </c>
      <c r="AE1103" t="s"/>
      <c r="AF1103" t="s"/>
      <c r="AG1103" t="s"/>
      <c r="AH1103" t="s">
        <v>1322</v>
      </c>
      <c r="AI1103" t="s">
        <v>1323</v>
      </c>
      <c r="AJ1103" t="s"/>
      <c r="AK1103" t="s">
        <v>91</v>
      </c>
      <c r="AL1103" t="s"/>
      <c r="AM1103" t="s">
        <v>474</v>
      </c>
      <c r="AN1103" t="s">
        <v>91</v>
      </c>
      <c r="AO1103" t="s"/>
      <c r="AP1103" t="n">
        <v>2</v>
      </c>
      <c r="AQ1103" t="s">
        <v>92</v>
      </c>
      <c r="AR1103" t="s"/>
      <c r="AS1103" t="s">
        <v>93</v>
      </c>
      <c r="AT1103" t="s">
        <v>94</v>
      </c>
      <c r="AU1103" t="s">
        <v>91</v>
      </c>
      <c r="AV1103" t="s"/>
      <c r="AW1103" t="s">
        <v>95</v>
      </c>
      <c r="AX1103" t="s"/>
      <c r="AY1103" t="n">
        <v>426811</v>
      </c>
      <c r="AZ1103" t="s">
        <v>1225</v>
      </c>
      <c r="BA1103" t="s"/>
      <c r="BB1103" t="s"/>
      <c r="BC1103" t="n">
        <v>38.91</v>
      </c>
      <c r="BD1103" t="n">
        <v>38.91</v>
      </c>
      <c r="BE1103" t="s">
        <v>1324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>
        <v>1315</v>
      </c>
      <c r="BR1103" t="s">
        <v>387</v>
      </c>
    </row>
    <row r="1104" spans="1:70">
      <c r="A1104" t="s">
        <v>70</v>
      </c>
      <c r="B1104" t="s">
        <v>71</v>
      </c>
      <c r="C1104" t="s">
        <v>438</v>
      </c>
      <c r="D1104" t="n">
        <v>3</v>
      </c>
      <c r="E1104" t="s">
        <v>1219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575</v>
      </c>
      <c r="L1104" t="s">
        <v>77</v>
      </c>
      <c r="M1104" t="s"/>
      <c r="N1104" t="s">
        <v>1310</v>
      </c>
      <c r="O1104" t="s">
        <v>79</v>
      </c>
      <c r="P1104" t="s">
        <v>1219</v>
      </c>
      <c r="Q1104" t="s"/>
      <c r="R1104" t="s">
        <v>328</v>
      </c>
      <c r="S1104" t="s">
        <v>1325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HYPERLINK("https://hotelmonitor-cachepage.eclerx.com/savepage/tk_15454758705322318_sr_61.html","info")</f>
        <v/>
      </c>
      <c r="AA1104" t="n">
        <v>-426811</v>
      </c>
      <c r="AB1104" t="s">
        <v>1237</v>
      </c>
      <c r="AC1104" t="s">
        <v>88</v>
      </c>
      <c r="AD1104" t="s">
        <v>89</v>
      </c>
      <c r="AE1104" t="s"/>
      <c r="AF1104" t="s"/>
      <c r="AG1104" t="s"/>
      <c r="AH1104" t="s">
        <v>1326</v>
      </c>
      <c r="AI1104" t="s">
        <v>1327</v>
      </c>
      <c r="AJ1104" t="s"/>
      <c r="AK1104" t="s">
        <v>91</v>
      </c>
      <c r="AL1104" t="s"/>
      <c r="AM1104" t="s">
        <v>371</v>
      </c>
      <c r="AN1104" t="s">
        <v>91</v>
      </c>
      <c r="AO1104" t="s"/>
      <c r="AP1104" t="n">
        <v>2</v>
      </c>
      <c r="AQ1104" t="s">
        <v>92</v>
      </c>
      <c r="AR1104" t="s"/>
      <c r="AS1104" t="s">
        <v>1235</v>
      </c>
      <c r="AT1104" t="s">
        <v>94</v>
      </c>
      <c r="AU1104" t="s">
        <v>91</v>
      </c>
      <c r="AV1104" t="s"/>
      <c r="AW1104" t="s">
        <v>95</v>
      </c>
      <c r="AX1104" t="s"/>
      <c r="AY1104" t="n">
        <v>426811</v>
      </c>
      <c r="AZ1104" t="s">
        <v>1225</v>
      </c>
      <c r="BA1104" t="s"/>
      <c r="BB1104" t="s"/>
      <c r="BC1104" t="n">
        <v>38.91</v>
      </c>
      <c r="BD1104" t="n">
        <v>38.91</v>
      </c>
      <c r="BE1104" t="s">
        <v>1328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>
        <v>1315</v>
      </c>
      <c r="BR1104" t="s">
        <v>387</v>
      </c>
    </row>
    <row r="1105" spans="1:70">
      <c r="A1105" t="s">
        <v>70</v>
      </c>
      <c r="B1105" t="s">
        <v>71</v>
      </c>
      <c r="C1105" t="s">
        <v>438</v>
      </c>
      <c r="D1105" t="n">
        <v>3</v>
      </c>
      <c r="E1105" t="s">
        <v>1219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575</v>
      </c>
      <c r="L1105" t="s">
        <v>77</v>
      </c>
      <c r="M1105" t="s"/>
      <c r="N1105" t="s">
        <v>1310</v>
      </c>
      <c r="O1105" t="s">
        <v>79</v>
      </c>
      <c r="P1105" t="s">
        <v>1219</v>
      </c>
      <c r="Q1105" t="s"/>
      <c r="R1105" t="s">
        <v>328</v>
      </c>
      <c r="S1105" t="s">
        <v>1325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HYPERLINK("https://hotelmonitor-cachepage.eclerx.com/savepage/tk_15454758705322318_sr_61.html","info")</f>
        <v/>
      </c>
      <c r="AA1105" t="n">
        <v>-426811</v>
      </c>
      <c r="AB1105" t="s">
        <v>1237</v>
      </c>
      <c r="AC1105" t="s">
        <v>88</v>
      </c>
      <c r="AD1105" t="s">
        <v>89</v>
      </c>
      <c r="AE1105" t="s"/>
      <c r="AF1105" t="s"/>
      <c r="AG1105" t="s"/>
      <c r="AH1105" t="s">
        <v>1326</v>
      </c>
      <c r="AI1105" t="s">
        <v>1327</v>
      </c>
      <c r="AJ1105" t="s"/>
      <c r="AK1105" t="s">
        <v>91</v>
      </c>
      <c r="AL1105" t="s"/>
      <c r="AM1105" t="s">
        <v>371</v>
      </c>
      <c r="AN1105" t="s">
        <v>91</v>
      </c>
      <c r="AO1105" t="s"/>
      <c r="AP1105" t="n">
        <v>2</v>
      </c>
      <c r="AQ1105" t="s">
        <v>92</v>
      </c>
      <c r="AR1105" t="s"/>
      <c r="AS1105" t="s">
        <v>1235</v>
      </c>
      <c r="AT1105" t="s">
        <v>94</v>
      </c>
      <c r="AU1105" t="s">
        <v>91</v>
      </c>
      <c r="AV1105" t="s"/>
      <c r="AW1105" t="s">
        <v>95</v>
      </c>
      <c r="AX1105" t="s"/>
      <c r="AY1105" t="n">
        <v>426811</v>
      </c>
      <c r="AZ1105" t="s">
        <v>1225</v>
      </c>
      <c r="BA1105" t="s"/>
      <c r="BB1105" t="s"/>
      <c r="BC1105" t="n">
        <v>38.91</v>
      </c>
      <c r="BD1105" t="n">
        <v>38.91</v>
      </c>
      <c r="BE1105" t="s">
        <v>1328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>
        <v>1315</v>
      </c>
      <c r="BR1105" t="s">
        <v>387</v>
      </c>
    </row>
    <row r="1106" spans="1:70">
      <c r="A1106" t="s">
        <v>70</v>
      </c>
      <c r="B1106" t="s">
        <v>71</v>
      </c>
      <c r="C1106" t="s">
        <v>438</v>
      </c>
      <c r="D1106" t="n">
        <v>3</v>
      </c>
      <c r="E1106" t="s">
        <v>1219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575</v>
      </c>
      <c r="L1106" t="s">
        <v>77</v>
      </c>
      <c r="M1106" t="s"/>
      <c r="N1106" t="s">
        <v>1310</v>
      </c>
      <c r="O1106" t="s">
        <v>79</v>
      </c>
      <c r="P1106" t="s">
        <v>1219</v>
      </c>
      <c r="Q1106" t="s"/>
      <c r="R1106" t="s">
        <v>328</v>
      </c>
      <c r="S1106" t="s">
        <v>1325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>
        <f>HYPERLINK("https://hotelmonitor-cachepage.eclerx.com/savepage/tk_15454758705322318_sr_61.html","info")</f>
        <v/>
      </c>
      <c r="AA1106" t="n">
        <v>-426811</v>
      </c>
      <c r="AB1106" t="s">
        <v>1241</v>
      </c>
      <c r="AC1106" t="s">
        <v>88</v>
      </c>
      <c r="AD1106" t="s">
        <v>89</v>
      </c>
      <c r="AE1106" t="s"/>
      <c r="AF1106" t="s"/>
      <c r="AG1106" t="s"/>
      <c r="AH1106" t="s">
        <v>1326</v>
      </c>
      <c r="AI1106" t="s">
        <v>1327</v>
      </c>
      <c r="AJ1106" t="s"/>
      <c r="AK1106" t="s">
        <v>91</v>
      </c>
      <c r="AL1106" t="s"/>
      <c r="AM1106" t="s">
        <v>371</v>
      </c>
      <c r="AN1106" t="s">
        <v>91</v>
      </c>
      <c r="AO1106" t="s"/>
      <c r="AP1106" t="n">
        <v>2</v>
      </c>
      <c r="AQ1106" t="s">
        <v>92</v>
      </c>
      <c r="AR1106" t="s"/>
      <c r="AS1106" t="s">
        <v>1235</v>
      </c>
      <c r="AT1106" t="s">
        <v>94</v>
      </c>
      <c r="AU1106" t="s">
        <v>91</v>
      </c>
      <c r="AV1106" t="s"/>
      <c r="AW1106" t="s">
        <v>95</v>
      </c>
      <c r="AX1106" t="s"/>
      <c r="AY1106" t="n">
        <v>426811</v>
      </c>
      <c r="AZ1106" t="s">
        <v>1225</v>
      </c>
      <c r="BA1106" t="s"/>
      <c r="BB1106" t="s"/>
      <c r="BC1106" t="n">
        <v>38.91</v>
      </c>
      <c r="BD1106" t="n">
        <v>38.91</v>
      </c>
      <c r="BE1106" t="s">
        <v>1328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>
        <v>1315</v>
      </c>
      <c r="BR1106" t="s">
        <v>387</v>
      </c>
    </row>
    <row r="1107" spans="1:70">
      <c r="A1107" t="s">
        <v>70</v>
      </c>
      <c r="B1107" t="s">
        <v>71</v>
      </c>
      <c r="C1107" t="s">
        <v>438</v>
      </c>
      <c r="D1107" t="n">
        <v>3</v>
      </c>
      <c r="E1107" t="s">
        <v>1219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575</v>
      </c>
      <c r="L1107" t="s">
        <v>77</v>
      </c>
      <c r="M1107" t="s"/>
      <c r="N1107" t="s">
        <v>1310</v>
      </c>
      <c r="O1107" t="s">
        <v>79</v>
      </c>
      <c r="P1107" t="s">
        <v>1219</v>
      </c>
      <c r="Q1107" t="s"/>
      <c r="R1107" t="s">
        <v>328</v>
      </c>
      <c r="S1107" t="s">
        <v>1325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>
        <f>HYPERLINK("https://hotelmonitor-cachepage.eclerx.com/savepage/tk_15454758705322318_sr_61.html","info")</f>
        <v/>
      </c>
      <c r="AA1107" t="n">
        <v>-426811</v>
      </c>
      <c r="AB1107" t="s">
        <v>1241</v>
      </c>
      <c r="AC1107" t="s">
        <v>88</v>
      </c>
      <c r="AD1107" t="s">
        <v>89</v>
      </c>
      <c r="AE1107" t="s"/>
      <c r="AF1107" t="s"/>
      <c r="AG1107" t="s"/>
      <c r="AH1107" t="s">
        <v>1326</v>
      </c>
      <c r="AI1107" t="s">
        <v>1327</v>
      </c>
      <c r="AJ1107" t="s"/>
      <c r="AK1107" t="s">
        <v>91</v>
      </c>
      <c r="AL1107" t="s"/>
      <c r="AM1107" t="s">
        <v>371</v>
      </c>
      <c r="AN1107" t="s">
        <v>91</v>
      </c>
      <c r="AO1107" t="s"/>
      <c r="AP1107" t="n">
        <v>2</v>
      </c>
      <c r="AQ1107" t="s">
        <v>92</v>
      </c>
      <c r="AR1107" t="s"/>
      <c r="AS1107" t="s">
        <v>1235</v>
      </c>
      <c r="AT1107" t="s">
        <v>94</v>
      </c>
      <c r="AU1107" t="s">
        <v>91</v>
      </c>
      <c r="AV1107" t="s"/>
      <c r="AW1107" t="s">
        <v>95</v>
      </c>
      <c r="AX1107" t="s"/>
      <c r="AY1107" t="n">
        <v>426811</v>
      </c>
      <c r="AZ1107" t="s">
        <v>1225</v>
      </c>
      <c r="BA1107" t="s"/>
      <c r="BB1107" t="s"/>
      <c r="BC1107" t="n">
        <v>38.91</v>
      </c>
      <c r="BD1107" t="n">
        <v>38.91</v>
      </c>
      <c r="BE1107" t="s">
        <v>1328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>
        <v>1315</v>
      </c>
      <c r="BR1107" t="s">
        <v>387</v>
      </c>
    </row>
    <row r="1108" spans="1:70">
      <c r="A1108" t="s">
        <v>70</v>
      </c>
      <c r="B1108" t="s">
        <v>71</v>
      </c>
      <c r="C1108" t="s">
        <v>438</v>
      </c>
      <c r="D1108" t="n">
        <v>3</v>
      </c>
      <c r="E1108" t="s">
        <v>1219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575</v>
      </c>
      <c r="L1108" t="s">
        <v>77</v>
      </c>
      <c r="M1108" t="s"/>
      <c r="N1108" t="s">
        <v>1310</v>
      </c>
      <c r="O1108" t="s">
        <v>79</v>
      </c>
      <c r="P1108" t="s">
        <v>1219</v>
      </c>
      <c r="Q1108" t="s"/>
      <c r="R1108" t="s">
        <v>328</v>
      </c>
      <c r="S1108" t="s">
        <v>1325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>
        <f>HYPERLINK("https://hotelmonitor-cachepage.eclerx.com/savepage/tk_15454758705322318_sr_61.html","info")</f>
        <v/>
      </c>
      <c r="AA1108" t="n">
        <v>-426811</v>
      </c>
      <c r="AB1108" t="s">
        <v>1242</v>
      </c>
      <c r="AC1108" t="s">
        <v>88</v>
      </c>
      <c r="AD1108" t="s">
        <v>89</v>
      </c>
      <c r="AE1108" t="s"/>
      <c r="AF1108" t="s"/>
      <c r="AG1108" t="s"/>
      <c r="AH1108" t="s">
        <v>1326</v>
      </c>
      <c r="AI1108" t="s">
        <v>1327</v>
      </c>
      <c r="AJ1108" t="s"/>
      <c r="AK1108" t="s">
        <v>91</v>
      </c>
      <c r="AL1108" t="s"/>
      <c r="AM1108" t="s">
        <v>371</v>
      </c>
      <c r="AN1108" t="s">
        <v>91</v>
      </c>
      <c r="AO1108" t="s"/>
      <c r="AP1108" t="n">
        <v>2</v>
      </c>
      <c r="AQ1108" t="s">
        <v>92</v>
      </c>
      <c r="AR1108" t="s"/>
      <c r="AS1108" t="s">
        <v>1235</v>
      </c>
      <c r="AT1108" t="s">
        <v>94</v>
      </c>
      <c r="AU1108" t="s">
        <v>91</v>
      </c>
      <c r="AV1108" t="s"/>
      <c r="AW1108" t="s">
        <v>95</v>
      </c>
      <c r="AX1108" t="s"/>
      <c r="AY1108" t="n">
        <v>426811</v>
      </c>
      <c r="AZ1108" t="s">
        <v>1225</v>
      </c>
      <c r="BA1108" t="s"/>
      <c r="BB1108" t="s"/>
      <c r="BC1108" t="n">
        <v>38.91</v>
      </c>
      <c r="BD1108" t="n">
        <v>38.91</v>
      </c>
      <c r="BE1108" t="s">
        <v>1328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>
        <v>1315</v>
      </c>
      <c r="BR1108" t="s">
        <v>387</v>
      </c>
    </row>
    <row r="1109" spans="1:70">
      <c r="A1109" t="s">
        <v>70</v>
      </c>
      <c r="B1109" t="s">
        <v>71</v>
      </c>
      <c r="C1109" t="s">
        <v>438</v>
      </c>
      <c r="D1109" t="n">
        <v>3</v>
      </c>
      <c r="E1109" t="s">
        <v>1219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575</v>
      </c>
      <c r="L1109" t="s">
        <v>77</v>
      </c>
      <c r="M1109" t="s"/>
      <c r="N1109" t="s">
        <v>1310</v>
      </c>
      <c r="O1109" t="s">
        <v>79</v>
      </c>
      <c r="P1109" t="s">
        <v>1219</v>
      </c>
      <c r="Q1109" t="s"/>
      <c r="R1109" t="s">
        <v>328</v>
      </c>
      <c r="S1109" t="s">
        <v>1325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>
        <f>HYPERLINK("https://hotelmonitor-cachepage.eclerx.com/savepage/tk_15454758705322318_sr_61.html","info")</f>
        <v/>
      </c>
      <c r="AA1109" t="n">
        <v>-426811</v>
      </c>
      <c r="AB1109" t="s">
        <v>1242</v>
      </c>
      <c r="AC1109" t="s">
        <v>88</v>
      </c>
      <c r="AD1109" t="s">
        <v>89</v>
      </c>
      <c r="AE1109" t="s"/>
      <c r="AF1109" t="s"/>
      <c r="AG1109" t="s"/>
      <c r="AH1109" t="s">
        <v>1326</v>
      </c>
      <c r="AI1109" t="s">
        <v>1327</v>
      </c>
      <c r="AJ1109" t="s"/>
      <c r="AK1109" t="s">
        <v>91</v>
      </c>
      <c r="AL1109" t="s"/>
      <c r="AM1109" t="s">
        <v>371</v>
      </c>
      <c r="AN1109" t="s">
        <v>91</v>
      </c>
      <c r="AO1109" t="s"/>
      <c r="AP1109" t="n">
        <v>2</v>
      </c>
      <c r="AQ1109" t="s">
        <v>92</v>
      </c>
      <c r="AR1109" t="s"/>
      <c r="AS1109" t="s">
        <v>1235</v>
      </c>
      <c r="AT1109" t="s">
        <v>94</v>
      </c>
      <c r="AU1109" t="s">
        <v>91</v>
      </c>
      <c r="AV1109" t="s"/>
      <c r="AW1109" t="s">
        <v>95</v>
      </c>
      <c r="AX1109" t="s"/>
      <c r="AY1109" t="n">
        <v>426811</v>
      </c>
      <c r="AZ1109" t="s">
        <v>1225</v>
      </c>
      <c r="BA1109" t="s"/>
      <c r="BB1109" t="s"/>
      <c r="BC1109" t="n">
        <v>38.91</v>
      </c>
      <c r="BD1109" t="n">
        <v>38.91</v>
      </c>
      <c r="BE1109" t="s">
        <v>1328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>
        <v>1315</v>
      </c>
      <c r="BR1109" t="s">
        <v>387</v>
      </c>
    </row>
    <row r="1110" spans="1:70">
      <c r="A1110" t="s">
        <v>70</v>
      </c>
      <c r="B1110" t="s">
        <v>71</v>
      </c>
      <c r="C1110" t="s">
        <v>438</v>
      </c>
      <c r="D1110" t="n">
        <v>3</v>
      </c>
      <c r="E1110" t="s">
        <v>1219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575</v>
      </c>
      <c r="L1110" t="s">
        <v>77</v>
      </c>
      <c r="M1110" t="s"/>
      <c r="N1110" t="s">
        <v>1310</v>
      </c>
      <c r="O1110" t="s">
        <v>79</v>
      </c>
      <c r="P1110" t="s">
        <v>1219</v>
      </c>
      <c r="Q1110" t="s"/>
      <c r="R1110" t="s">
        <v>328</v>
      </c>
      <c r="S1110" t="s">
        <v>1325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>
        <f>HYPERLINK("https://hotelmonitor-cachepage.eclerx.com/savepage/tk_15454758705322318_sr_61.html","info")</f>
        <v/>
      </c>
      <c r="AA1110" t="n">
        <v>-426811</v>
      </c>
      <c r="AB1110" t="s">
        <v>1243</v>
      </c>
      <c r="AC1110" t="s">
        <v>88</v>
      </c>
      <c r="AD1110" t="s">
        <v>89</v>
      </c>
      <c r="AE1110" t="s"/>
      <c r="AF1110" t="s"/>
      <c r="AG1110" t="s"/>
      <c r="AH1110" t="s">
        <v>1326</v>
      </c>
      <c r="AI1110" t="s">
        <v>1327</v>
      </c>
      <c r="AJ1110" t="s"/>
      <c r="AK1110" t="s">
        <v>91</v>
      </c>
      <c r="AL1110" t="s"/>
      <c r="AM1110" t="s">
        <v>474</v>
      </c>
      <c r="AN1110" t="s">
        <v>91</v>
      </c>
      <c r="AO1110" t="s"/>
      <c r="AP1110" t="n">
        <v>2</v>
      </c>
      <c r="AQ1110" t="s">
        <v>92</v>
      </c>
      <c r="AR1110" t="s"/>
      <c r="AS1110" t="s">
        <v>93</v>
      </c>
      <c r="AT1110" t="s">
        <v>94</v>
      </c>
      <c r="AU1110" t="s">
        <v>91</v>
      </c>
      <c r="AV1110" t="s"/>
      <c r="AW1110" t="s">
        <v>95</v>
      </c>
      <c r="AX1110" t="s"/>
      <c r="AY1110" t="n">
        <v>426811</v>
      </c>
      <c r="AZ1110" t="s">
        <v>1225</v>
      </c>
      <c r="BA1110" t="s"/>
      <c r="BB1110" t="s"/>
      <c r="BC1110" t="n">
        <v>38.91</v>
      </c>
      <c r="BD1110" t="n">
        <v>38.91</v>
      </c>
      <c r="BE1110" t="s">
        <v>1328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>
        <v>1315</v>
      </c>
      <c r="BR1110" t="s">
        <v>387</v>
      </c>
    </row>
    <row r="1111" spans="1:70">
      <c r="A1111" t="s">
        <v>70</v>
      </c>
      <c r="B1111" t="s">
        <v>71</v>
      </c>
      <c r="C1111" t="s">
        <v>438</v>
      </c>
      <c r="D1111" t="n">
        <v>3</v>
      </c>
      <c r="E1111" t="s">
        <v>1219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575</v>
      </c>
      <c r="L1111" t="s">
        <v>77</v>
      </c>
      <c r="M1111" t="s"/>
      <c r="N1111" t="s">
        <v>1310</v>
      </c>
      <c r="O1111" t="s">
        <v>79</v>
      </c>
      <c r="P1111" t="s">
        <v>1219</v>
      </c>
      <c r="Q1111" t="s"/>
      <c r="R1111" t="s">
        <v>328</v>
      </c>
      <c r="S1111" t="s">
        <v>1325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>
        <f>HYPERLINK("https://hotelmonitor-cachepage.eclerx.com/savepage/tk_15454758705322318_sr_61.html","info")</f>
        <v/>
      </c>
      <c r="AA1111" t="n">
        <v>-426811</v>
      </c>
      <c r="AB1111" t="s">
        <v>1243</v>
      </c>
      <c r="AC1111" t="s">
        <v>88</v>
      </c>
      <c r="AD1111" t="s">
        <v>89</v>
      </c>
      <c r="AE1111" t="s"/>
      <c r="AF1111" t="s"/>
      <c r="AG1111" t="s"/>
      <c r="AH1111" t="s">
        <v>1326</v>
      </c>
      <c r="AI1111" t="s">
        <v>1327</v>
      </c>
      <c r="AJ1111" t="s"/>
      <c r="AK1111" t="s">
        <v>91</v>
      </c>
      <c r="AL1111" t="s"/>
      <c r="AM1111" t="s">
        <v>474</v>
      </c>
      <c r="AN1111" t="s">
        <v>91</v>
      </c>
      <c r="AO1111" t="s"/>
      <c r="AP1111" t="n">
        <v>2</v>
      </c>
      <c r="AQ1111" t="s">
        <v>92</v>
      </c>
      <c r="AR1111" t="s"/>
      <c r="AS1111" t="s">
        <v>93</v>
      </c>
      <c r="AT1111" t="s">
        <v>94</v>
      </c>
      <c r="AU1111" t="s">
        <v>91</v>
      </c>
      <c r="AV1111" t="s"/>
      <c r="AW1111" t="s">
        <v>95</v>
      </c>
      <c r="AX1111" t="s"/>
      <c r="AY1111" t="n">
        <v>426811</v>
      </c>
      <c r="AZ1111" t="s">
        <v>1225</v>
      </c>
      <c r="BA1111" t="s"/>
      <c r="BB1111" t="s"/>
      <c r="BC1111" t="n">
        <v>38.91</v>
      </c>
      <c r="BD1111" t="n">
        <v>38.91</v>
      </c>
      <c r="BE1111" t="s">
        <v>1328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>
        <v>1315</v>
      </c>
      <c r="BR1111" t="s">
        <v>387</v>
      </c>
    </row>
    <row r="1112" spans="1:70">
      <c r="A1112" t="s">
        <v>70</v>
      </c>
      <c r="B1112" t="s">
        <v>71</v>
      </c>
      <c r="C1112" t="s">
        <v>438</v>
      </c>
      <c r="D1112" t="n">
        <v>3</v>
      </c>
      <c r="E1112" t="s">
        <v>1219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575</v>
      </c>
      <c r="L1112" t="s">
        <v>77</v>
      </c>
      <c r="M1112" t="s"/>
      <c r="N1112" t="s">
        <v>1310</v>
      </c>
      <c r="O1112" t="s">
        <v>79</v>
      </c>
      <c r="P1112" t="s">
        <v>1219</v>
      </c>
      <c r="Q1112" t="s"/>
      <c r="R1112" t="s">
        <v>328</v>
      </c>
      <c r="S1112" t="s">
        <v>1325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>
        <f>HYPERLINK("https://hotelmonitor-cachepage.eclerx.com/savepage/tk_15454758705322318_sr_61.html","info")</f>
        <v/>
      </c>
      <c r="AA1112" t="n">
        <v>-426811</v>
      </c>
      <c r="AB1112" t="s">
        <v>1244</v>
      </c>
      <c r="AC1112" t="s">
        <v>88</v>
      </c>
      <c r="AD1112" t="s">
        <v>89</v>
      </c>
      <c r="AE1112" t="s"/>
      <c r="AF1112" t="s"/>
      <c r="AG1112" t="s"/>
      <c r="AH1112" t="s">
        <v>1326</v>
      </c>
      <c r="AI1112" t="s">
        <v>1327</v>
      </c>
      <c r="AJ1112" t="s"/>
      <c r="AK1112" t="s">
        <v>91</v>
      </c>
      <c r="AL1112" t="s"/>
      <c r="AM1112" t="s">
        <v>474</v>
      </c>
      <c r="AN1112" t="s">
        <v>91</v>
      </c>
      <c r="AO1112" t="s"/>
      <c r="AP1112" t="n">
        <v>2</v>
      </c>
      <c r="AQ1112" t="s">
        <v>92</v>
      </c>
      <c r="AR1112" t="s"/>
      <c r="AS1112" t="s">
        <v>93</v>
      </c>
      <c r="AT1112" t="s">
        <v>94</v>
      </c>
      <c r="AU1112" t="s">
        <v>91</v>
      </c>
      <c r="AV1112" t="s"/>
      <c r="AW1112" t="s">
        <v>95</v>
      </c>
      <c r="AX1112" t="s"/>
      <c r="AY1112" t="n">
        <v>426811</v>
      </c>
      <c r="AZ1112" t="s">
        <v>1225</v>
      </c>
      <c r="BA1112" t="s"/>
      <c r="BB1112" t="s"/>
      <c r="BC1112" t="n">
        <v>38.91</v>
      </c>
      <c r="BD1112" t="n">
        <v>38.91</v>
      </c>
      <c r="BE1112" t="s">
        <v>1328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>
        <v>1315</v>
      </c>
      <c r="BR1112" t="s">
        <v>387</v>
      </c>
    </row>
    <row r="1113" spans="1:70">
      <c r="A1113" t="s">
        <v>70</v>
      </c>
      <c r="B1113" t="s">
        <v>71</v>
      </c>
      <c r="C1113" t="s">
        <v>438</v>
      </c>
      <c r="D1113" t="n">
        <v>3</v>
      </c>
      <c r="E1113" t="s">
        <v>1219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575</v>
      </c>
      <c r="L1113" t="s">
        <v>77</v>
      </c>
      <c r="M1113" t="s"/>
      <c r="N1113" t="s">
        <v>1310</v>
      </c>
      <c r="O1113" t="s">
        <v>79</v>
      </c>
      <c r="P1113" t="s">
        <v>1219</v>
      </c>
      <c r="Q1113" t="s"/>
      <c r="R1113" t="s">
        <v>328</v>
      </c>
      <c r="S1113" t="s">
        <v>1325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HYPERLINK("https://hotelmonitor-cachepage.eclerx.com/savepage/tk_15454758705322318_sr_61.html","info")</f>
        <v/>
      </c>
      <c r="AA1113" t="n">
        <v>-426811</v>
      </c>
      <c r="AB1113" t="s">
        <v>1244</v>
      </c>
      <c r="AC1113" t="s">
        <v>88</v>
      </c>
      <c r="AD1113" t="s">
        <v>89</v>
      </c>
      <c r="AE1113" t="s"/>
      <c r="AF1113" t="s"/>
      <c r="AG1113" t="s"/>
      <c r="AH1113" t="s">
        <v>1326</v>
      </c>
      <c r="AI1113" t="s">
        <v>1327</v>
      </c>
      <c r="AJ1113" t="s"/>
      <c r="AK1113" t="s">
        <v>91</v>
      </c>
      <c r="AL1113" t="s"/>
      <c r="AM1113" t="s">
        <v>474</v>
      </c>
      <c r="AN1113" t="s">
        <v>91</v>
      </c>
      <c r="AO1113" t="s"/>
      <c r="AP1113" t="n">
        <v>2</v>
      </c>
      <c r="AQ1113" t="s">
        <v>92</v>
      </c>
      <c r="AR1113" t="s"/>
      <c r="AS1113" t="s">
        <v>93</v>
      </c>
      <c r="AT1113" t="s">
        <v>94</v>
      </c>
      <c r="AU1113" t="s">
        <v>91</v>
      </c>
      <c r="AV1113" t="s"/>
      <c r="AW1113" t="s">
        <v>95</v>
      </c>
      <c r="AX1113" t="s"/>
      <c r="AY1113" t="n">
        <v>426811</v>
      </c>
      <c r="AZ1113" t="s">
        <v>1225</v>
      </c>
      <c r="BA1113" t="s"/>
      <c r="BB1113" t="s"/>
      <c r="BC1113" t="n">
        <v>38.91</v>
      </c>
      <c r="BD1113" t="n">
        <v>38.91</v>
      </c>
      <c r="BE1113" t="s">
        <v>1328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>
        <v>1315</v>
      </c>
      <c r="BR1113" t="s">
        <v>387</v>
      </c>
    </row>
    <row r="1114" spans="1:70">
      <c r="A1114" t="s">
        <v>70</v>
      </c>
      <c r="B1114" t="s">
        <v>71</v>
      </c>
      <c r="C1114" t="s">
        <v>438</v>
      </c>
      <c r="D1114" t="n">
        <v>3</v>
      </c>
      <c r="E1114" t="s">
        <v>1219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575</v>
      </c>
      <c r="L1114" t="s">
        <v>77</v>
      </c>
      <c r="M1114" t="s"/>
      <c r="N1114" t="s">
        <v>1310</v>
      </c>
      <c r="O1114" t="s">
        <v>79</v>
      </c>
      <c r="P1114" t="s">
        <v>1219</v>
      </c>
      <c r="Q1114" t="s"/>
      <c r="R1114" t="s">
        <v>328</v>
      </c>
      <c r="S1114" t="s">
        <v>1325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>
        <f>HYPERLINK("https://hotelmonitor-cachepage.eclerx.com/savepage/tk_15454758705322318_sr_61.html","info")</f>
        <v/>
      </c>
      <c r="AA1114" t="n">
        <v>-426811</v>
      </c>
      <c r="AB1114" t="s">
        <v>1245</v>
      </c>
      <c r="AC1114" t="s">
        <v>88</v>
      </c>
      <c r="AD1114" t="s">
        <v>89</v>
      </c>
      <c r="AE1114" t="s"/>
      <c r="AF1114" t="s"/>
      <c r="AG1114" t="s"/>
      <c r="AH1114" t="s">
        <v>1326</v>
      </c>
      <c r="AI1114" t="s">
        <v>1327</v>
      </c>
      <c r="AJ1114" t="s"/>
      <c r="AK1114" t="s">
        <v>91</v>
      </c>
      <c r="AL1114" t="s"/>
      <c r="AM1114" t="s">
        <v>474</v>
      </c>
      <c r="AN1114" t="s">
        <v>91</v>
      </c>
      <c r="AO1114" t="s"/>
      <c r="AP1114" t="n">
        <v>2</v>
      </c>
      <c r="AQ1114" t="s">
        <v>92</v>
      </c>
      <c r="AR1114" t="s"/>
      <c r="AS1114" t="s">
        <v>93</v>
      </c>
      <c r="AT1114" t="s">
        <v>94</v>
      </c>
      <c r="AU1114" t="s">
        <v>91</v>
      </c>
      <c r="AV1114" t="s"/>
      <c r="AW1114" t="s">
        <v>95</v>
      </c>
      <c r="AX1114" t="s"/>
      <c r="AY1114" t="n">
        <v>426811</v>
      </c>
      <c r="AZ1114" t="s">
        <v>1225</v>
      </c>
      <c r="BA1114" t="s"/>
      <c r="BB1114" t="s"/>
      <c r="BC1114" t="n">
        <v>38.91</v>
      </c>
      <c r="BD1114" t="n">
        <v>38.91</v>
      </c>
      <c r="BE1114" t="s">
        <v>1328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>
        <v>1315</v>
      </c>
      <c r="BR1114" t="s">
        <v>387</v>
      </c>
    </row>
    <row r="1115" spans="1:70">
      <c r="A1115" t="s">
        <v>70</v>
      </c>
      <c r="B1115" t="s">
        <v>71</v>
      </c>
      <c r="C1115" t="s">
        <v>438</v>
      </c>
      <c r="D1115" t="n">
        <v>3</v>
      </c>
      <c r="E1115" t="s">
        <v>1219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575</v>
      </c>
      <c r="L1115" t="s">
        <v>77</v>
      </c>
      <c r="M1115" t="s"/>
      <c r="N1115" t="s">
        <v>1310</v>
      </c>
      <c r="O1115" t="s">
        <v>79</v>
      </c>
      <c r="P1115" t="s">
        <v>1219</v>
      </c>
      <c r="Q1115" t="s"/>
      <c r="R1115" t="s">
        <v>328</v>
      </c>
      <c r="S1115" t="s">
        <v>1325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HYPERLINK("https://hotelmonitor-cachepage.eclerx.com/savepage/tk_15454758705322318_sr_61.html","info")</f>
        <v/>
      </c>
      <c r="AA1115" t="n">
        <v>-426811</v>
      </c>
      <c r="AB1115" t="s">
        <v>1245</v>
      </c>
      <c r="AC1115" t="s">
        <v>88</v>
      </c>
      <c r="AD1115" t="s">
        <v>89</v>
      </c>
      <c r="AE1115" t="s"/>
      <c r="AF1115" t="s"/>
      <c r="AG1115" t="s"/>
      <c r="AH1115" t="s">
        <v>1326</v>
      </c>
      <c r="AI1115" t="s">
        <v>1327</v>
      </c>
      <c r="AJ1115" t="s"/>
      <c r="AK1115" t="s">
        <v>91</v>
      </c>
      <c r="AL1115" t="s"/>
      <c r="AM1115" t="s">
        <v>474</v>
      </c>
      <c r="AN1115" t="s">
        <v>91</v>
      </c>
      <c r="AO1115" t="s"/>
      <c r="AP1115" t="n">
        <v>2</v>
      </c>
      <c r="AQ1115" t="s">
        <v>92</v>
      </c>
      <c r="AR1115" t="s"/>
      <c r="AS1115" t="s">
        <v>93</v>
      </c>
      <c r="AT1115" t="s">
        <v>94</v>
      </c>
      <c r="AU1115" t="s">
        <v>91</v>
      </c>
      <c r="AV1115" t="s"/>
      <c r="AW1115" t="s">
        <v>95</v>
      </c>
      <c r="AX1115" t="s"/>
      <c r="AY1115" t="n">
        <v>426811</v>
      </c>
      <c r="AZ1115" t="s">
        <v>1225</v>
      </c>
      <c r="BA1115" t="s"/>
      <c r="BB1115" t="s"/>
      <c r="BC1115" t="n">
        <v>38.91</v>
      </c>
      <c r="BD1115" t="n">
        <v>38.91</v>
      </c>
      <c r="BE1115" t="s">
        <v>1328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>
        <v>1315</v>
      </c>
      <c r="BR1115" t="s">
        <v>387</v>
      </c>
    </row>
    <row r="1116" spans="1:70">
      <c r="A1116" t="s">
        <v>70</v>
      </c>
      <c r="B1116" t="s">
        <v>71</v>
      </c>
      <c r="C1116" t="s">
        <v>438</v>
      </c>
      <c r="D1116" t="n">
        <v>3</v>
      </c>
      <c r="E1116" t="s">
        <v>1219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600</v>
      </c>
      <c r="L1116" t="s">
        <v>77</v>
      </c>
      <c r="M1116" t="s"/>
      <c r="N1116" t="s">
        <v>1310</v>
      </c>
      <c r="O1116" t="s">
        <v>79</v>
      </c>
      <c r="P1116" t="s">
        <v>1219</v>
      </c>
      <c r="Q1116" t="s"/>
      <c r="R1116" t="s">
        <v>328</v>
      </c>
      <c r="S1116" t="s">
        <v>1329</v>
      </c>
      <c r="T1116" t="s">
        <v>82</v>
      </c>
      <c r="U1116" t="s">
        <v>83</v>
      </c>
      <c r="V1116" t="s">
        <v>84</v>
      </c>
      <c r="W1116" t="s">
        <v>103</v>
      </c>
      <c r="X1116" t="s"/>
      <c r="Y1116" t="s">
        <v>86</v>
      </c>
      <c r="Z1116">
        <f>HYPERLINK("https://hotelmonitor-cachepage.eclerx.com/savepage/tk_15454758705322318_sr_61.html","info")</f>
        <v/>
      </c>
      <c r="AA1116" t="n">
        <v>-426811</v>
      </c>
      <c r="AB1116" t="s">
        <v>1253</v>
      </c>
      <c r="AC1116" t="s">
        <v>88</v>
      </c>
      <c r="AD1116" t="s">
        <v>89</v>
      </c>
      <c r="AE1116" t="s"/>
      <c r="AF1116" t="s"/>
      <c r="AG1116" t="s"/>
      <c r="AH1116" t="s">
        <v>1330</v>
      </c>
      <c r="AI1116" t="s">
        <v>1331</v>
      </c>
      <c r="AJ1116" t="s"/>
      <c r="AK1116" t="s">
        <v>91</v>
      </c>
      <c r="AL1116" t="s"/>
      <c r="AM1116" t="s">
        <v>371</v>
      </c>
      <c r="AN1116" t="s">
        <v>91</v>
      </c>
      <c r="AO1116" t="s"/>
      <c r="AP1116" t="n">
        <v>2</v>
      </c>
      <c r="AQ1116" t="s">
        <v>92</v>
      </c>
      <c r="AR1116" t="s"/>
      <c r="AS1116" t="s">
        <v>1235</v>
      </c>
      <c r="AT1116" t="s">
        <v>94</v>
      </c>
      <c r="AU1116" t="s">
        <v>91</v>
      </c>
      <c r="AV1116" t="s"/>
      <c r="AW1116" t="s">
        <v>95</v>
      </c>
      <c r="AX1116" t="s"/>
      <c r="AY1116" t="n">
        <v>426811</v>
      </c>
      <c r="AZ1116" t="s">
        <v>1225</v>
      </c>
      <c r="BA1116" t="s"/>
      <c r="BB1116" t="s"/>
      <c r="BC1116" t="n">
        <v>38.91</v>
      </c>
      <c r="BD1116" t="n">
        <v>38.91</v>
      </c>
      <c r="BE1116" t="s">
        <v>1332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>
        <v>1315</v>
      </c>
      <c r="BR1116" t="s">
        <v>387</v>
      </c>
    </row>
    <row r="1117" spans="1:70">
      <c r="A1117" t="s">
        <v>70</v>
      </c>
      <c r="B1117" t="s">
        <v>71</v>
      </c>
      <c r="C1117" t="s">
        <v>438</v>
      </c>
      <c r="D1117" t="n">
        <v>3</v>
      </c>
      <c r="E1117" t="s">
        <v>1219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600</v>
      </c>
      <c r="L1117" t="s">
        <v>77</v>
      </c>
      <c r="M1117" t="s"/>
      <c r="N1117" t="s">
        <v>1310</v>
      </c>
      <c r="O1117" t="s">
        <v>79</v>
      </c>
      <c r="P1117" t="s">
        <v>1219</v>
      </c>
      <c r="Q1117" t="s"/>
      <c r="R1117" t="s">
        <v>328</v>
      </c>
      <c r="S1117" t="s">
        <v>1329</v>
      </c>
      <c r="T1117" t="s">
        <v>82</v>
      </c>
      <c r="U1117" t="s">
        <v>83</v>
      </c>
      <c r="V1117" t="s">
        <v>84</v>
      </c>
      <c r="W1117" t="s">
        <v>103</v>
      </c>
      <c r="X1117" t="s"/>
      <c r="Y1117" t="s">
        <v>86</v>
      </c>
      <c r="Z1117">
        <f>HYPERLINK("https://hotelmonitor-cachepage.eclerx.com/savepage/tk_15454758705322318_sr_61.html","info")</f>
        <v/>
      </c>
      <c r="AA1117" t="n">
        <v>-426811</v>
      </c>
      <c r="AB1117" t="s">
        <v>1253</v>
      </c>
      <c r="AC1117" t="s">
        <v>88</v>
      </c>
      <c r="AD1117" t="s">
        <v>89</v>
      </c>
      <c r="AE1117" t="s"/>
      <c r="AF1117" t="s"/>
      <c r="AG1117" t="s"/>
      <c r="AH1117" t="s">
        <v>1330</v>
      </c>
      <c r="AI1117" t="s">
        <v>1331</v>
      </c>
      <c r="AJ1117" t="s"/>
      <c r="AK1117" t="s">
        <v>91</v>
      </c>
      <c r="AL1117" t="s"/>
      <c r="AM1117" t="s">
        <v>371</v>
      </c>
      <c r="AN1117" t="s">
        <v>91</v>
      </c>
      <c r="AO1117" t="s"/>
      <c r="AP1117" t="n">
        <v>2</v>
      </c>
      <c r="AQ1117" t="s">
        <v>92</v>
      </c>
      <c r="AR1117" t="s"/>
      <c r="AS1117" t="s">
        <v>1235</v>
      </c>
      <c r="AT1117" t="s">
        <v>94</v>
      </c>
      <c r="AU1117" t="s">
        <v>91</v>
      </c>
      <c r="AV1117" t="s"/>
      <c r="AW1117" t="s">
        <v>95</v>
      </c>
      <c r="AX1117" t="s"/>
      <c r="AY1117" t="n">
        <v>426811</v>
      </c>
      <c r="AZ1117" t="s">
        <v>1225</v>
      </c>
      <c r="BA1117" t="s"/>
      <c r="BB1117" t="s"/>
      <c r="BC1117" t="n">
        <v>38.91</v>
      </c>
      <c r="BD1117" t="n">
        <v>38.91</v>
      </c>
      <c r="BE1117" t="s">
        <v>1332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>
        <v>1315</v>
      </c>
      <c r="BR1117" t="s">
        <v>387</v>
      </c>
    </row>
    <row r="1118" spans="1:70">
      <c r="A1118" t="s">
        <v>70</v>
      </c>
      <c r="B1118" t="s">
        <v>71</v>
      </c>
      <c r="C1118" t="s">
        <v>438</v>
      </c>
      <c r="D1118" t="n">
        <v>3</v>
      </c>
      <c r="E1118" t="s">
        <v>1219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600</v>
      </c>
      <c r="L1118" t="s">
        <v>77</v>
      </c>
      <c r="M1118" t="s"/>
      <c r="N1118" t="s">
        <v>1310</v>
      </c>
      <c r="O1118" t="s">
        <v>79</v>
      </c>
      <c r="P1118" t="s">
        <v>1219</v>
      </c>
      <c r="Q1118" t="s"/>
      <c r="R1118" t="s">
        <v>328</v>
      </c>
      <c r="S1118" t="s">
        <v>1329</v>
      </c>
      <c r="T1118" t="s">
        <v>82</v>
      </c>
      <c r="U1118" t="s">
        <v>83</v>
      </c>
      <c r="V1118" t="s">
        <v>84</v>
      </c>
      <c r="W1118" t="s">
        <v>103</v>
      </c>
      <c r="X1118" t="s"/>
      <c r="Y1118" t="s">
        <v>86</v>
      </c>
      <c r="Z1118">
        <f>HYPERLINK("https://hotelmonitor-cachepage.eclerx.com/savepage/tk_15454758705322318_sr_61.html","info")</f>
        <v/>
      </c>
      <c r="AA1118" t="n">
        <v>-426811</v>
      </c>
      <c r="AB1118" t="s">
        <v>1257</v>
      </c>
      <c r="AC1118" t="s">
        <v>88</v>
      </c>
      <c r="AD1118" t="s">
        <v>89</v>
      </c>
      <c r="AE1118" t="s"/>
      <c r="AF1118" t="s"/>
      <c r="AG1118" t="s"/>
      <c r="AH1118" t="s">
        <v>1330</v>
      </c>
      <c r="AI1118" t="s">
        <v>1331</v>
      </c>
      <c r="AJ1118" t="s"/>
      <c r="AK1118" t="s">
        <v>91</v>
      </c>
      <c r="AL1118" t="s"/>
      <c r="AM1118" t="s">
        <v>371</v>
      </c>
      <c r="AN1118" t="s">
        <v>91</v>
      </c>
      <c r="AO1118" t="s"/>
      <c r="AP1118" t="n">
        <v>2</v>
      </c>
      <c r="AQ1118" t="s">
        <v>92</v>
      </c>
      <c r="AR1118" t="s"/>
      <c r="AS1118" t="s">
        <v>1235</v>
      </c>
      <c r="AT1118" t="s">
        <v>94</v>
      </c>
      <c r="AU1118" t="s">
        <v>91</v>
      </c>
      <c r="AV1118" t="s"/>
      <c r="AW1118" t="s">
        <v>95</v>
      </c>
      <c r="AX1118" t="s"/>
      <c r="AY1118" t="n">
        <v>426811</v>
      </c>
      <c r="AZ1118" t="s">
        <v>1225</v>
      </c>
      <c r="BA1118" t="s"/>
      <c r="BB1118" t="s"/>
      <c r="BC1118" t="n">
        <v>38.91</v>
      </c>
      <c r="BD1118" t="n">
        <v>38.91</v>
      </c>
      <c r="BE1118" t="s">
        <v>1332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>
        <v>1315</v>
      </c>
      <c r="BR1118" t="s">
        <v>387</v>
      </c>
    </row>
    <row r="1119" spans="1:70">
      <c r="A1119" t="s">
        <v>70</v>
      </c>
      <c r="B1119" t="s">
        <v>71</v>
      </c>
      <c r="C1119" t="s">
        <v>438</v>
      </c>
      <c r="D1119" t="n">
        <v>3</v>
      </c>
      <c r="E1119" t="s">
        <v>1219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600</v>
      </c>
      <c r="L1119" t="s">
        <v>77</v>
      </c>
      <c r="M1119" t="s"/>
      <c r="N1119" t="s">
        <v>1310</v>
      </c>
      <c r="O1119" t="s">
        <v>79</v>
      </c>
      <c r="P1119" t="s">
        <v>1219</v>
      </c>
      <c r="Q1119" t="s"/>
      <c r="R1119" t="s">
        <v>328</v>
      </c>
      <c r="S1119" t="s">
        <v>1329</v>
      </c>
      <c r="T1119" t="s">
        <v>82</v>
      </c>
      <c r="U1119" t="s">
        <v>83</v>
      </c>
      <c r="V1119" t="s">
        <v>84</v>
      </c>
      <c r="W1119" t="s">
        <v>103</v>
      </c>
      <c r="X1119" t="s"/>
      <c r="Y1119" t="s">
        <v>86</v>
      </c>
      <c r="Z1119">
        <f>HYPERLINK("https://hotelmonitor-cachepage.eclerx.com/savepage/tk_15454758705322318_sr_61.html","info")</f>
        <v/>
      </c>
      <c r="AA1119" t="n">
        <v>-426811</v>
      </c>
      <c r="AB1119" t="s">
        <v>1257</v>
      </c>
      <c r="AC1119" t="s">
        <v>88</v>
      </c>
      <c r="AD1119" t="s">
        <v>89</v>
      </c>
      <c r="AE1119" t="s"/>
      <c r="AF1119" t="s"/>
      <c r="AG1119" t="s"/>
      <c r="AH1119" t="s">
        <v>1330</v>
      </c>
      <c r="AI1119" t="s">
        <v>1331</v>
      </c>
      <c r="AJ1119" t="s"/>
      <c r="AK1119" t="s">
        <v>91</v>
      </c>
      <c r="AL1119" t="s"/>
      <c r="AM1119" t="s">
        <v>371</v>
      </c>
      <c r="AN1119" t="s">
        <v>91</v>
      </c>
      <c r="AO1119" t="s"/>
      <c r="AP1119" t="n">
        <v>2</v>
      </c>
      <c r="AQ1119" t="s">
        <v>92</v>
      </c>
      <c r="AR1119" t="s"/>
      <c r="AS1119" t="s">
        <v>1235</v>
      </c>
      <c r="AT1119" t="s">
        <v>94</v>
      </c>
      <c r="AU1119" t="s">
        <v>91</v>
      </c>
      <c r="AV1119" t="s"/>
      <c r="AW1119" t="s">
        <v>95</v>
      </c>
      <c r="AX1119" t="s"/>
      <c r="AY1119" t="n">
        <v>426811</v>
      </c>
      <c r="AZ1119" t="s">
        <v>1225</v>
      </c>
      <c r="BA1119" t="s"/>
      <c r="BB1119" t="s"/>
      <c r="BC1119" t="n">
        <v>38.91</v>
      </c>
      <c r="BD1119" t="n">
        <v>38.91</v>
      </c>
      <c r="BE1119" t="s">
        <v>1332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>
        <v>1315</v>
      </c>
      <c r="BR1119" t="s">
        <v>387</v>
      </c>
    </row>
    <row r="1120" spans="1:70">
      <c r="A1120" t="s">
        <v>70</v>
      </c>
      <c r="B1120" t="s">
        <v>71</v>
      </c>
      <c r="C1120" t="s">
        <v>438</v>
      </c>
      <c r="D1120" t="n">
        <v>3</v>
      </c>
      <c r="E1120" t="s">
        <v>1219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600</v>
      </c>
      <c r="L1120" t="s">
        <v>77</v>
      </c>
      <c r="M1120" t="s"/>
      <c r="N1120" t="s">
        <v>1310</v>
      </c>
      <c r="O1120" t="s">
        <v>79</v>
      </c>
      <c r="P1120" t="s">
        <v>1219</v>
      </c>
      <c r="Q1120" t="s"/>
      <c r="R1120" t="s">
        <v>328</v>
      </c>
      <c r="S1120" t="s">
        <v>1329</v>
      </c>
      <c r="T1120" t="s">
        <v>82</v>
      </c>
      <c r="U1120" t="s">
        <v>83</v>
      </c>
      <c r="V1120" t="s">
        <v>84</v>
      </c>
      <c r="W1120" t="s">
        <v>103</v>
      </c>
      <c r="X1120" t="s"/>
      <c r="Y1120" t="s">
        <v>86</v>
      </c>
      <c r="Z1120">
        <f>HYPERLINK("https://hotelmonitor-cachepage.eclerx.com/savepage/tk_15454758705322318_sr_61.html","info")</f>
        <v/>
      </c>
      <c r="AA1120" t="n">
        <v>-426811</v>
      </c>
      <c r="AB1120" t="s">
        <v>1258</v>
      </c>
      <c r="AC1120" t="s">
        <v>88</v>
      </c>
      <c r="AD1120" t="s">
        <v>89</v>
      </c>
      <c r="AE1120" t="s"/>
      <c r="AF1120" t="s"/>
      <c r="AG1120" t="s"/>
      <c r="AH1120" t="s">
        <v>1330</v>
      </c>
      <c r="AI1120" t="s">
        <v>1331</v>
      </c>
      <c r="AJ1120" t="s"/>
      <c r="AK1120" t="s">
        <v>91</v>
      </c>
      <c r="AL1120" t="s"/>
      <c r="AM1120" t="s">
        <v>371</v>
      </c>
      <c r="AN1120" t="s">
        <v>91</v>
      </c>
      <c r="AO1120" t="s"/>
      <c r="AP1120" t="n">
        <v>2</v>
      </c>
      <c r="AQ1120" t="s">
        <v>92</v>
      </c>
      <c r="AR1120" t="s"/>
      <c r="AS1120" t="s">
        <v>1235</v>
      </c>
      <c r="AT1120" t="s">
        <v>94</v>
      </c>
      <c r="AU1120" t="s">
        <v>91</v>
      </c>
      <c r="AV1120" t="s"/>
      <c r="AW1120" t="s">
        <v>95</v>
      </c>
      <c r="AX1120" t="s"/>
      <c r="AY1120" t="n">
        <v>426811</v>
      </c>
      <c r="AZ1120" t="s">
        <v>1225</v>
      </c>
      <c r="BA1120" t="s"/>
      <c r="BB1120" t="s"/>
      <c r="BC1120" t="n">
        <v>38.91</v>
      </c>
      <c r="BD1120" t="n">
        <v>38.91</v>
      </c>
      <c r="BE1120" t="s">
        <v>1332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>
        <v>1315</v>
      </c>
      <c r="BR1120" t="s">
        <v>387</v>
      </c>
    </row>
    <row r="1121" spans="1:70">
      <c r="A1121" t="s">
        <v>70</v>
      </c>
      <c r="B1121" t="s">
        <v>71</v>
      </c>
      <c r="C1121" t="s">
        <v>438</v>
      </c>
      <c r="D1121" t="n">
        <v>3</v>
      </c>
      <c r="E1121" t="s">
        <v>1219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600</v>
      </c>
      <c r="L1121" t="s">
        <v>77</v>
      </c>
      <c r="M1121" t="s"/>
      <c r="N1121" t="s">
        <v>1310</v>
      </c>
      <c r="O1121" t="s">
        <v>79</v>
      </c>
      <c r="P1121" t="s">
        <v>1219</v>
      </c>
      <c r="Q1121" t="s"/>
      <c r="R1121" t="s">
        <v>328</v>
      </c>
      <c r="S1121" t="s">
        <v>1329</v>
      </c>
      <c r="T1121" t="s">
        <v>82</v>
      </c>
      <c r="U1121" t="s">
        <v>83</v>
      </c>
      <c r="V1121" t="s">
        <v>84</v>
      </c>
      <c r="W1121" t="s">
        <v>103</v>
      </c>
      <c r="X1121" t="s"/>
      <c r="Y1121" t="s">
        <v>86</v>
      </c>
      <c r="Z1121">
        <f>HYPERLINK("https://hotelmonitor-cachepage.eclerx.com/savepage/tk_15454758705322318_sr_61.html","info")</f>
        <v/>
      </c>
      <c r="AA1121" t="n">
        <v>-426811</v>
      </c>
      <c r="AB1121" t="s">
        <v>1258</v>
      </c>
      <c r="AC1121" t="s">
        <v>88</v>
      </c>
      <c r="AD1121" t="s">
        <v>89</v>
      </c>
      <c r="AE1121" t="s"/>
      <c r="AF1121" t="s"/>
      <c r="AG1121" t="s"/>
      <c r="AH1121" t="s">
        <v>1330</v>
      </c>
      <c r="AI1121" t="s">
        <v>1331</v>
      </c>
      <c r="AJ1121" t="s"/>
      <c r="AK1121" t="s">
        <v>91</v>
      </c>
      <c r="AL1121" t="s"/>
      <c r="AM1121" t="s">
        <v>371</v>
      </c>
      <c r="AN1121" t="s">
        <v>91</v>
      </c>
      <c r="AO1121" t="s"/>
      <c r="AP1121" t="n">
        <v>2</v>
      </c>
      <c r="AQ1121" t="s">
        <v>92</v>
      </c>
      <c r="AR1121" t="s"/>
      <c r="AS1121" t="s">
        <v>1235</v>
      </c>
      <c r="AT1121" t="s">
        <v>94</v>
      </c>
      <c r="AU1121" t="s">
        <v>91</v>
      </c>
      <c r="AV1121" t="s"/>
      <c r="AW1121" t="s">
        <v>95</v>
      </c>
      <c r="AX1121" t="s"/>
      <c r="AY1121" t="n">
        <v>426811</v>
      </c>
      <c r="AZ1121" t="s">
        <v>1225</v>
      </c>
      <c r="BA1121" t="s"/>
      <c r="BB1121" t="s"/>
      <c r="BC1121" t="n">
        <v>38.91</v>
      </c>
      <c r="BD1121" t="n">
        <v>38.91</v>
      </c>
      <c r="BE1121" t="s">
        <v>1332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>
        <v>1315</v>
      </c>
      <c r="BR1121" t="s">
        <v>387</v>
      </c>
    </row>
    <row r="1122" spans="1:70">
      <c r="A1122" t="s">
        <v>70</v>
      </c>
      <c r="B1122" t="s">
        <v>71</v>
      </c>
      <c r="C1122" t="s">
        <v>438</v>
      </c>
      <c r="D1122" t="n">
        <v>3</v>
      </c>
      <c r="E1122" t="s">
        <v>1219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600</v>
      </c>
      <c r="L1122" t="s">
        <v>77</v>
      </c>
      <c r="M1122" t="s"/>
      <c r="N1122" t="s">
        <v>1310</v>
      </c>
      <c r="O1122" t="s">
        <v>79</v>
      </c>
      <c r="P1122" t="s">
        <v>1219</v>
      </c>
      <c r="Q1122" t="s"/>
      <c r="R1122" t="s">
        <v>328</v>
      </c>
      <c r="S1122" t="s">
        <v>1329</v>
      </c>
      <c r="T1122" t="s">
        <v>82</v>
      </c>
      <c r="U1122" t="s">
        <v>83</v>
      </c>
      <c r="V1122" t="s">
        <v>84</v>
      </c>
      <c r="W1122" t="s">
        <v>103</v>
      </c>
      <c r="X1122" t="s"/>
      <c r="Y1122" t="s">
        <v>86</v>
      </c>
      <c r="Z1122">
        <f>HYPERLINK("https://hotelmonitor-cachepage.eclerx.com/savepage/tk_15454758705322318_sr_61.html","info")</f>
        <v/>
      </c>
      <c r="AA1122" t="n">
        <v>-426811</v>
      </c>
      <c r="AB1122" t="s">
        <v>1259</v>
      </c>
      <c r="AC1122" t="s">
        <v>88</v>
      </c>
      <c r="AD1122" t="s">
        <v>89</v>
      </c>
      <c r="AE1122" t="s"/>
      <c r="AF1122" t="s"/>
      <c r="AG1122" t="s"/>
      <c r="AH1122" t="s">
        <v>1330</v>
      </c>
      <c r="AI1122" t="s">
        <v>1331</v>
      </c>
      <c r="AJ1122" t="s"/>
      <c r="AK1122" t="s">
        <v>91</v>
      </c>
      <c r="AL1122" t="s"/>
      <c r="AM1122" t="s">
        <v>474</v>
      </c>
      <c r="AN1122" t="s">
        <v>91</v>
      </c>
      <c r="AO1122" t="s"/>
      <c r="AP1122" t="n">
        <v>2</v>
      </c>
      <c r="AQ1122" t="s">
        <v>92</v>
      </c>
      <c r="AR1122" t="s"/>
      <c r="AS1122" t="s">
        <v>93</v>
      </c>
      <c r="AT1122" t="s">
        <v>94</v>
      </c>
      <c r="AU1122" t="s">
        <v>91</v>
      </c>
      <c r="AV1122" t="s"/>
      <c r="AW1122" t="s">
        <v>95</v>
      </c>
      <c r="AX1122" t="s"/>
      <c r="AY1122" t="n">
        <v>426811</v>
      </c>
      <c r="AZ1122" t="s">
        <v>1225</v>
      </c>
      <c r="BA1122" t="s"/>
      <c r="BB1122" t="s"/>
      <c r="BC1122" t="n">
        <v>38.91</v>
      </c>
      <c r="BD1122" t="n">
        <v>38.91</v>
      </c>
      <c r="BE1122" t="s">
        <v>1332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>
        <v>1315</v>
      </c>
      <c r="BR1122" t="s">
        <v>387</v>
      </c>
    </row>
    <row r="1123" spans="1:70">
      <c r="A1123" t="s">
        <v>70</v>
      </c>
      <c r="B1123" t="s">
        <v>71</v>
      </c>
      <c r="C1123" t="s">
        <v>438</v>
      </c>
      <c r="D1123" t="n">
        <v>3</v>
      </c>
      <c r="E1123" t="s">
        <v>1219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600</v>
      </c>
      <c r="L1123" t="s">
        <v>77</v>
      </c>
      <c r="M1123" t="s"/>
      <c r="N1123" t="s">
        <v>1310</v>
      </c>
      <c r="O1123" t="s">
        <v>79</v>
      </c>
      <c r="P1123" t="s">
        <v>1219</v>
      </c>
      <c r="Q1123" t="s"/>
      <c r="R1123" t="s">
        <v>328</v>
      </c>
      <c r="S1123" t="s">
        <v>1329</v>
      </c>
      <c r="T1123" t="s">
        <v>82</v>
      </c>
      <c r="U1123" t="s">
        <v>83</v>
      </c>
      <c r="V1123" t="s">
        <v>84</v>
      </c>
      <c r="W1123" t="s">
        <v>103</v>
      </c>
      <c r="X1123" t="s"/>
      <c r="Y1123" t="s">
        <v>86</v>
      </c>
      <c r="Z1123">
        <f>HYPERLINK("https://hotelmonitor-cachepage.eclerx.com/savepage/tk_15454758705322318_sr_61.html","info")</f>
        <v/>
      </c>
      <c r="AA1123" t="n">
        <v>-426811</v>
      </c>
      <c r="AB1123" t="s">
        <v>1259</v>
      </c>
      <c r="AC1123" t="s">
        <v>88</v>
      </c>
      <c r="AD1123" t="s">
        <v>89</v>
      </c>
      <c r="AE1123" t="s"/>
      <c r="AF1123" t="s"/>
      <c r="AG1123" t="s"/>
      <c r="AH1123" t="s">
        <v>1330</v>
      </c>
      <c r="AI1123" t="s">
        <v>1331</v>
      </c>
      <c r="AJ1123" t="s"/>
      <c r="AK1123" t="s">
        <v>91</v>
      </c>
      <c r="AL1123" t="s"/>
      <c r="AM1123" t="s">
        <v>474</v>
      </c>
      <c r="AN1123" t="s">
        <v>91</v>
      </c>
      <c r="AO1123" t="s"/>
      <c r="AP1123" t="n">
        <v>2</v>
      </c>
      <c r="AQ1123" t="s">
        <v>92</v>
      </c>
      <c r="AR1123" t="s"/>
      <c r="AS1123" t="s">
        <v>93</v>
      </c>
      <c r="AT1123" t="s">
        <v>94</v>
      </c>
      <c r="AU1123" t="s">
        <v>91</v>
      </c>
      <c r="AV1123" t="s"/>
      <c r="AW1123" t="s">
        <v>95</v>
      </c>
      <c r="AX1123" t="s"/>
      <c r="AY1123" t="n">
        <v>426811</v>
      </c>
      <c r="AZ1123" t="s">
        <v>1225</v>
      </c>
      <c r="BA1123" t="s"/>
      <c r="BB1123" t="s"/>
      <c r="BC1123" t="n">
        <v>38.91</v>
      </c>
      <c r="BD1123" t="n">
        <v>38.91</v>
      </c>
      <c r="BE1123" t="s">
        <v>1332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>
        <v>1315</v>
      </c>
      <c r="BR1123" t="s">
        <v>387</v>
      </c>
    </row>
    <row r="1124" spans="1:70">
      <c r="A1124" t="s">
        <v>70</v>
      </c>
      <c r="B1124" t="s">
        <v>71</v>
      </c>
      <c r="C1124" t="s">
        <v>438</v>
      </c>
      <c r="D1124" t="n">
        <v>3</v>
      </c>
      <c r="E1124" t="s">
        <v>1219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600</v>
      </c>
      <c r="L1124" t="s">
        <v>77</v>
      </c>
      <c r="M1124" t="s"/>
      <c r="N1124" t="s">
        <v>1310</v>
      </c>
      <c r="O1124" t="s">
        <v>79</v>
      </c>
      <c r="P1124" t="s">
        <v>1219</v>
      </c>
      <c r="Q1124" t="s"/>
      <c r="R1124" t="s">
        <v>328</v>
      </c>
      <c r="S1124" t="s">
        <v>1329</v>
      </c>
      <c r="T1124" t="s">
        <v>82</v>
      </c>
      <c r="U1124" t="s">
        <v>83</v>
      </c>
      <c r="V1124" t="s">
        <v>84</v>
      </c>
      <c r="W1124" t="s">
        <v>103</v>
      </c>
      <c r="X1124" t="s"/>
      <c r="Y1124" t="s">
        <v>86</v>
      </c>
      <c r="Z1124">
        <f>HYPERLINK("https://hotelmonitor-cachepage.eclerx.com/savepage/tk_15454758705322318_sr_61.html","info")</f>
        <v/>
      </c>
      <c r="AA1124" t="n">
        <v>-426811</v>
      </c>
      <c r="AB1124" t="s">
        <v>1260</v>
      </c>
      <c r="AC1124" t="s">
        <v>88</v>
      </c>
      <c r="AD1124" t="s">
        <v>89</v>
      </c>
      <c r="AE1124" t="s"/>
      <c r="AF1124" t="s"/>
      <c r="AG1124" t="s"/>
      <c r="AH1124" t="s">
        <v>1330</v>
      </c>
      <c r="AI1124" t="s">
        <v>1331</v>
      </c>
      <c r="AJ1124" t="s"/>
      <c r="AK1124" t="s">
        <v>91</v>
      </c>
      <c r="AL1124" t="s"/>
      <c r="AM1124" t="s">
        <v>474</v>
      </c>
      <c r="AN1124" t="s">
        <v>91</v>
      </c>
      <c r="AO1124" t="s"/>
      <c r="AP1124" t="n">
        <v>2</v>
      </c>
      <c r="AQ1124" t="s">
        <v>92</v>
      </c>
      <c r="AR1124" t="s"/>
      <c r="AS1124" t="s">
        <v>93</v>
      </c>
      <c r="AT1124" t="s">
        <v>94</v>
      </c>
      <c r="AU1124" t="s">
        <v>91</v>
      </c>
      <c r="AV1124" t="s"/>
      <c r="AW1124" t="s">
        <v>95</v>
      </c>
      <c r="AX1124" t="s"/>
      <c r="AY1124" t="n">
        <v>426811</v>
      </c>
      <c r="AZ1124" t="s">
        <v>1225</v>
      </c>
      <c r="BA1124" t="s"/>
      <c r="BB1124" t="s"/>
      <c r="BC1124" t="n">
        <v>38.91</v>
      </c>
      <c r="BD1124" t="n">
        <v>38.91</v>
      </c>
      <c r="BE1124" t="s">
        <v>1332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>
        <v>1315</v>
      </c>
      <c r="BR1124" t="s">
        <v>387</v>
      </c>
    </row>
    <row r="1125" spans="1:70">
      <c r="A1125" t="s">
        <v>70</v>
      </c>
      <c r="B1125" t="s">
        <v>71</v>
      </c>
      <c r="C1125" t="s">
        <v>438</v>
      </c>
      <c r="D1125" t="n">
        <v>3</v>
      </c>
      <c r="E1125" t="s">
        <v>1219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600</v>
      </c>
      <c r="L1125" t="s">
        <v>77</v>
      </c>
      <c r="M1125" t="s"/>
      <c r="N1125" t="s">
        <v>1310</v>
      </c>
      <c r="O1125" t="s">
        <v>79</v>
      </c>
      <c r="P1125" t="s">
        <v>1219</v>
      </c>
      <c r="Q1125" t="s"/>
      <c r="R1125" t="s">
        <v>328</v>
      </c>
      <c r="S1125" t="s">
        <v>1329</v>
      </c>
      <c r="T1125" t="s">
        <v>82</v>
      </c>
      <c r="U1125" t="s">
        <v>83</v>
      </c>
      <c r="V1125" t="s">
        <v>84</v>
      </c>
      <c r="W1125" t="s">
        <v>103</v>
      </c>
      <c r="X1125" t="s"/>
      <c r="Y1125" t="s">
        <v>86</v>
      </c>
      <c r="Z1125">
        <f>HYPERLINK("https://hotelmonitor-cachepage.eclerx.com/savepage/tk_15454758705322318_sr_61.html","info")</f>
        <v/>
      </c>
      <c r="AA1125" t="n">
        <v>-426811</v>
      </c>
      <c r="AB1125" t="s">
        <v>1260</v>
      </c>
      <c r="AC1125" t="s">
        <v>88</v>
      </c>
      <c r="AD1125" t="s">
        <v>89</v>
      </c>
      <c r="AE1125" t="s"/>
      <c r="AF1125" t="s"/>
      <c r="AG1125" t="s"/>
      <c r="AH1125" t="s">
        <v>1330</v>
      </c>
      <c r="AI1125" t="s">
        <v>1331</v>
      </c>
      <c r="AJ1125" t="s"/>
      <c r="AK1125" t="s">
        <v>91</v>
      </c>
      <c r="AL1125" t="s"/>
      <c r="AM1125" t="s">
        <v>474</v>
      </c>
      <c r="AN1125" t="s">
        <v>91</v>
      </c>
      <c r="AO1125" t="s"/>
      <c r="AP1125" t="n">
        <v>2</v>
      </c>
      <c r="AQ1125" t="s">
        <v>92</v>
      </c>
      <c r="AR1125" t="s"/>
      <c r="AS1125" t="s">
        <v>93</v>
      </c>
      <c r="AT1125" t="s">
        <v>94</v>
      </c>
      <c r="AU1125" t="s">
        <v>91</v>
      </c>
      <c r="AV1125" t="s"/>
      <c r="AW1125" t="s">
        <v>95</v>
      </c>
      <c r="AX1125" t="s"/>
      <c r="AY1125" t="n">
        <v>426811</v>
      </c>
      <c r="AZ1125" t="s">
        <v>1225</v>
      </c>
      <c r="BA1125" t="s"/>
      <c r="BB1125" t="s"/>
      <c r="BC1125" t="n">
        <v>38.91</v>
      </c>
      <c r="BD1125" t="n">
        <v>38.91</v>
      </c>
      <c r="BE1125" t="s">
        <v>1332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>
        <v>1315</v>
      </c>
      <c r="BR1125" t="s">
        <v>387</v>
      </c>
    </row>
    <row r="1126" spans="1:70">
      <c r="A1126" t="s">
        <v>70</v>
      </c>
      <c r="B1126" t="s">
        <v>71</v>
      </c>
      <c r="C1126" t="s">
        <v>438</v>
      </c>
      <c r="D1126" t="n">
        <v>3</v>
      </c>
      <c r="E1126" t="s">
        <v>1219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600</v>
      </c>
      <c r="L1126" t="s">
        <v>77</v>
      </c>
      <c r="M1126" t="s"/>
      <c r="N1126" t="s">
        <v>1310</v>
      </c>
      <c r="O1126" t="s">
        <v>79</v>
      </c>
      <c r="P1126" t="s">
        <v>1219</v>
      </c>
      <c r="Q1126" t="s"/>
      <c r="R1126" t="s">
        <v>328</v>
      </c>
      <c r="S1126" t="s">
        <v>1329</v>
      </c>
      <c r="T1126" t="s">
        <v>82</v>
      </c>
      <c r="U1126" t="s">
        <v>83</v>
      </c>
      <c r="V1126" t="s">
        <v>84</v>
      </c>
      <c r="W1126" t="s">
        <v>103</v>
      </c>
      <c r="X1126" t="s"/>
      <c r="Y1126" t="s">
        <v>86</v>
      </c>
      <c r="Z1126">
        <f>HYPERLINK("https://hotelmonitor-cachepage.eclerx.com/savepage/tk_15454758705322318_sr_61.html","info")</f>
        <v/>
      </c>
      <c r="AA1126" t="n">
        <v>-426811</v>
      </c>
      <c r="AB1126" t="s">
        <v>1261</v>
      </c>
      <c r="AC1126" t="s">
        <v>88</v>
      </c>
      <c r="AD1126" t="s">
        <v>89</v>
      </c>
      <c r="AE1126" t="s"/>
      <c r="AF1126" t="s"/>
      <c r="AG1126" t="s"/>
      <c r="AH1126" t="s">
        <v>1330</v>
      </c>
      <c r="AI1126" t="s">
        <v>1331</v>
      </c>
      <c r="AJ1126" t="s"/>
      <c r="AK1126" t="s">
        <v>91</v>
      </c>
      <c r="AL1126" t="s"/>
      <c r="AM1126" t="s">
        <v>474</v>
      </c>
      <c r="AN1126" t="s">
        <v>91</v>
      </c>
      <c r="AO1126" t="s"/>
      <c r="AP1126" t="n">
        <v>2</v>
      </c>
      <c r="AQ1126" t="s">
        <v>92</v>
      </c>
      <c r="AR1126" t="s"/>
      <c r="AS1126" t="s">
        <v>93</v>
      </c>
      <c r="AT1126" t="s">
        <v>94</v>
      </c>
      <c r="AU1126" t="s">
        <v>91</v>
      </c>
      <c r="AV1126" t="s"/>
      <c r="AW1126" t="s">
        <v>95</v>
      </c>
      <c r="AX1126" t="s"/>
      <c r="AY1126" t="n">
        <v>426811</v>
      </c>
      <c r="AZ1126" t="s">
        <v>1225</v>
      </c>
      <c r="BA1126" t="s"/>
      <c r="BB1126" t="s"/>
      <c r="BC1126" t="n">
        <v>38.91</v>
      </c>
      <c r="BD1126" t="n">
        <v>38.91</v>
      </c>
      <c r="BE1126" t="s">
        <v>1332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>
        <v>1315</v>
      </c>
      <c r="BR1126" t="s">
        <v>387</v>
      </c>
    </row>
    <row r="1127" spans="1:70">
      <c r="A1127" t="s">
        <v>70</v>
      </c>
      <c r="B1127" t="s">
        <v>71</v>
      </c>
      <c r="C1127" t="s">
        <v>438</v>
      </c>
      <c r="D1127" t="n">
        <v>3</v>
      </c>
      <c r="E1127" t="s">
        <v>1219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600</v>
      </c>
      <c r="L1127" t="s">
        <v>77</v>
      </c>
      <c r="M1127" t="s"/>
      <c r="N1127" t="s">
        <v>1310</v>
      </c>
      <c r="O1127" t="s">
        <v>79</v>
      </c>
      <c r="P1127" t="s">
        <v>1219</v>
      </c>
      <c r="Q1127" t="s"/>
      <c r="R1127" t="s">
        <v>328</v>
      </c>
      <c r="S1127" t="s">
        <v>1329</v>
      </c>
      <c r="T1127" t="s">
        <v>82</v>
      </c>
      <c r="U1127" t="s">
        <v>83</v>
      </c>
      <c r="V1127" t="s">
        <v>84</v>
      </c>
      <c r="W1127" t="s">
        <v>103</v>
      </c>
      <c r="X1127" t="s"/>
      <c r="Y1127" t="s">
        <v>86</v>
      </c>
      <c r="Z1127">
        <f>HYPERLINK("https://hotelmonitor-cachepage.eclerx.com/savepage/tk_15454758705322318_sr_61.html","info")</f>
        <v/>
      </c>
      <c r="AA1127" t="n">
        <v>-426811</v>
      </c>
      <c r="AB1127" t="s">
        <v>1261</v>
      </c>
      <c r="AC1127" t="s">
        <v>88</v>
      </c>
      <c r="AD1127" t="s">
        <v>89</v>
      </c>
      <c r="AE1127" t="s"/>
      <c r="AF1127" t="s"/>
      <c r="AG1127" t="s"/>
      <c r="AH1127" t="s">
        <v>1330</v>
      </c>
      <c r="AI1127" t="s">
        <v>1331</v>
      </c>
      <c r="AJ1127" t="s"/>
      <c r="AK1127" t="s">
        <v>91</v>
      </c>
      <c r="AL1127" t="s"/>
      <c r="AM1127" t="s">
        <v>474</v>
      </c>
      <c r="AN1127" t="s">
        <v>91</v>
      </c>
      <c r="AO1127" t="s"/>
      <c r="AP1127" t="n">
        <v>2</v>
      </c>
      <c r="AQ1127" t="s">
        <v>92</v>
      </c>
      <c r="AR1127" t="s"/>
      <c r="AS1127" t="s">
        <v>93</v>
      </c>
      <c r="AT1127" t="s">
        <v>94</v>
      </c>
      <c r="AU1127" t="s">
        <v>91</v>
      </c>
      <c r="AV1127" t="s"/>
      <c r="AW1127" t="s">
        <v>95</v>
      </c>
      <c r="AX1127" t="s"/>
      <c r="AY1127" t="n">
        <v>426811</v>
      </c>
      <c r="AZ1127" t="s">
        <v>1225</v>
      </c>
      <c r="BA1127" t="s"/>
      <c r="BB1127" t="s"/>
      <c r="BC1127" t="n">
        <v>38.91</v>
      </c>
      <c r="BD1127" t="n">
        <v>38.91</v>
      </c>
      <c r="BE1127" t="s">
        <v>1332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>
        <v>1315</v>
      </c>
      <c r="BR1127" t="s">
        <v>387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1511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209.9</v>
      </c>
      <c r="L1128" t="s">
        <v>77</v>
      </c>
      <c r="M1128" t="s"/>
      <c r="N1128" t="s">
        <v>559</v>
      </c>
      <c r="O1128" t="s">
        <v>79</v>
      </c>
      <c r="P1128" t="s">
        <v>1511</v>
      </c>
      <c r="Q1128" t="s"/>
      <c r="R1128" t="s">
        <v>80</v>
      </c>
      <c r="S1128" t="s">
        <v>1512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>
        <f>HYPERLINK("https://hotelmonitor-cachepage.eclerx.com/savepage/tk_1545475876687066_sr_62.html","info")</f>
        <v/>
      </c>
      <c r="AA1128" t="n">
        <v>-5674851</v>
      </c>
      <c r="AB1128" t="s">
        <v>1513</v>
      </c>
      <c r="AC1128" t="s">
        <v>196</v>
      </c>
      <c r="AD1128" t="s">
        <v>89</v>
      </c>
      <c r="AE1128" t="s"/>
      <c r="AF1128" t="s"/>
      <c r="AG1128" t="s"/>
      <c r="AH1128" t="s">
        <v>1514</v>
      </c>
      <c r="AI1128" t="s">
        <v>1512</v>
      </c>
      <c r="AJ1128" t="s"/>
      <c r="AK1128" t="s">
        <v>91</v>
      </c>
      <c r="AL1128" t="s"/>
      <c r="AM1128" t="s"/>
      <c r="AN1128" t="s">
        <v>99</v>
      </c>
      <c r="AO1128" t="s">
        <v>185</v>
      </c>
      <c r="AP1128" t="n">
        <v>7</v>
      </c>
      <c r="AQ1128" t="s">
        <v>92</v>
      </c>
      <c r="AR1128" t="s"/>
      <c r="AS1128" t="s">
        <v>803</v>
      </c>
      <c r="AT1128" t="s">
        <v>94</v>
      </c>
      <c r="AU1128" t="s">
        <v>91</v>
      </c>
      <c r="AV1128" t="s"/>
      <c r="AW1128" t="s">
        <v>95</v>
      </c>
      <c r="AX1128" t="s"/>
      <c r="AY1128" t="n">
        <v>5674851</v>
      </c>
      <c r="AZ1128" t="s">
        <v>1515</v>
      </c>
      <c r="BA1128" t="s"/>
      <c r="BB1128" t="s"/>
      <c r="BC1128" t="n">
        <v>38.9709</v>
      </c>
      <c r="BD1128" t="n">
        <v>38.9709</v>
      </c>
      <c r="BE1128" t="s">
        <v>1516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>
        <v>98</v>
      </c>
      <c r="BO1128" t="s">
        <v>82</v>
      </c>
      <c r="BP1128" t="s">
        <v>99</v>
      </c>
      <c r="BQ1128" t="s">
        <v>566</v>
      </c>
      <c r="BR1128" t="s">
        <v>205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1511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209.9</v>
      </c>
      <c r="L1129" t="s">
        <v>77</v>
      </c>
      <c r="M1129" t="s"/>
      <c r="N1129" t="s">
        <v>559</v>
      </c>
      <c r="O1129" t="s">
        <v>79</v>
      </c>
      <c r="P1129" t="s">
        <v>1511</v>
      </c>
      <c r="Q1129" t="s"/>
      <c r="R1129" t="s">
        <v>80</v>
      </c>
      <c r="S1129" t="s">
        <v>1512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>
        <f>HYPERLINK("https://hotelmonitor-cachepage.eclerx.com/savepage/tk_1545475876687066_sr_62.html","info")</f>
        <v/>
      </c>
      <c r="AA1129" t="n">
        <v>-5674851</v>
      </c>
      <c r="AB1129" t="s">
        <v>1513</v>
      </c>
      <c r="AC1129" t="s">
        <v>196</v>
      </c>
      <c r="AD1129" t="s">
        <v>89</v>
      </c>
      <c r="AE1129" t="s"/>
      <c r="AF1129" t="s"/>
      <c r="AG1129" t="s"/>
      <c r="AH1129" t="s">
        <v>1514</v>
      </c>
      <c r="AI1129" t="s">
        <v>1512</v>
      </c>
      <c r="AJ1129" t="s"/>
      <c r="AK1129" t="s">
        <v>91</v>
      </c>
      <c r="AL1129" t="s"/>
      <c r="AM1129" t="s"/>
      <c r="AN1129" t="s">
        <v>99</v>
      </c>
      <c r="AO1129" t="s">
        <v>185</v>
      </c>
      <c r="AP1129" t="n">
        <v>7</v>
      </c>
      <c r="AQ1129" t="s">
        <v>92</v>
      </c>
      <c r="AR1129" t="s"/>
      <c r="AS1129" t="s">
        <v>803</v>
      </c>
      <c r="AT1129" t="s">
        <v>94</v>
      </c>
      <c r="AU1129" t="s">
        <v>91</v>
      </c>
      <c r="AV1129" t="s"/>
      <c r="AW1129" t="s">
        <v>95</v>
      </c>
      <c r="AX1129" t="s"/>
      <c r="AY1129" t="n">
        <v>5674851</v>
      </c>
      <c r="AZ1129" t="s">
        <v>1515</v>
      </c>
      <c r="BA1129" t="s"/>
      <c r="BB1129" t="s"/>
      <c r="BC1129" t="n">
        <v>38.9709</v>
      </c>
      <c r="BD1129" t="n">
        <v>38.9709</v>
      </c>
      <c r="BE1129" t="s">
        <v>1516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>
        <v>98</v>
      </c>
      <c r="BO1129" t="s">
        <v>82</v>
      </c>
      <c r="BP1129" t="s">
        <v>99</v>
      </c>
      <c r="BQ1129" t="s">
        <v>566</v>
      </c>
      <c r="BR1129" t="s">
        <v>205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1511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224.84</v>
      </c>
      <c r="L1130" t="s">
        <v>77</v>
      </c>
      <c r="M1130" t="s"/>
      <c r="N1130" t="s">
        <v>559</v>
      </c>
      <c r="O1130" t="s">
        <v>79</v>
      </c>
      <c r="P1130" t="s">
        <v>1511</v>
      </c>
      <c r="Q1130" t="s"/>
      <c r="R1130" t="s">
        <v>80</v>
      </c>
      <c r="S1130" t="s">
        <v>1517</v>
      </c>
      <c r="T1130" t="s">
        <v>82</v>
      </c>
      <c r="U1130" t="s">
        <v>83</v>
      </c>
      <c r="V1130" t="s">
        <v>84</v>
      </c>
      <c r="W1130" t="s">
        <v>103</v>
      </c>
      <c r="X1130" t="s"/>
      <c r="Y1130" t="s">
        <v>86</v>
      </c>
      <c r="Z1130">
        <f>HYPERLINK("https://hotelmonitor-cachepage.eclerx.com/savepage/tk_1545475876687066_sr_62.html","info")</f>
        <v/>
      </c>
      <c r="AA1130" t="n">
        <v>-5674851</v>
      </c>
      <c r="AB1130" t="s">
        <v>1518</v>
      </c>
      <c r="AC1130" t="s">
        <v>196</v>
      </c>
      <c r="AD1130" t="s">
        <v>89</v>
      </c>
      <c r="AE1130" t="s"/>
      <c r="AF1130" t="s"/>
      <c r="AG1130" t="s"/>
      <c r="AH1130" t="s">
        <v>1519</v>
      </c>
      <c r="AI1130" t="s">
        <v>1517</v>
      </c>
      <c r="AJ1130" t="s"/>
      <c r="AK1130" t="s">
        <v>91</v>
      </c>
      <c r="AL1130" t="s"/>
      <c r="AM1130" t="s"/>
      <c r="AN1130" t="s">
        <v>99</v>
      </c>
      <c r="AO1130" t="s">
        <v>185</v>
      </c>
      <c r="AP1130" t="n">
        <v>7</v>
      </c>
      <c r="AQ1130" t="s">
        <v>92</v>
      </c>
      <c r="AR1130" t="s"/>
      <c r="AS1130" t="s">
        <v>803</v>
      </c>
      <c r="AT1130" t="s">
        <v>94</v>
      </c>
      <c r="AU1130" t="s">
        <v>91</v>
      </c>
      <c r="AV1130" t="s"/>
      <c r="AW1130" t="s">
        <v>95</v>
      </c>
      <c r="AX1130" t="s"/>
      <c r="AY1130" t="n">
        <v>5674851</v>
      </c>
      <c r="AZ1130" t="s">
        <v>1515</v>
      </c>
      <c r="BA1130" t="s"/>
      <c r="BB1130" t="s"/>
      <c r="BC1130" t="n">
        <v>38.9709</v>
      </c>
      <c r="BD1130" t="n">
        <v>38.9709</v>
      </c>
      <c r="BE1130" t="s">
        <v>1520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>
        <v>98</v>
      </c>
      <c r="BO1130" t="s">
        <v>82</v>
      </c>
      <c r="BP1130" t="s">
        <v>99</v>
      </c>
      <c r="BQ1130" t="s">
        <v>566</v>
      </c>
      <c r="BR1130" t="s">
        <v>205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1511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224.84</v>
      </c>
      <c r="L1131" t="s">
        <v>77</v>
      </c>
      <c r="M1131" t="s"/>
      <c r="N1131" t="s">
        <v>559</v>
      </c>
      <c r="O1131" t="s">
        <v>79</v>
      </c>
      <c r="P1131" t="s">
        <v>1511</v>
      </c>
      <c r="Q1131" t="s"/>
      <c r="R1131" t="s">
        <v>80</v>
      </c>
      <c r="S1131" t="s">
        <v>1517</v>
      </c>
      <c r="T1131" t="s">
        <v>82</v>
      </c>
      <c r="U1131" t="s">
        <v>83</v>
      </c>
      <c r="V1131" t="s">
        <v>84</v>
      </c>
      <c r="W1131" t="s">
        <v>103</v>
      </c>
      <c r="X1131" t="s"/>
      <c r="Y1131" t="s">
        <v>86</v>
      </c>
      <c r="Z1131">
        <f>HYPERLINK("https://hotelmonitor-cachepage.eclerx.com/savepage/tk_1545475876687066_sr_62.html","info")</f>
        <v/>
      </c>
      <c r="AA1131" t="n">
        <v>-5674851</v>
      </c>
      <c r="AB1131" t="s">
        <v>1518</v>
      </c>
      <c r="AC1131" t="s">
        <v>196</v>
      </c>
      <c r="AD1131" t="s">
        <v>89</v>
      </c>
      <c r="AE1131" t="s"/>
      <c r="AF1131" t="s"/>
      <c r="AG1131" t="s"/>
      <c r="AH1131" t="s">
        <v>1519</v>
      </c>
      <c r="AI1131" t="s">
        <v>1517</v>
      </c>
      <c r="AJ1131" t="s"/>
      <c r="AK1131" t="s">
        <v>91</v>
      </c>
      <c r="AL1131" t="s"/>
      <c r="AM1131" t="s"/>
      <c r="AN1131" t="s">
        <v>99</v>
      </c>
      <c r="AO1131" t="s">
        <v>185</v>
      </c>
      <c r="AP1131" t="n">
        <v>7</v>
      </c>
      <c r="AQ1131" t="s">
        <v>92</v>
      </c>
      <c r="AR1131" t="s"/>
      <c r="AS1131" t="s">
        <v>803</v>
      </c>
      <c r="AT1131" t="s">
        <v>94</v>
      </c>
      <c r="AU1131" t="s">
        <v>91</v>
      </c>
      <c r="AV1131" t="s"/>
      <c r="AW1131" t="s">
        <v>95</v>
      </c>
      <c r="AX1131" t="s"/>
      <c r="AY1131" t="n">
        <v>5674851</v>
      </c>
      <c r="AZ1131" t="s">
        <v>1515</v>
      </c>
      <c r="BA1131" t="s"/>
      <c r="BB1131" t="s"/>
      <c r="BC1131" t="n">
        <v>38.9709</v>
      </c>
      <c r="BD1131" t="n">
        <v>38.9709</v>
      </c>
      <c r="BE1131" t="s">
        <v>1520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>
        <v>98</v>
      </c>
      <c r="BO1131" t="s">
        <v>82</v>
      </c>
      <c r="BP1131" t="s">
        <v>99</v>
      </c>
      <c r="BQ1131" t="s">
        <v>566</v>
      </c>
      <c r="BR1131" t="s">
        <v>205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1511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233.22</v>
      </c>
      <c r="L1132" t="s">
        <v>77</v>
      </c>
      <c r="M1132" t="s"/>
      <c r="N1132" t="s">
        <v>559</v>
      </c>
      <c r="O1132" t="s">
        <v>79</v>
      </c>
      <c r="P1132" t="s">
        <v>1511</v>
      </c>
      <c r="Q1132" t="s"/>
      <c r="R1132" t="s">
        <v>80</v>
      </c>
      <c r="S1132" t="s">
        <v>1521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>
        <f>HYPERLINK("https://hotelmonitor-cachepage.eclerx.com/savepage/tk_1545475876687066_sr_62.html","info")</f>
        <v/>
      </c>
      <c r="AA1132" t="n">
        <v>-5674851</v>
      </c>
      <c r="AB1132" t="s">
        <v>1522</v>
      </c>
      <c r="AC1132" t="s">
        <v>88</v>
      </c>
      <c r="AD1132" t="s">
        <v>89</v>
      </c>
      <c r="AE1132" t="s"/>
      <c r="AF1132" t="s"/>
      <c r="AG1132" t="s"/>
      <c r="AH1132" t="s">
        <v>1523</v>
      </c>
      <c r="AI1132" t="s">
        <v>1521</v>
      </c>
      <c r="AJ1132" t="s"/>
      <c r="AK1132" t="s">
        <v>91</v>
      </c>
      <c r="AL1132" t="s"/>
      <c r="AM1132" t="s"/>
      <c r="AN1132" t="s">
        <v>99</v>
      </c>
      <c r="AO1132" t="s">
        <v>185</v>
      </c>
      <c r="AP1132" t="n">
        <v>7</v>
      </c>
      <c r="AQ1132" t="s">
        <v>92</v>
      </c>
      <c r="AR1132" t="s"/>
      <c r="AS1132" t="s">
        <v>803</v>
      </c>
      <c r="AT1132" t="s">
        <v>94</v>
      </c>
      <c r="AU1132" t="s">
        <v>91</v>
      </c>
      <c r="AV1132" t="s"/>
      <c r="AW1132" t="s">
        <v>95</v>
      </c>
      <c r="AX1132" t="s"/>
      <c r="AY1132" t="n">
        <v>5674851</v>
      </c>
      <c r="AZ1132" t="s">
        <v>1515</v>
      </c>
      <c r="BA1132" t="s"/>
      <c r="BB1132" t="s"/>
      <c r="BC1132" t="n">
        <v>38.9709</v>
      </c>
      <c r="BD1132" t="n">
        <v>38.9709</v>
      </c>
      <c r="BE1132" t="s">
        <v>1524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>
        <v>98</v>
      </c>
      <c r="BO1132" t="s">
        <v>82</v>
      </c>
      <c r="BP1132" t="s">
        <v>99</v>
      </c>
      <c r="BQ1132" t="s">
        <v>566</v>
      </c>
      <c r="BR1132" t="s">
        <v>205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1511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233.22</v>
      </c>
      <c r="L1133" t="s">
        <v>77</v>
      </c>
      <c r="M1133" t="s"/>
      <c r="N1133" t="s">
        <v>559</v>
      </c>
      <c r="O1133" t="s">
        <v>79</v>
      </c>
      <c r="P1133" t="s">
        <v>1511</v>
      </c>
      <c r="Q1133" t="s"/>
      <c r="R1133" t="s">
        <v>80</v>
      </c>
      <c r="S1133" t="s">
        <v>1521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>
        <f>HYPERLINK("https://hotelmonitor-cachepage.eclerx.com/savepage/tk_1545475876687066_sr_62.html","info")</f>
        <v/>
      </c>
      <c r="AA1133" t="n">
        <v>-5674851</v>
      </c>
      <c r="AB1133" t="s">
        <v>1522</v>
      </c>
      <c r="AC1133" t="s">
        <v>88</v>
      </c>
      <c r="AD1133" t="s">
        <v>89</v>
      </c>
      <c r="AE1133" t="s"/>
      <c r="AF1133" t="s"/>
      <c r="AG1133" t="s"/>
      <c r="AH1133" t="s">
        <v>1523</v>
      </c>
      <c r="AI1133" t="s">
        <v>1521</v>
      </c>
      <c r="AJ1133" t="s"/>
      <c r="AK1133" t="s">
        <v>91</v>
      </c>
      <c r="AL1133" t="s"/>
      <c r="AM1133" t="s"/>
      <c r="AN1133" t="s">
        <v>99</v>
      </c>
      <c r="AO1133" t="s">
        <v>185</v>
      </c>
      <c r="AP1133" t="n">
        <v>7</v>
      </c>
      <c r="AQ1133" t="s">
        <v>92</v>
      </c>
      <c r="AR1133" t="s"/>
      <c r="AS1133" t="s">
        <v>803</v>
      </c>
      <c r="AT1133" t="s">
        <v>94</v>
      </c>
      <c r="AU1133" t="s">
        <v>91</v>
      </c>
      <c r="AV1133" t="s"/>
      <c r="AW1133" t="s">
        <v>95</v>
      </c>
      <c r="AX1133" t="s"/>
      <c r="AY1133" t="n">
        <v>5674851</v>
      </c>
      <c r="AZ1133" t="s">
        <v>1515</v>
      </c>
      <c r="BA1133" t="s"/>
      <c r="BB1133" t="s"/>
      <c r="BC1133" t="n">
        <v>38.9709</v>
      </c>
      <c r="BD1133" t="n">
        <v>38.9709</v>
      </c>
      <c r="BE1133" t="s">
        <v>1524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98</v>
      </c>
      <c r="BO1133" t="s">
        <v>82</v>
      </c>
      <c r="BP1133" t="s">
        <v>99</v>
      </c>
      <c r="BQ1133" t="s">
        <v>566</v>
      </c>
      <c r="BR1133" t="s">
        <v>205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1511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233.22</v>
      </c>
      <c r="L1134" t="s">
        <v>77</v>
      </c>
      <c r="M1134" t="s"/>
      <c r="N1134" t="s">
        <v>559</v>
      </c>
      <c r="O1134" t="s">
        <v>79</v>
      </c>
      <c r="P1134" t="s">
        <v>1511</v>
      </c>
      <c r="Q1134" t="s"/>
      <c r="R1134" t="s">
        <v>80</v>
      </c>
      <c r="S1134" t="s">
        <v>1521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HYPERLINK("https://hotelmonitor-cachepage.eclerx.com/savepage/tk_1545475876687066_sr_62.html","info")</f>
        <v/>
      </c>
      <c r="AA1134" t="n">
        <v>-5674851</v>
      </c>
      <c r="AB1134" t="s">
        <v>1522</v>
      </c>
      <c r="AC1134" t="s">
        <v>88</v>
      </c>
      <c r="AD1134" t="s">
        <v>89</v>
      </c>
      <c r="AE1134" t="s"/>
      <c r="AF1134" t="s"/>
      <c r="AG1134" t="s"/>
      <c r="AH1134" t="s">
        <v>1523</v>
      </c>
      <c r="AI1134" t="s">
        <v>1521</v>
      </c>
      <c r="AJ1134" t="s"/>
      <c r="AK1134" t="s">
        <v>91</v>
      </c>
      <c r="AL1134" t="s"/>
      <c r="AM1134" t="s"/>
      <c r="AN1134" t="s">
        <v>99</v>
      </c>
      <c r="AO1134" t="s">
        <v>185</v>
      </c>
      <c r="AP1134" t="n">
        <v>7</v>
      </c>
      <c r="AQ1134" t="s">
        <v>92</v>
      </c>
      <c r="AR1134" t="s"/>
      <c r="AS1134" t="s">
        <v>803</v>
      </c>
      <c r="AT1134" t="s">
        <v>94</v>
      </c>
      <c r="AU1134" t="s">
        <v>91</v>
      </c>
      <c r="AV1134" t="s"/>
      <c r="AW1134" t="s">
        <v>95</v>
      </c>
      <c r="AX1134" t="s"/>
      <c r="AY1134" t="n">
        <v>5674851</v>
      </c>
      <c r="AZ1134" t="s">
        <v>1515</v>
      </c>
      <c r="BA1134" t="s"/>
      <c r="BB1134" t="s"/>
      <c r="BC1134" t="n">
        <v>38.9709</v>
      </c>
      <c r="BD1134" t="n">
        <v>38.9709</v>
      </c>
      <c r="BE1134" t="s">
        <v>1524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>
        <v>98</v>
      </c>
      <c r="BO1134" t="s">
        <v>82</v>
      </c>
      <c r="BP1134" t="s">
        <v>99</v>
      </c>
      <c r="BQ1134" t="s">
        <v>566</v>
      </c>
      <c r="BR1134" t="s">
        <v>205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1511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233.22</v>
      </c>
      <c r="L1135" t="s">
        <v>77</v>
      </c>
      <c r="M1135" t="s"/>
      <c r="N1135" t="s">
        <v>559</v>
      </c>
      <c r="O1135" t="s">
        <v>79</v>
      </c>
      <c r="P1135" t="s">
        <v>1511</v>
      </c>
      <c r="Q1135" t="s"/>
      <c r="R1135" t="s">
        <v>80</v>
      </c>
      <c r="S1135" t="s">
        <v>1521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HYPERLINK("https://hotelmonitor-cachepage.eclerx.com/savepage/tk_1545475876687066_sr_62.html","info")</f>
        <v/>
      </c>
      <c r="AA1135" t="n">
        <v>-5674851</v>
      </c>
      <c r="AB1135" t="s">
        <v>1522</v>
      </c>
      <c r="AC1135" t="s">
        <v>88</v>
      </c>
      <c r="AD1135" t="s">
        <v>89</v>
      </c>
      <c r="AE1135" t="s"/>
      <c r="AF1135" t="s"/>
      <c r="AG1135" t="s"/>
      <c r="AH1135" t="s">
        <v>1523</v>
      </c>
      <c r="AI1135" t="s">
        <v>1521</v>
      </c>
      <c r="AJ1135" t="s"/>
      <c r="AK1135" t="s">
        <v>91</v>
      </c>
      <c r="AL1135" t="s"/>
      <c r="AM1135" t="s"/>
      <c r="AN1135" t="s">
        <v>99</v>
      </c>
      <c r="AO1135" t="s">
        <v>185</v>
      </c>
      <c r="AP1135" t="n">
        <v>7</v>
      </c>
      <c r="AQ1135" t="s">
        <v>92</v>
      </c>
      <c r="AR1135" t="s"/>
      <c r="AS1135" t="s">
        <v>803</v>
      </c>
      <c r="AT1135" t="s">
        <v>94</v>
      </c>
      <c r="AU1135" t="s">
        <v>91</v>
      </c>
      <c r="AV1135" t="s"/>
      <c r="AW1135" t="s">
        <v>95</v>
      </c>
      <c r="AX1135" t="s"/>
      <c r="AY1135" t="n">
        <v>5674851</v>
      </c>
      <c r="AZ1135" t="s">
        <v>1515</v>
      </c>
      <c r="BA1135" t="s"/>
      <c r="BB1135" t="s"/>
      <c r="BC1135" t="n">
        <v>38.9709</v>
      </c>
      <c r="BD1135" t="n">
        <v>38.9709</v>
      </c>
      <c r="BE1135" t="s">
        <v>1524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98</v>
      </c>
      <c r="BO1135" t="s">
        <v>82</v>
      </c>
      <c r="BP1135" t="s">
        <v>99</v>
      </c>
      <c r="BQ1135" t="s">
        <v>566</v>
      </c>
      <c r="BR1135" t="s">
        <v>205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1511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233.22</v>
      </c>
      <c r="L1136" t="s">
        <v>77</v>
      </c>
      <c r="M1136" t="s"/>
      <c r="N1136" t="s">
        <v>559</v>
      </c>
      <c r="O1136" t="s">
        <v>79</v>
      </c>
      <c r="P1136" t="s">
        <v>1511</v>
      </c>
      <c r="Q1136" t="s"/>
      <c r="R1136" t="s">
        <v>80</v>
      </c>
      <c r="S1136" t="s">
        <v>1521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>
        <f>HYPERLINK("https://hotelmonitor-cachepage.eclerx.com/savepage/tk_1545475876687066_sr_62.html","info")</f>
        <v/>
      </c>
      <c r="AA1136" t="n">
        <v>-5674851</v>
      </c>
      <c r="AB1136" t="s">
        <v>1525</v>
      </c>
      <c r="AC1136" t="s">
        <v>88</v>
      </c>
      <c r="AD1136" t="s">
        <v>89</v>
      </c>
      <c r="AE1136" t="s"/>
      <c r="AF1136" t="s"/>
      <c r="AG1136" t="s"/>
      <c r="AH1136" t="s">
        <v>1523</v>
      </c>
      <c r="AI1136" t="s">
        <v>1521</v>
      </c>
      <c r="AJ1136" t="s"/>
      <c r="AK1136" t="s">
        <v>91</v>
      </c>
      <c r="AL1136" t="s"/>
      <c r="AM1136" t="s"/>
      <c r="AN1136" t="s">
        <v>99</v>
      </c>
      <c r="AO1136" t="s">
        <v>185</v>
      </c>
      <c r="AP1136" t="n">
        <v>7</v>
      </c>
      <c r="AQ1136" t="s">
        <v>92</v>
      </c>
      <c r="AR1136" t="s"/>
      <c r="AS1136" t="s">
        <v>803</v>
      </c>
      <c r="AT1136" t="s">
        <v>94</v>
      </c>
      <c r="AU1136" t="s">
        <v>91</v>
      </c>
      <c r="AV1136" t="s"/>
      <c r="AW1136" t="s">
        <v>95</v>
      </c>
      <c r="AX1136" t="s"/>
      <c r="AY1136" t="n">
        <v>5674851</v>
      </c>
      <c r="AZ1136" t="s">
        <v>1515</v>
      </c>
      <c r="BA1136" t="s"/>
      <c r="BB1136" t="s"/>
      <c r="BC1136" t="n">
        <v>38.9709</v>
      </c>
      <c r="BD1136" t="n">
        <v>38.9709</v>
      </c>
      <c r="BE1136" t="s">
        <v>1524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>
        <v>98</v>
      </c>
      <c r="BO1136" t="s">
        <v>82</v>
      </c>
      <c r="BP1136" t="s">
        <v>99</v>
      </c>
      <c r="BQ1136" t="s">
        <v>566</v>
      </c>
      <c r="BR1136" t="s">
        <v>205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1511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233.22</v>
      </c>
      <c r="L1137" t="s">
        <v>77</v>
      </c>
      <c r="M1137" t="s"/>
      <c r="N1137" t="s">
        <v>559</v>
      </c>
      <c r="O1137" t="s">
        <v>79</v>
      </c>
      <c r="P1137" t="s">
        <v>1511</v>
      </c>
      <c r="Q1137" t="s"/>
      <c r="R1137" t="s">
        <v>80</v>
      </c>
      <c r="S1137" t="s">
        <v>1521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>
        <f>HYPERLINK("https://hotelmonitor-cachepage.eclerx.com/savepage/tk_1545475876687066_sr_62.html","info")</f>
        <v/>
      </c>
      <c r="AA1137" t="n">
        <v>-5674851</v>
      </c>
      <c r="AB1137" t="s">
        <v>1525</v>
      </c>
      <c r="AC1137" t="s">
        <v>88</v>
      </c>
      <c r="AD1137" t="s">
        <v>89</v>
      </c>
      <c r="AE1137" t="s"/>
      <c r="AF1137" t="s"/>
      <c r="AG1137" t="s"/>
      <c r="AH1137" t="s">
        <v>1523</v>
      </c>
      <c r="AI1137" t="s">
        <v>1521</v>
      </c>
      <c r="AJ1137" t="s"/>
      <c r="AK1137" t="s">
        <v>91</v>
      </c>
      <c r="AL1137" t="s"/>
      <c r="AM1137" t="s"/>
      <c r="AN1137" t="s">
        <v>99</v>
      </c>
      <c r="AO1137" t="s">
        <v>185</v>
      </c>
      <c r="AP1137" t="n">
        <v>7</v>
      </c>
      <c r="AQ1137" t="s">
        <v>92</v>
      </c>
      <c r="AR1137" t="s"/>
      <c r="AS1137" t="s">
        <v>803</v>
      </c>
      <c r="AT1137" t="s">
        <v>94</v>
      </c>
      <c r="AU1137" t="s">
        <v>91</v>
      </c>
      <c r="AV1137" t="s"/>
      <c r="AW1137" t="s">
        <v>95</v>
      </c>
      <c r="AX1137" t="s"/>
      <c r="AY1137" t="n">
        <v>5674851</v>
      </c>
      <c r="AZ1137" t="s">
        <v>1515</v>
      </c>
      <c r="BA1137" t="s"/>
      <c r="BB1137" t="s"/>
      <c r="BC1137" t="n">
        <v>38.9709</v>
      </c>
      <c r="BD1137" t="n">
        <v>38.9709</v>
      </c>
      <c r="BE1137" t="s">
        <v>1524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98</v>
      </c>
      <c r="BO1137" t="s">
        <v>82</v>
      </c>
      <c r="BP1137" t="s">
        <v>99</v>
      </c>
      <c r="BQ1137" t="s">
        <v>566</v>
      </c>
      <c r="BR1137" t="s">
        <v>205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1511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242.64</v>
      </c>
      <c r="L1138" t="s">
        <v>77</v>
      </c>
      <c r="M1138" t="s"/>
      <c r="N1138" t="s">
        <v>559</v>
      </c>
      <c r="O1138" t="s">
        <v>79</v>
      </c>
      <c r="P1138" t="s">
        <v>1511</v>
      </c>
      <c r="Q1138" t="s"/>
      <c r="R1138" t="s">
        <v>80</v>
      </c>
      <c r="S1138" t="s">
        <v>1526</v>
      </c>
      <c r="T1138" t="s">
        <v>82</v>
      </c>
      <c r="U1138" t="s">
        <v>83</v>
      </c>
      <c r="V1138" t="s">
        <v>84</v>
      </c>
      <c r="W1138" t="s">
        <v>103</v>
      </c>
      <c r="X1138" t="s"/>
      <c r="Y1138" t="s">
        <v>86</v>
      </c>
      <c r="Z1138">
        <f>HYPERLINK("https://hotelmonitor-cachepage.eclerx.com/savepage/tk_1545475876687066_sr_62.html","info")</f>
        <v/>
      </c>
      <c r="AA1138" t="n">
        <v>-5674851</v>
      </c>
      <c r="AB1138" t="s">
        <v>624</v>
      </c>
      <c r="AC1138" t="s">
        <v>88</v>
      </c>
      <c r="AD1138" t="s">
        <v>89</v>
      </c>
      <c r="AE1138" t="s"/>
      <c r="AF1138" t="s"/>
      <c r="AG1138" t="s"/>
      <c r="AH1138" t="s">
        <v>1527</v>
      </c>
      <c r="AI1138" t="s">
        <v>1526</v>
      </c>
      <c r="AJ1138" t="s"/>
      <c r="AK1138" t="s">
        <v>91</v>
      </c>
      <c r="AL1138" t="s"/>
      <c r="AM1138" t="s"/>
      <c r="AN1138" t="s">
        <v>99</v>
      </c>
      <c r="AO1138" t="s">
        <v>185</v>
      </c>
      <c r="AP1138" t="n">
        <v>7</v>
      </c>
      <c r="AQ1138" t="s">
        <v>92</v>
      </c>
      <c r="AR1138" t="s"/>
      <c r="AS1138" t="s">
        <v>803</v>
      </c>
      <c r="AT1138" t="s">
        <v>94</v>
      </c>
      <c r="AU1138" t="s">
        <v>91</v>
      </c>
      <c r="AV1138" t="s"/>
      <c r="AW1138" t="s">
        <v>95</v>
      </c>
      <c r="AX1138" t="s"/>
      <c r="AY1138" t="n">
        <v>5674851</v>
      </c>
      <c r="AZ1138" t="s">
        <v>1515</v>
      </c>
      <c r="BA1138" t="s"/>
      <c r="BB1138" t="s"/>
      <c r="BC1138" t="n">
        <v>38.9709</v>
      </c>
      <c r="BD1138" t="n">
        <v>38.9709</v>
      </c>
      <c r="BE1138" t="s">
        <v>1528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>
        <v>98</v>
      </c>
      <c r="BO1138" t="s">
        <v>82</v>
      </c>
      <c r="BP1138" t="s">
        <v>99</v>
      </c>
      <c r="BQ1138" t="s">
        <v>566</v>
      </c>
      <c r="BR1138" t="s">
        <v>205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1511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242.64</v>
      </c>
      <c r="L1139" t="s">
        <v>77</v>
      </c>
      <c r="M1139" t="s"/>
      <c r="N1139" t="s">
        <v>559</v>
      </c>
      <c r="O1139" t="s">
        <v>79</v>
      </c>
      <c r="P1139" t="s">
        <v>1511</v>
      </c>
      <c r="Q1139" t="s"/>
      <c r="R1139" t="s">
        <v>80</v>
      </c>
      <c r="S1139" t="s">
        <v>1526</v>
      </c>
      <c r="T1139" t="s">
        <v>82</v>
      </c>
      <c r="U1139" t="s">
        <v>83</v>
      </c>
      <c r="V1139" t="s">
        <v>84</v>
      </c>
      <c r="W1139" t="s">
        <v>103</v>
      </c>
      <c r="X1139" t="s"/>
      <c r="Y1139" t="s">
        <v>86</v>
      </c>
      <c r="Z1139">
        <f>HYPERLINK("https://hotelmonitor-cachepage.eclerx.com/savepage/tk_1545475876687066_sr_62.html","info")</f>
        <v/>
      </c>
      <c r="AA1139" t="n">
        <v>-5674851</v>
      </c>
      <c r="AB1139" t="s">
        <v>624</v>
      </c>
      <c r="AC1139" t="s">
        <v>88</v>
      </c>
      <c r="AD1139" t="s">
        <v>89</v>
      </c>
      <c r="AE1139" t="s"/>
      <c r="AF1139" t="s"/>
      <c r="AG1139" t="s"/>
      <c r="AH1139" t="s">
        <v>1527</v>
      </c>
      <c r="AI1139" t="s">
        <v>1526</v>
      </c>
      <c r="AJ1139" t="s"/>
      <c r="AK1139" t="s">
        <v>91</v>
      </c>
      <c r="AL1139" t="s"/>
      <c r="AM1139" t="s"/>
      <c r="AN1139" t="s">
        <v>99</v>
      </c>
      <c r="AO1139" t="s">
        <v>185</v>
      </c>
      <c r="AP1139" t="n">
        <v>7</v>
      </c>
      <c r="AQ1139" t="s">
        <v>92</v>
      </c>
      <c r="AR1139" t="s"/>
      <c r="AS1139" t="s">
        <v>803</v>
      </c>
      <c r="AT1139" t="s">
        <v>94</v>
      </c>
      <c r="AU1139" t="s">
        <v>91</v>
      </c>
      <c r="AV1139" t="s"/>
      <c r="AW1139" t="s">
        <v>95</v>
      </c>
      <c r="AX1139" t="s"/>
      <c r="AY1139" t="n">
        <v>5674851</v>
      </c>
      <c r="AZ1139" t="s">
        <v>1515</v>
      </c>
      <c r="BA1139" t="s"/>
      <c r="BB1139" t="s"/>
      <c r="BC1139" t="n">
        <v>38.9709</v>
      </c>
      <c r="BD1139" t="n">
        <v>38.9709</v>
      </c>
      <c r="BE1139" t="s">
        <v>1528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>
        <v>98</v>
      </c>
      <c r="BO1139" t="s">
        <v>82</v>
      </c>
      <c r="BP1139" t="s">
        <v>99</v>
      </c>
      <c r="BQ1139" t="s">
        <v>566</v>
      </c>
      <c r="BR1139" t="s">
        <v>205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1511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248.15</v>
      </c>
      <c r="L1140" t="s">
        <v>77</v>
      </c>
      <c r="M1140" t="s"/>
      <c r="N1140" t="s">
        <v>559</v>
      </c>
      <c r="O1140" t="s">
        <v>79</v>
      </c>
      <c r="P1140" t="s">
        <v>1511</v>
      </c>
      <c r="Q1140" t="s"/>
      <c r="R1140" t="s">
        <v>80</v>
      </c>
      <c r="S1140" t="s">
        <v>1529</v>
      </c>
      <c r="T1140" t="s">
        <v>82</v>
      </c>
      <c r="U1140" t="s">
        <v>83</v>
      </c>
      <c r="V1140" t="s">
        <v>84</v>
      </c>
      <c r="W1140" t="s">
        <v>103</v>
      </c>
      <c r="X1140" t="s"/>
      <c r="Y1140" t="s">
        <v>86</v>
      </c>
      <c r="Z1140">
        <f>HYPERLINK("https://hotelmonitor-cachepage.eclerx.com/savepage/tk_1545475876687066_sr_62.html","info")</f>
        <v/>
      </c>
      <c r="AA1140" t="n">
        <v>-5674851</v>
      </c>
      <c r="AB1140" t="s">
        <v>1212</v>
      </c>
      <c r="AC1140" t="s">
        <v>88</v>
      </c>
      <c r="AD1140" t="s">
        <v>89</v>
      </c>
      <c r="AE1140" t="s"/>
      <c r="AF1140" t="s"/>
      <c r="AG1140" t="s"/>
      <c r="AH1140" t="s">
        <v>1530</v>
      </c>
      <c r="AI1140" t="s">
        <v>1529</v>
      </c>
      <c r="AJ1140" t="s"/>
      <c r="AK1140" t="s">
        <v>91</v>
      </c>
      <c r="AL1140" t="s"/>
      <c r="AM1140" t="s"/>
      <c r="AN1140" t="s">
        <v>99</v>
      </c>
      <c r="AO1140" t="s">
        <v>185</v>
      </c>
      <c r="AP1140" t="n">
        <v>7</v>
      </c>
      <c r="AQ1140" t="s">
        <v>92</v>
      </c>
      <c r="AR1140" t="s"/>
      <c r="AS1140" t="s">
        <v>803</v>
      </c>
      <c r="AT1140" t="s">
        <v>94</v>
      </c>
      <c r="AU1140" t="s">
        <v>91</v>
      </c>
      <c r="AV1140" t="s"/>
      <c r="AW1140" t="s">
        <v>95</v>
      </c>
      <c r="AX1140" t="s"/>
      <c r="AY1140" t="n">
        <v>5674851</v>
      </c>
      <c r="AZ1140" t="s">
        <v>1515</v>
      </c>
      <c r="BA1140" t="s"/>
      <c r="BB1140" t="s"/>
      <c r="BC1140" t="n">
        <v>38.9709</v>
      </c>
      <c r="BD1140" t="n">
        <v>38.9709</v>
      </c>
      <c r="BE1140" t="s">
        <v>1531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>
        <v>98</v>
      </c>
      <c r="BO1140" t="s">
        <v>82</v>
      </c>
      <c r="BP1140" t="s">
        <v>99</v>
      </c>
      <c r="BQ1140" t="s">
        <v>566</v>
      </c>
      <c r="BR1140" t="s">
        <v>205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1511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248.15</v>
      </c>
      <c r="L1141" t="s">
        <v>77</v>
      </c>
      <c r="M1141" t="s"/>
      <c r="N1141" t="s">
        <v>559</v>
      </c>
      <c r="O1141" t="s">
        <v>79</v>
      </c>
      <c r="P1141" t="s">
        <v>1511</v>
      </c>
      <c r="Q1141" t="s"/>
      <c r="R1141" t="s">
        <v>80</v>
      </c>
      <c r="S1141" t="s">
        <v>1529</v>
      </c>
      <c r="T1141" t="s">
        <v>82</v>
      </c>
      <c r="U1141" t="s">
        <v>83</v>
      </c>
      <c r="V1141" t="s">
        <v>84</v>
      </c>
      <c r="W1141" t="s">
        <v>103</v>
      </c>
      <c r="X1141" t="s"/>
      <c r="Y1141" t="s">
        <v>86</v>
      </c>
      <c r="Z1141">
        <f>HYPERLINK("https://hotelmonitor-cachepage.eclerx.com/savepage/tk_1545475876687066_sr_62.html","info")</f>
        <v/>
      </c>
      <c r="AA1141" t="n">
        <v>-5674851</v>
      </c>
      <c r="AB1141" t="s">
        <v>1212</v>
      </c>
      <c r="AC1141" t="s">
        <v>88</v>
      </c>
      <c r="AD1141" t="s">
        <v>89</v>
      </c>
      <c r="AE1141" t="s"/>
      <c r="AF1141" t="s"/>
      <c r="AG1141" t="s"/>
      <c r="AH1141" t="s">
        <v>1530</v>
      </c>
      <c r="AI1141" t="s">
        <v>1529</v>
      </c>
      <c r="AJ1141" t="s"/>
      <c r="AK1141" t="s">
        <v>91</v>
      </c>
      <c r="AL1141" t="s"/>
      <c r="AM1141" t="s"/>
      <c r="AN1141" t="s">
        <v>99</v>
      </c>
      <c r="AO1141" t="s">
        <v>185</v>
      </c>
      <c r="AP1141" t="n">
        <v>7</v>
      </c>
      <c r="AQ1141" t="s">
        <v>92</v>
      </c>
      <c r="AR1141" t="s"/>
      <c r="AS1141" t="s">
        <v>803</v>
      </c>
      <c r="AT1141" t="s">
        <v>94</v>
      </c>
      <c r="AU1141" t="s">
        <v>91</v>
      </c>
      <c r="AV1141" t="s"/>
      <c r="AW1141" t="s">
        <v>95</v>
      </c>
      <c r="AX1141" t="s"/>
      <c r="AY1141" t="n">
        <v>5674851</v>
      </c>
      <c r="AZ1141" t="s">
        <v>1515</v>
      </c>
      <c r="BA1141" t="s"/>
      <c r="BB1141" t="s"/>
      <c r="BC1141" t="n">
        <v>38.9709</v>
      </c>
      <c r="BD1141" t="n">
        <v>38.9709</v>
      </c>
      <c r="BE1141" t="s">
        <v>1531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>
        <v>98</v>
      </c>
      <c r="BO1141" t="s">
        <v>82</v>
      </c>
      <c r="BP1141" t="s">
        <v>99</v>
      </c>
      <c r="BQ1141" t="s">
        <v>566</v>
      </c>
      <c r="BR1141" t="s">
        <v>205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1511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248.15</v>
      </c>
      <c r="L1142" t="s">
        <v>77</v>
      </c>
      <c r="M1142" t="s"/>
      <c r="N1142" t="s">
        <v>559</v>
      </c>
      <c r="O1142" t="s">
        <v>79</v>
      </c>
      <c r="P1142" t="s">
        <v>1511</v>
      </c>
      <c r="Q1142" t="s"/>
      <c r="R1142" t="s">
        <v>80</v>
      </c>
      <c r="S1142" t="s">
        <v>1529</v>
      </c>
      <c r="T1142" t="s">
        <v>82</v>
      </c>
      <c r="U1142" t="s">
        <v>83</v>
      </c>
      <c r="V1142" t="s">
        <v>84</v>
      </c>
      <c r="W1142" t="s">
        <v>103</v>
      </c>
      <c r="X1142" t="s"/>
      <c r="Y1142" t="s">
        <v>86</v>
      </c>
      <c r="Z1142">
        <f>HYPERLINK("https://hotelmonitor-cachepage.eclerx.com/savepage/tk_1545475876687066_sr_62.html","info")</f>
        <v/>
      </c>
      <c r="AA1142" t="n">
        <v>-5674851</v>
      </c>
      <c r="AB1142" t="s">
        <v>1212</v>
      </c>
      <c r="AC1142" t="s">
        <v>88</v>
      </c>
      <c r="AD1142" t="s">
        <v>89</v>
      </c>
      <c r="AE1142" t="s"/>
      <c r="AF1142" t="s"/>
      <c r="AG1142" t="s"/>
      <c r="AH1142" t="s">
        <v>1530</v>
      </c>
      <c r="AI1142" t="s">
        <v>1529</v>
      </c>
      <c r="AJ1142" t="s"/>
      <c r="AK1142" t="s">
        <v>91</v>
      </c>
      <c r="AL1142" t="s"/>
      <c r="AM1142" t="s"/>
      <c r="AN1142" t="s">
        <v>99</v>
      </c>
      <c r="AO1142" t="s">
        <v>185</v>
      </c>
      <c r="AP1142" t="n">
        <v>7</v>
      </c>
      <c r="AQ1142" t="s">
        <v>92</v>
      </c>
      <c r="AR1142" t="s"/>
      <c r="AS1142" t="s">
        <v>803</v>
      </c>
      <c r="AT1142" t="s">
        <v>94</v>
      </c>
      <c r="AU1142" t="s">
        <v>91</v>
      </c>
      <c r="AV1142" t="s"/>
      <c r="AW1142" t="s">
        <v>95</v>
      </c>
      <c r="AX1142" t="s"/>
      <c r="AY1142" t="n">
        <v>5674851</v>
      </c>
      <c r="AZ1142" t="s">
        <v>1515</v>
      </c>
      <c r="BA1142" t="s"/>
      <c r="BB1142" t="s"/>
      <c r="BC1142" t="n">
        <v>38.9709</v>
      </c>
      <c r="BD1142" t="n">
        <v>38.9709</v>
      </c>
      <c r="BE1142" t="s">
        <v>1531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>
        <v>98</v>
      </c>
      <c r="BO1142" t="s">
        <v>82</v>
      </c>
      <c r="BP1142" t="s">
        <v>99</v>
      </c>
      <c r="BQ1142" t="s">
        <v>566</v>
      </c>
      <c r="BR1142" t="s">
        <v>205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1511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248.15</v>
      </c>
      <c r="L1143" t="s">
        <v>77</v>
      </c>
      <c r="M1143" t="s"/>
      <c r="N1143" t="s">
        <v>559</v>
      </c>
      <c r="O1143" t="s">
        <v>79</v>
      </c>
      <c r="P1143" t="s">
        <v>1511</v>
      </c>
      <c r="Q1143" t="s"/>
      <c r="R1143" t="s">
        <v>80</v>
      </c>
      <c r="S1143" t="s">
        <v>1529</v>
      </c>
      <c r="T1143" t="s">
        <v>82</v>
      </c>
      <c r="U1143" t="s">
        <v>83</v>
      </c>
      <c r="V1143" t="s">
        <v>84</v>
      </c>
      <c r="W1143" t="s">
        <v>103</v>
      </c>
      <c r="X1143" t="s"/>
      <c r="Y1143" t="s">
        <v>86</v>
      </c>
      <c r="Z1143">
        <f>HYPERLINK("https://hotelmonitor-cachepage.eclerx.com/savepage/tk_1545475876687066_sr_62.html","info")</f>
        <v/>
      </c>
      <c r="AA1143" t="n">
        <v>-5674851</v>
      </c>
      <c r="AB1143" t="s">
        <v>1212</v>
      </c>
      <c r="AC1143" t="s">
        <v>88</v>
      </c>
      <c r="AD1143" t="s">
        <v>89</v>
      </c>
      <c r="AE1143" t="s"/>
      <c r="AF1143" t="s"/>
      <c r="AG1143" t="s"/>
      <c r="AH1143" t="s">
        <v>1530</v>
      </c>
      <c r="AI1143" t="s">
        <v>1529</v>
      </c>
      <c r="AJ1143" t="s"/>
      <c r="AK1143" t="s">
        <v>91</v>
      </c>
      <c r="AL1143" t="s"/>
      <c r="AM1143" t="s"/>
      <c r="AN1143" t="s">
        <v>99</v>
      </c>
      <c r="AO1143" t="s">
        <v>185</v>
      </c>
      <c r="AP1143" t="n">
        <v>7</v>
      </c>
      <c r="AQ1143" t="s">
        <v>92</v>
      </c>
      <c r="AR1143" t="s"/>
      <c r="AS1143" t="s">
        <v>803</v>
      </c>
      <c r="AT1143" t="s">
        <v>94</v>
      </c>
      <c r="AU1143" t="s">
        <v>91</v>
      </c>
      <c r="AV1143" t="s"/>
      <c r="AW1143" t="s">
        <v>95</v>
      </c>
      <c r="AX1143" t="s"/>
      <c r="AY1143" t="n">
        <v>5674851</v>
      </c>
      <c r="AZ1143" t="s">
        <v>1515</v>
      </c>
      <c r="BA1143" t="s"/>
      <c r="BB1143" t="s"/>
      <c r="BC1143" t="n">
        <v>38.9709</v>
      </c>
      <c r="BD1143" t="n">
        <v>38.9709</v>
      </c>
      <c r="BE1143" t="s">
        <v>1531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>
        <v>98</v>
      </c>
      <c r="BO1143" t="s">
        <v>82</v>
      </c>
      <c r="BP1143" t="s">
        <v>99</v>
      </c>
      <c r="BQ1143" t="s">
        <v>566</v>
      </c>
      <c r="BR1143" t="s">
        <v>205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1511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230.89</v>
      </c>
      <c r="L1144" t="s">
        <v>77</v>
      </c>
      <c r="M1144" t="s"/>
      <c r="N1144" t="s">
        <v>368</v>
      </c>
      <c r="O1144" t="s">
        <v>79</v>
      </c>
      <c r="P1144" t="s">
        <v>1511</v>
      </c>
      <c r="Q1144" t="s"/>
      <c r="R1144" t="s">
        <v>80</v>
      </c>
      <c r="S1144" t="s">
        <v>1532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>
        <f>HYPERLINK("https://hotelmonitor-cachepage.eclerx.com/savepage/tk_1545475876687066_sr_62.html","info")</f>
        <v/>
      </c>
      <c r="AA1144" t="n">
        <v>-5674851</v>
      </c>
      <c r="AB1144" t="s">
        <v>1513</v>
      </c>
      <c r="AC1144" t="s">
        <v>196</v>
      </c>
      <c r="AD1144" t="s">
        <v>89</v>
      </c>
      <c r="AE1144" t="s"/>
      <c r="AF1144" t="s"/>
      <c r="AG1144" t="s"/>
      <c r="AH1144" t="s">
        <v>1533</v>
      </c>
      <c r="AI1144" t="s">
        <v>1532</v>
      </c>
      <c r="AJ1144" t="s"/>
      <c r="AK1144" t="s">
        <v>91</v>
      </c>
      <c r="AL1144" t="s"/>
      <c r="AM1144" t="s"/>
      <c r="AN1144" t="s">
        <v>99</v>
      </c>
      <c r="AO1144" t="s">
        <v>185</v>
      </c>
      <c r="AP1144" t="n">
        <v>7</v>
      </c>
      <c r="AQ1144" t="s">
        <v>92</v>
      </c>
      <c r="AR1144" t="s"/>
      <c r="AS1144" t="s">
        <v>93</v>
      </c>
      <c r="AT1144" t="s">
        <v>94</v>
      </c>
      <c r="AU1144" t="s">
        <v>91</v>
      </c>
      <c r="AV1144" t="s"/>
      <c r="AW1144" t="s">
        <v>95</v>
      </c>
      <c r="AX1144" t="s"/>
      <c r="AY1144" t="n">
        <v>5674851</v>
      </c>
      <c r="AZ1144" t="s">
        <v>1515</v>
      </c>
      <c r="BA1144" t="s"/>
      <c r="BB1144" t="s"/>
      <c r="BC1144" t="n">
        <v>38.9709</v>
      </c>
      <c r="BD1144" t="n">
        <v>38.9709</v>
      </c>
      <c r="BE1144" t="s">
        <v>1534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>
        <v>98</v>
      </c>
      <c r="BO1144" t="s">
        <v>82</v>
      </c>
      <c r="BP1144" t="s">
        <v>99</v>
      </c>
      <c r="BQ1144" t="s">
        <v>373</v>
      </c>
      <c r="BR1144" t="s">
        <v>205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1511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230.89</v>
      </c>
      <c r="L1145" t="s">
        <v>77</v>
      </c>
      <c r="M1145" t="s"/>
      <c r="N1145" t="s">
        <v>368</v>
      </c>
      <c r="O1145" t="s">
        <v>79</v>
      </c>
      <c r="P1145" t="s">
        <v>1511</v>
      </c>
      <c r="Q1145" t="s"/>
      <c r="R1145" t="s">
        <v>80</v>
      </c>
      <c r="S1145" t="s">
        <v>1532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HYPERLINK("https://hotelmonitor-cachepage.eclerx.com/savepage/tk_1545475876687066_sr_62.html","info")</f>
        <v/>
      </c>
      <c r="AA1145" t="n">
        <v>-5674851</v>
      </c>
      <c r="AB1145" t="s">
        <v>1513</v>
      </c>
      <c r="AC1145" t="s">
        <v>196</v>
      </c>
      <c r="AD1145" t="s">
        <v>89</v>
      </c>
      <c r="AE1145" t="s"/>
      <c r="AF1145" t="s"/>
      <c r="AG1145" t="s"/>
      <c r="AH1145" t="s">
        <v>1533</v>
      </c>
      <c r="AI1145" t="s">
        <v>1532</v>
      </c>
      <c r="AJ1145" t="s"/>
      <c r="AK1145" t="s">
        <v>91</v>
      </c>
      <c r="AL1145" t="s"/>
      <c r="AM1145" t="s"/>
      <c r="AN1145" t="s">
        <v>99</v>
      </c>
      <c r="AO1145" t="s">
        <v>185</v>
      </c>
      <c r="AP1145" t="n">
        <v>7</v>
      </c>
      <c r="AQ1145" t="s">
        <v>92</v>
      </c>
      <c r="AR1145" t="s"/>
      <c r="AS1145" t="s">
        <v>93</v>
      </c>
      <c r="AT1145" t="s">
        <v>94</v>
      </c>
      <c r="AU1145" t="s">
        <v>91</v>
      </c>
      <c r="AV1145" t="s"/>
      <c r="AW1145" t="s">
        <v>95</v>
      </c>
      <c r="AX1145" t="s"/>
      <c r="AY1145" t="n">
        <v>5674851</v>
      </c>
      <c r="AZ1145" t="s">
        <v>1515</v>
      </c>
      <c r="BA1145" t="s"/>
      <c r="BB1145" t="s"/>
      <c r="BC1145" t="n">
        <v>38.9709</v>
      </c>
      <c r="BD1145" t="n">
        <v>38.9709</v>
      </c>
      <c r="BE1145" t="s">
        <v>1534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>
        <v>98</v>
      </c>
      <c r="BO1145" t="s">
        <v>82</v>
      </c>
      <c r="BP1145" t="s">
        <v>99</v>
      </c>
      <c r="BQ1145" t="s">
        <v>373</v>
      </c>
      <c r="BR1145" t="s">
        <v>205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1511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245.83</v>
      </c>
      <c r="L1146" t="s">
        <v>77</v>
      </c>
      <c r="M1146" t="s"/>
      <c r="N1146" t="s">
        <v>368</v>
      </c>
      <c r="O1146" t="s">
        <v>79</v>
      </c>
      <c r="P1146" t="s">
        <v>1511</v>
      </c>
      <c r="Q1146" t="s"/>
      <c r="R1146" t="s">
        <v>80</v>
      </c>
      <c r="S1146" t="s">
        <v>1535</v>
      </c>
      <c r="T1146" t="s">
        <v>82</v>
      </c>
      <c r="U1146" t="s">
        <v>83</v>
      </c>
      <c r="V1146" t="s">
        <v>84</v>
      </c>
      <c r="W1146" t="s">
        <v>103</v>
      </c>
      <c r="X1146" t="s"/>
      <c r="Y1146" t="s">
        <v>86</v>
      </c>
      <c r="Z1146">
        <f>HYPERLINK("https://hotelmonitor-cachepage.eclerx.com/savepage/tk_1545475876687066_sr_62.html","info")</f>
        <v/>
      </c>
      <c r="AA1146" t="n">
        <v>-5674851</v>
      </c>
      <c r="AB1146" t="s">
        <v>1518</v>
      </c>
      <c r="AC1146" t="s">
        <v>196</v>
      </c>
      <c r="AD1146" t="s">
        <v>89</v>
      </c>
      <c r="AE1146" t="s"/>
      <c r="AF1146" t="s"/>
      <c r="AG1146" t="s"/>
      <c r="AH1146" t="s">
        <v>1536</v>
      </c>
      <c r="AI1146" t="s">
        <v>1535</v>
      </c>
      <c r="AJ1146" t="s"/>
      <c r="AK1146" t="s">
        <v>91</v>
      </c>
      <c r="AL1146" t="s"/>
      <c r="AM1146" t="s"/>
      <c r="AN1146" t="s">
        <v>99</v>
      </c>
      <c r="AO1146" t="s">
        <v>185</v>
      </c>
      <c r="AP1146" t="n">
        <v>7</v>
      </c>
      <c r="AQ1146" t="s">
        <v>92</v>
      </c>
      <c r="AR1146" t="s"/>
      <c r="AS1146" t="s">
        <v>93</v>
      </c>
      <c r="AT1146" t="s">
        <v>94</v>
      </c>
      <c r="AU1146" t="s">
        <v>91</v>
      </c>
      <c r="AV1146" t="s"/>
      <c r="AW1146" t="s">
        <v>95</v>
      </c>
      <c r="AX1146" t="s"/>
      <c r="AY1146" t="n">
        <v>5674851</v>
      </c>
      <c r="AZ1146" t="s">
        <v>1515</v>
      </c>
      <c r="BA1146" t="s"/>
      <c r="BB1146" t="s"/>
      <c r="BC1146" t="n">
        <v>38.9709</v>
      </c>
      <c r="BD1146" t="n">
        <v>38.9709</v>
      </c>
      <c r="BE1146" t="s">
        <v>1537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98</v>
      </c>
      <c r="BO1146" t="s">
        <v>82</v>
      </c>
      <c r="BP1146" t="s">
        <v>99</v>
      </c>
      <c r="BQ1146" t="s">
        <v>373</v>
      </c>
      <c r="BR1146" t="s">
        <v>205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1511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245.83</v>
      </c>
      <c r="L1147" t="s">
        <v>77</v>
      </c>
      <c r="M1147" t="s"/>
      <c r="N1147" t="s">
        <v>368</v>
      </c>
      <c r="O1147" t="s">
        <v>79</v>
      </c>
      <c r="P1147" t="s">
        <v>1511</v>
      </c>
      <c r="Q1147" t="s"/>
      <c r="R1147" t="s">
        <v>80</v>
      </c>
      <c r="S1147" t="s">
        <v>1535</v>
      </c>
      <c r="T1147" t="s">
        <v>82</v>
      </c>
      <c r="U1147" t="s">
        <v>83</v>
      </c>
      <c r="V1147" t="s">
        <v>84</v>
      </c>
      <c r="W1147" t="s">
        <v>103</v>
      </c>
      <c r="X1147" t="s"/>
      <c r="Y1147" t="s">
        <v>86</v>
      </c>
      <c r="Z1147">
        <f>HYPERLINK("https://hotelmonitor-cachepage.eclerx.com/savepage/tk_1545475876687066_sr_62.html","info")</f>
        <v/>
      </c>
      <c r="AA1147" t="n">
        <v>-5674851</v>
      </c>
      <c r="AB1147" t="s">
        <v>1518</v>
      </c>
      <c r="AC1147" t="s">
        <v>196</v>
      </c>
      <c r="AD1147" t="s">
        <v>89</v>
      </c>
      <c r="AE1147" t="s"/>
      <c r="AF1147" t="s"/>
      <c r="AG1147" t="s"/>
      <c r="AH1147" t="s">
        <v>1536</v>
      </c>
      <c r="AI1147" t="s">
        <v>1535</v>
      </c>
      <c r="AJ1147" t="s"/>
      <c r="AK1147" t="s">
        <v>91</v>
      </c>
      <c r="AL1147" t="s"/>
      <c r="AM1147" t="s"/>
      <c r="AN1147" t="s">
        <v>99</v>
      </c>
      <c r="AO1147" t="s">
        <v>185</v>
      </c>
      <c r="AP1147" t="n">
        <v>7</v>
      </c>
      <c r="AQ1147" t="s">
        <v>92</v>
      </c>
      <c r="AR1147" t="s"/>
      <c r="AS1147" t="s">
        <v>93</v>
      </c>
      <c r="AT1147" t="s">
        <v>94</v>
      </c>
      <c r="AU1147" t="s">
        <v>91</v>
      </c>
      <c r="AV1147" t="s"/>
      <c r="AW1147" t="s">
        <v>95</v>
      </c>
      <c r="AX1147" t="s"/>
      <c r="AY1147" t="n">
        <v>5674851</v>
      </c>
      <c r="AZ1147" t="s">
        <v>1515</v>
      </c>
      <c r="BA1147" t="s"/>
      <c r="BB1147" t="s"/>
      <c r="BC1147" t="n">
        <v>38.9709</v>
      </c>
      <c r="BD1147" t="n">
        <v>38.9709</v>
      </c>
      <c r="BE1147" t="s">
        <v>1537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>
        <v>98</v>
      </c>
      <c r="BO1147" t="s">
        <v>82</v>
      </c>
      <c r="BP1147" t="s">
        <v>99</v>
      </c>
      <c r="BQ1147" t="s">
        <v>373</v>
      </c>
      <c r="BR1147" t="s">
        <v>205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1511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256.54</v>
      </c>
      <c r="L1148" t="s">
        <v>77</v>
      </c>
      <c r="M1148" t="s"/>
      <c r="N1148" t="s">
        <v>368</v>
      </c>
      <c r="O1148" t="s">
        <v>79</v>
      </c>
      <c r="P1148" t="s">
        <v>1511</v>
      </c>
      <c r="Q1148" t="s"/>
      <c r="R1148" t="s">
        <v>80</v>
      </c>
      <c r="S1148" t="s">
        <v>1538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>
        <f>HYPERLINK("https://hotelmonitor-cachepage.eclerx.com/savepage/tk_1545475876687066_sr_62.html","info")</f>
        <v/>
      </c>
      <c r="AA1148" t="n">
        <v>-5674851</v>
      </c>
      <c r="AB1148" t="s">
        <v>1522</v>
      </c>
      <c r="AC1148" t="s">
        <v>88</v>
      </c>
      <c r="AD1148" t="s">
        <v>89</v>
      </c>
      <c r="AE1148" t="s"/>
      <c r="AF1148" t="s"/>
      <c r="AG1148" t="s"/>
      <c r="AH1148" t="s">
        <v>1539</v>
      </c>
      <c r="AI1148" t="s">
        <v>1538</v>
      </c>
      <c r="AJ1148" t="s"/>
      <c r="AK1148" t="s">
        <v>91</v>
      </c>
      <c r="AL1148" t="s"/>
      <c r="AM1148" t="s"/>
      <c r="AN1148" t="s">
        <v>99</v>
      </c>
      <c r="AO1148" t="s">
        <v>185</v>
      </c>
      <c r="AP1148" t="n">
        <v>7</v>
      </c>
      <c r="AQ1148" t="s">
        <v>92</v>
      </c>
      <c r="AR1148" t="s"/>
      <c r="AS1148" t="s">
        <v>93</v>
      </c>
      <c r="AT1148" t="s">
        <v>94</v>
      </c>
      <c r="AU1148" t="s">
        <v>91</v>
      </c>
      <c r="AV1148" t="s"/>
      <c r="AW1148" t="s">
        <v>95</v>
      </c>
      <c r="AX1148" t="s"/>
      <c r="AY1148" t="n">
        <v>5674851</v>
      </c>
      <c r="AZ1148" t="s">
        <v>1515</v>
      </c>
      <c r="BA1148" t="s"/>
      <c r="BB1148" t="s"/>
      <c r="BC1148" t="n">
        <v>38.9709</v>
      </c>
      <c r="BD1148" t="n">
        <v>38.9709</v>
      </c>
      <c r="BE1148" t="s">
        <v>1540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98</v>
      </c>
      <c r="BO1148" t="s">
        <v>82</v>
      </c>
      <c r="BP1148" t="s">
        <v>99</v>
      </c>
      <c r="BQ1148" t="s">
        <v>373</v>
      </c>
      <c r="BR1148" t="s">
        <v>205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1511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256.54</v>
      </c>
      <c r="L1149" t="s">
        <v>77</v>
      </c>
      <c r="M1149" t="s"/>
      <c r="N1149" t="s">
        <v>368</v>
      </c>
      <c r="O1149" t="s">
        <v>79</v>
      </c>
      <c r="P1149" t="s">
        <v>1511</v>
      </c>
      <c r="Q1149" t="s"/>
      <c r="R1149" t="s">
        <v>80</v>
      </c>
      <c r="S1149" t="s">
        <v>1538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>
        <f>HYPERLINK("https://hotelmonitor-cachepage.eclerx.com/savepage/tk_1545475876687066_sr_62.html","info")</f>
        <v/>
      </c>
      <c r="AA1149" t="n">
        <v>-5674851</v>
      </c>
      <c r="AB1149" t="s">
        <v>1522</v>
      </c>
      <c r="AC1149" t="s">
        <v>88</v>
      </c>
      <c r="AD1149" t="s">
        <v>89</v>
      </c>
      <c r="AE1149" t="s"/>
      <c r="AF1149" t="s"/>
      <c r="AG1149" t="s"/>
      <c r="AH1149" t="s">
        <v>1539</v>
      </c>
      <c r="AI1149" t="s">
        <v>1538</v>
      </c>
      <c r="AJ1149" t="s"/>
      <c r="AK1149" t="s">
        <v>91</v>
      </c>
      <c r="AL1149" t="s"/>
      <c r="AM1149" t="s"/>
      <c r="AN1149" t="s">
        <v>99</v>
      </c>
      <c r="AO1149" t="s">
        <v>185</v>
      </c>
      <c r="AP1149" t="n">
        <v>7</v>
      </c>
      <c r="AQ1149" t="s">
        <v>92</v>
      </c>
      <c r="AR1149" t="s"/>
      <c r="AS1149" t="s">
        <v>93</v>
      </c>
      <c r="AT1149" t="s">
        <v>94</v>
      </c>
      <c r="AU1149" t="s">
        <v>91</v>
      </c>
      <c r="AV1149" t="s"/>
      <c r="AW1149" t="s">
        <v>95</v>
      </c>
      <c r="AX1149" t="s"/>
      <c r="AY1149" t="n">
        <v>5674851</v>
      </c>
      <c r="AZ1149" t="s">
        <v>1515</v>
      </c>
      <c r="BA1149" t="s"/>
      <c r="BB1149" t="s"/>
      <c r="BC1149" t="n">
        <v>38.9709</v>
      </c>
      <c r="BD1149" t="n">
        <v>38.9709</v>
      </c>
      <c r="BE1149" t="s">
        <v>1540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>
        <v>98</v>
      </c>
      <c r="BO1149" t="s">
        <v>82</v>
      </c>
      <c r="BP1149" t="s">
        <v>99</v>
      </c>
      <c r="BQ1149" t="s">
        <v>373</v>
      </c>
      <c r="BR1149" t="s">
        <v>205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1511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256.54</v>
      </c>
      <c r="L1150" t="s">
        <v>77</v>
      </c>
      <c r="M1150" t="s"/>
      <c r="N1150" t="s">
        <v>368</v>
      </c>
      <c r="O1150" t="s">
        <v>79</v>
      </c>
      <c r="P1150" t="s">
        <v>1511</v>
      </c>
      <c r="Q1150" t="s"/>
      <c r="R1150" t="s">
        <v>80</v>
      </c>
      <c r="S1150" t="s">
        <v>1538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>
        <f>HYPERLINK("https://hotelmonitor-cachepage.eclerx.com/savepage/tk_1545475876687066_sr_62.html","info")</f>
        <v/>
      </c>
      <c r="AA1150" t="n">
        <v>-5674851</v>
      </c>
      <c r="AB1150" t="s">
        <v>1522</v>
      </c>
      <c r="AC1150" t="s">
        <v>88</v>
      </c>
      <c r="AD1150" t="s">
        <v>89</v>
      </c>
      <c r="AE1150" t="s"/>
      <c r="AF1150" t="s"/>
      <c r="AG1150" t="s"/>
      <c r="AH1150" t="s">
        <v>1539</v>
      </c>
      <c r="AI1150" t="s">
        <v>1538</v>
      </c>
      <c r="AJ1150" t="s"/>
      <c r="AK1150" t="s">
        <v>91</v>
      </c>
      <c r="AL1150" t="s"/>
      <c r="AM1150" t="s"/>
      <c r="AN1150" t="s">
        <v>99</v>
      </c>
      <c r="AO1150" t="s">
        <v>185</v>
      </c>
      <c r="AP1150" t="n">
        <v>7</v>
      </c>
      <c r="AQ1150" t="s">
        <v>92</v>
      </c>
      <c r="AR1150" t="s"/>
      <c r="AS1150" t="s">
        <v>93</v>
      </c>
      <c r="AT1150" t="s">
        <v>94</v>
      </c>
      <c r="AU1150" t="s">
        <v>91</v>
      </c>
      <c r="AV1150" t="s"/>
      <c r="AW1150" t="s">
        <v>95</v>
      </c>
      <c r="AX1150" t="s"/>
      <c r="AY1150" t="n">
        <v>5674851</v>
      </c>
      <c r="AZ1150" t="s">
        <v>1515</v>
      </c>
      <c r="BA1150" t="s"/>
      <c r="BB1150" t="s"/>
      <c r="BC1150" t="n">
        <v>38.9709</v>
      </c>
      <c r="BD1150" t="n">
        <v>38.9709</v>
      </c>
      <c r="BE1150" t="s">
        <v>1540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98</v>
      </c>
      <c r="BO1150" t="s">
        <v>82</v>
      </c>
      <c r="BP1150" t="s">
        <v>99</v>
      </c>
      <c r="BQ1150" t="s">
        <v>373</v>
      </c>
      <c r="BR1150" t="s">
        <v>205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1511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256.54</v>
      </c>
      <c r="L1151" t="s">
        <v>77</v>
      </c>
      <c r="M1151" t="s"/>
      <c r="N1151" t="s">
        <v>368</v>
      </c>
      <c r="O1151" t="s">
        <v>79</v>
      </c>
      <c r="P1151" t="s">
        <v>1511</v>
      </c>
      <c r="Q1151" t="s"/>
      <c r="R1151" t="s">
        <v>80</v>
      </c>
      <c r="S1151" t="s">
        <v>1538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>
        <f>HYPERLINK("https://hotelmonitor-cachepage.eclerx.com/savepage/tk_1545475876687066_sr_62.html","info")</f>
        <v/>
      </c>
      <c r="AA1151" t="n">
        <v>-5674851</v>
      </c>
      <c r="AB1151" t="s">
        <v>1522</v>
      </c>
      <c r="AC1151" t="s">
        <v>88</v>
      </c>
      <c r="AD1151" t="s">
        <v>89</v>
      </c>
      <c r="AE1151" t="s"/>
      <c r="AF1151" t="s"/>
      <c r="AG1151" t="s"/>
      <c r="AH1151" t="s">
        <v>1539</v>
      </c>
      <c r="AI1151" t="s">
        <v>1538</v>
      </c>
      <c r="AJ1151" t="s"/>
      <c r="AK1151" t="s">
        <v>91</v>
      </c>
      <c r="AL1151" t="s"/>
      <c r="AM1151" t="s"/>
      <c r="AN1151" t="s">
        <v>99</v>
      </c>
      <c r="AO1151" t="s">
        <v>185</v>
      </c>
      <c r="AP1151" t="n">
        <v>7</v>
      </c>
      <c r="AQ1151" t="s">
        <v>92</v>
      </c>
      <c r="AR1151" t="s"/>
      <c r="AS1151" t="s">
        <v>93</v>
      </c>
      <c r="AT1151" t="s">
        <v>94</v>
      </c>
      <c r="AU1151" t="s">
        <v>91</v>
      </c>
      <c r="AV1151" t="s"/>
      <c r="AW1151" t="s">
        <v>95</v>
      </c>
      <c r="AX1151" t="s"/>
      <c r="AY1151" t="n">
        <v>5674851</v>
      </c>
      <c r="AZ1151" t="s">
        <v>1515</v>
      </c>
      <c r="BA1151" t="s"/>
      <c r="BB1151" t="s"/>
      <c r="BC1151" t="n">
        <v>38.9709</v>
      </c>
      <c r="BD1151" t="n">
        <v>38.9709</v>
      </c>
      <c r="BE1151" t="s">
        <v>1540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>
        <v>98</v>
      </c>
      <c r="BO1151" t="s">
        <v>82</v>
      </c>
      <c r="BP1151" t="s">
        <v>99</v>
      </c>
      <c r="BQ1151" t="s">
        <v>373</v>
      </c>
      <c r="BR1151" t="s">
        <v>205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1511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256.54</v>
      </c>
      <c r="L1152" t="s">
        <v>77</v>
      </c>
      <c r="M1152" t="s"/>
      <c r="N1152" t="s">
        <v>368</v>
      </c>
      <c r="O1152" t="s">
        <v>79</v>
      </c>
      <c r="P1152" t="s">
        <v>1511</v>
      </c>
      <c r="Q1152" t="s"/>
      <c r="R1152" t="s">
        <v>80</v>
      </c>
      <c r="S1152" t="s">
        <v>1538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>
        <f>HYPERLINK("https://hotelmonitor-cachepage.eclerx.com/savepage/tk_1545475876687066_sr_62.html","info")</f>
        <v/>
      </c>
      <c r="AA1152" t="n">
        <v>-5674851</v>
      </c>
      <c r="AB1152" t="s">
        <v>1525</v>
      </c>
      <c r="AC1152" t="s">
        <v>88</v>
      </c>
      <c r="AD1152" t="s">
        <v>89</v>
      </c>
      <c r="AE1152" t="s"/>
      <c r="AF1152" t="s"/>
      <c r="AG1152" t="s"/>
      <c r="AH1152" t="s">
        <v>1539</v>
      </c>
      <c r="AI1152" t="s">
        <v>1538</v>
      </c>
      <c r="AJ1152" t="s"/>
      <c r="AK1152" t="s">
        <v>91</v>
      </c>
      <c r="AL1152" t="s"/>
      <c r="AM1152" t="s"/>
      <c r="AN1152" t="s">
        <v>99</v>
      </c>
      <c r="AO1152" t="s">
        <v>185</v>
      </c>
      <c r="AP1152" t="n">
        <v>7</v>
      </c>
      <c r="AQ1152" t="s">
        <v>92</v>
      </c>
      <c r="AR1152" t="s"/>
      <c r="AS1152" t="s">
        <v>93</v>
      </c>
      <c r="AT1152" t="s">
        <v>94</v>
      </c>
      <c r="AU1152" t="s">
        <v>91</v>
      </c>
      <c r="AV1152" t="s"/>
      <c r="AW1152" t="s">
        <v>95</v>
      </c>
      <c r="AX1152" t="s"/>
      <c r="AY1152" t="n">
        <v>5674851</v>
      </c>
      <c r="AZ1152" t="s">
        <v>1515</v>
      </c>
      <c r="BA1152" t="s"/>
      <c r="BB1152" t="s"/>
      <c r="BC1152" t="n">
        <v>38.9709</v>
      </c>
      <c r="BD1152" t="n">
        <v>38.9709</v>
      </c>
      <c r="BE1152" t="s">
        <v>1540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>
        <v>98</v>
      </c>
      <c r="BO1152" t="s">
        <v>82</v>
      </c>
      <c r="BP1152" t="s">
        <v>99</v>
      </c>
      <c r="BQ1152" t="s">
        <v>373</v>
      </c>
      <c r="BR1152" t="s">
        <v>205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1511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256.54</v>
      </c>
      <c r="L1153" t="s">
        <v>77</v>
      </c>
      <c r="M1153" t="s"/>
      <c r="N1153" t="s">
        <v>368</v>
      </c>
      <c r="O1153" t="s">
        <v>79</v>
      </c>
      <c r="P1153" t="s">
        <v>1511</v>
      </c>
      <c r="Q1153" t="s"/>
      <c r="R1153" t="s">
        <v>80</v>
      </c>
      <c r="S1153" t="s">
        <v>1538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>
        <f>HYPERLINK("https://hotelmonitor-cachepage.eclerx.com/savepage/tk_1545475876687066_sr_62.html","info")</f>
        <v/>
      </c>
      <c r="AA1153" t="n">
        <v>-5674851</v>
      </c>
      <c r="AB1153" t="s">
        <v>1525</v>
      </c>
      <c r="AC1153" t="s">
        <v>88</v>
      </c>
      <c r="AD1153" t="s">
        <v>89</v>
      </c>
      <c r="AE1153" t="s"/>
      <c r="AF1153" t="s"/>
      <c r="AG1153" t="s"/>
      <c r="AH1153" t="s">
        <v>1539</v>
      </c>
      <c r="AI1153" t="s">
        <v>1538</v>
      </c>
      <c r="AJ1153" t="s"/>
      <c r="AK1153" t="s">
        <v>91</v>
      </c>
      <c r="AL1153" t="s"/>
      <c r="AM1153" t="s"/>
      <c r="AN1153" t="s">
        <v>99</v>
      </c>
      <c r="AO1153" t="s">
        <v>185</v>
      </c>
      <c r="AP1153" t="n">
        <v>7</v>
      </c>
      <c r="AQ1153" t="s">
        <v>92</v>
      </c>
      <c r="AR1153" t="s"/>
      <c r="AS1153" t="s">
        <v>93</v>
      </c>
      <c r="AT1153" t="s">
        <v>94</v>
      </c>
      <c r="AU1153" t="s">
        <v>91</v>
      </c>
      <c r="AV1153" t="s"/>
      <c r="AW1153" t="s">
        <v>95</v>
      </c>
      <c r="AX1153" t="s"/>
      <c r="AY1153" t="n">
        <v>5674851</v>
      </c>
      <c r="AZ1153" t="s">
        <v>1515</v>
      </c>
      <c r="BA1153" t="s"/>
      <c r="BB1153" t="s"/>
      <c r="BC1153" t="n">
        <v>38.9709</v>
      </c>
      <c r="BD1153" t="n">
        <v>38.9709</v>
      </c>
      <c r="BE1153" t="s">
        <v>1540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>
        <v>98</v>
      </c>
      <c r="BO1153" t="s">
        <v>82</v>
      </c>
      <c r="BP1153" t="s">
        <v>99</v>
      </c>
      <c r="BQ1153" t="s">
        <v>373</v>
      </c>
      <c r="BR1153" t="s">
        <v>205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1511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265.45</v>
      </c>
      <c r="L1154" t="s">
        <v>77</v>
      </c>
      <c r="M1154" t="s"/>
      <c r="N1154" t="s">
        <v>368</v>
      </c>
      <c r="O1154" t="s">
        <v>79</v>
      </c>
      <c r="P1154" t="s">
        <v>1511</v>
      </c>
      <c r="Q1154" t="s"/>
      <c r="R1154" t="s">
        <v>80</v>
      </c>
      <c r="S1154" t="s">
        <v>1541</v>
      </c>
      <c r="T1154" t="s">
        <v>82</v>
      </c>
      <c r="U1154" t="s">
        <v>83</v>
      </c>
      <c r="V1154" t="s">
        <v>84</v>
      </c>
      <c r="W1154" t="s">
        <v>103</v>
      </c>
      <c r="X1154" t="s"/>
      <c r="Y1154" t="s">
        <v>86</v>
      </c>
      <c r="Z1154">
        <f>HYPERLINK("https://hotelmonitor-cachepage.eclerx.com/savepage/tk_1545475876687066_sr_62.html","info")</f>
        <v/>
      </c>
      <c r="AA1154" t="n">
        <v>-5674851</v>
      </c>
      <c r="AB1154" t="s">
        <v>624</v>
      </c>
      <c r="AC1154" t="s">
        <v>88</v>
      </c>
      <c r="AD1154" t="s">
        <v>89</v>
      </c>
      <c r="AE1154" t="s"/>
      <c r="AF1154" t="s"/>
      <c r="AG1154" t="s"/>
      <c r="AH1154" t="s">
        <v>1542</v>
      </c>
      <c r="AI1154" t="s">
        <v>1541</v>
      </c>
      <c r="AJ1154" t="s"/>
      <c r="AK1154" t="s">
        <v>91</v>
      </c>
      <c r="AL1154" t="s"/>
      <c r="AM1154" t="s"/>
      <c r="AN1154" t="s">
        <v>99</v>
      </c>
      <c r="AO1154" t="s">
        <v>185</v>
      </c>
      <c r="AP1154" t="n">
        <v>7</v>
      </c>
      <c r="AQ1154" t="s">
        <v>92</v>
      </c>
      <c r="AR1154" t="s"/>
      <c r="AS1154" t="s">
        <v>93</v>
      </c>
      <c r="AT1154" t="s">
        <v>94</v>
      </c>
      <c r="AU1154" t="s">
        <v>91</v>
      </c>
      <c r="AV1154" t="s"/>
      <c r="AW1154" t="s">
        <v>95</v>
      </c>
      <c r="AX1154" t="s"/>
      <c r="AY1154" t="n">
        <v>5674851</v>
      </c>
      <c r="AZ1154" t="s">
        <v>1515</v>
      </c>
      <c r="BA1154" t="s"/>
      <c r="BB1154" t="s"/>
      <c r="BC1154" t="n">
        <v>38.9709</v>
      </c>
      <c r="BD1154" t="n">
        <v>38.9709</v>
      </c>
      <c r="BE1154" t="s">
        <v>1543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>
        <v>98</v>
      </c>
      <c r="BO1154" t="s">
        <v>82</v>
      </c>
      <c r="BP1154" t="s">
        <v>99</v>
      </c>
      <c r="BQ1154" t="s">
        <v>373</v>
      </c>
      <c r="BR1154" t="s">
        <v>205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1511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265.45</v>
      </c>
      <c r="L1155" t="s">
        <v>77</v>
      </c>
      <c r="M1155" t="s"/>
      <c r="N1155" t="s">
        <v>368</v>
      </c>
      <c r="O1155" t="s">
        <v>79</v>
      </c>
      <c r="P1155" t="s">
        <v>1511</v>
      </c>
      <c r="Q1155" t="s"/>
      <c r="R1155" t="s">
        <v>80</v>
      </c>
      <c r="S1155" t="s">
        <v>1541</v>
      </c>
      <c r="T1155" t="s">
        <v>82</v>
      </c>
      <c r="U1155" t="s">
        <v>83</v>
      </c>
      <c r="V1155" t="s">
        <v>84</v>
      </c>
      <c r="W1155" t="s">
        <v>103</v>
      </c>
      <c r="X1155" t="s"/>
      <c r="Y1155" t="s">
        <v>86</v>
      </c>
      <c r="Z1155">
        <f>HYPERLINK("https://hotelmonitor-cachepage.eclerx.com/savepage/tk_1545475876687066_sr_62.html","info")</f>
        <v/>
      </c>
      <c r="AA1155" t="n">
        <v>-5674851</v>
      </c>
      <c r="AB1155" t="s">
        <v>624</v>
      </c>
      <c r="AC1155" t="s">
        <v>88</v>
      </c>
      <c r="AD1155" t="s">
        <v>89</v>
      </c>
      <c r="AE1155" t="s"/>
      <c r="AF1155" t="s"/>
      <c r="AG1155" t="s"/>
      <c r="AH1155" t="s">
        <v>1542</v>
      </c>
      <c r="AI1155" t="s">
        <v>1541</v>
      </c>
      <c r="AJ1155" t="s"/>
      <c r="AK1155" t="s">
        <v>91</v>
      </c>
      <c r="AL1155" t="s"/>
      <c r="AM1155" t="s"/>
      <c r="AN1155" t="s">
        <v>99</v>
      </c>
      <c r="AO1155" t="s">
        <v>185</v>
      </c>
      <c r="AP1155" t="n">
        <v>7</v>
      </c>
      <c r="AQ1155" t="s">
        <v>92</v>
      </c>
      <c r="AR1155" t="s"/>
      <c r="AS1155" t="s">
        <v>93</v>
      </c>
      <c r="AT1155" t="s">
        <v>94</v>
      </c>
      <c r="AU1155" t="s">
        <v>91</v>
      </c>
      <c r="AV1155" t="s"/>
      <c r="AW1155" t="s">
        <v>95</v>
      </c>
      <c r="AX1155" t="s"/>
      <c r="AY1155" t="n">
        <v>5674851</v>
      </c>
      <c r="AZ1155" t="s">
        <v>1515</v>
      </c>
      <c r="BA1155" t="s"/>
      <c r="BB1155" t="s"/>
      <c r="BC1155" t="n">
        <v>38.9709</v>
      </c>
      <c r="BD1155" t="n">
        <v>38.9709</v>
      </c>
      <c r="BE1155" t="s">
        <v>1543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>
        <v>98</v>
      </c>
      <c r="BO1155" t="s">
        <v>82</v>
      </c>
      <c r="BP1155" t="s">
        <v>99</v>
      </c>
      <c r="BQ1155" t="s">
        <v>373</v>
      </c>
      <c r="BR1155" t="s">
        <v>205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1511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271.48</v>
      </c>
      <c r="L1156" t="s">
        <v>77</v>
      </c>
      <c r="M1156" t="s"/>
      <c r="N1156" t="s">
        <v>368</v>
      </c>
      <c r="O1156" t="s">
        <v>79</v>
      </c>
      <c r="P1156" t="s">
        <v>1511</v>
      </c>
      <c r="Q1156" t="s"/>
      <c r="R1156" t="s">
        <v>80</v>
      </c>
      <c r="S1156" t="s">
        <v>1544</v>
      </c>
      <c r="T1156" t="s">
        <v>82</v>
      </c>
      <c r="U1156" t="s">
        <v>83</v>
      </c>
      <c r="V1156" t="s">
        <v>84</v>
      </c>
      <c r="W1156" t="s">
        <v>103</v>
      </c>
      <c r="X1156" t="s"/>
      <c r="Y1156" t="s">
        <v>86</v>
      </c>
      <c r="Z1156">
        <f>HYPERLINK("https://hotelmonitor-cachepage.eclerx.com/savepage/tk_1545475876687066_sr_62.html","info")</f>
        <v/>
      </c>
      <c r="AA1156" t="n">
        <v>-5674851</v>
      </c>
      <c r="AB1156" t="s">
        <v>1212</v>
      </c>
      <c r="AC1156" t="s">
        <v>88</v>
      </c>
      <c r="AD1156" t="s">
        <v>89</v>
      </c>
      <c r="AE1156" t="s"/>
      <c r="AF1156" t="s"/>
      <c r="AG1156" t="s"/>
      <c r="AH1156" t="s">
        <v>1545</v>
      </c>
      <c r="AI1156" t="s">
        <v>1544</v>
      </c>
      <c r="AJ1156" t="s"/>
      <c r="AK1156" t="s">
        <v>91</v>
      </c>
      <c r="AL1156" t="s"/>
      <c r="AM1156" t="s"/>
      <c r="AN1156" t="s">
        <v>99</v>
      </c>
      <c r="AO1156" t="s">
        <v>185</v>
      </c>
      <c r="AP1156" t="n">
        <v>7</v>
      </c>
      <c r="AQ1156" t="s">
        <v>92</v>
      </c>
      <c r="AR1156" t="s"/>
      <c r="AS1156" t="s">
        <v>93</v>
      </c>
      <c r="AT1156" t="s">
        <v>94</v>
      </c>
      <c r="AU1156" t="s">
        <v>91</v>
      </c>
      <c r="AV1156" t="s"/>
      <c r="AW1156" t="s">
        <v>95</v>
      </c>
      <c r="AX1156" t="s"/>
      <c r="AY1156" t="n">
        <v>5674851</v>
      </c>
      <c r="AZ1156" t="s">
        <v>1515</v>
      </c>
      <c r="BA1156" t="s"/>
      <c r="BB1156" t="s"/>
      <c r="BC1156" t="n">
        <v>38.9709</v>
      </c>
      <c r="BD1156" t="n">
        <v>38.9709</v>
      </c>
      <c r="BE1156" t="s">
        <v>1546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>
        <v>98</v>
      </c>
      <c r="BO1156" t="s">
        <v>82</v>
      </c>
      <c r="BP1156" t="s">
        <v>99</v>
      </c>
      <c r="BQ1156" t="s">
        <v>373</v>
      </c>
      <c r="BR1156" t="s">
        <v>205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1511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271.48</v>
      </c>
      <c r="L1157" t="s">
        <v>77</v>
      </c>
      <c r="M1157" t="s"/>
      <c r="N1157" t="s">
        <v>368</v>
      </c>
      <c r="O1157" t="s">
        <v>79</v>
      </c>
      <c r="P1157" t="s">
        <v>1511</v>
      </c>
      <c r="Q1157" t="s"/>
      <c r="R1157" t="s">
        <v>80</v>
      </c>
      <c r="S1157" t="s">
        <v>1544</v>
      </c>
      <c r="T1157" t="s">
        <v>82</v>
      </c>
      <c r="U1157" t="s">
        <v>83</v>
      </c>
      <c r="V1157" t="s">
        <v>84</v>
      </c>
      <c r="W1157" t="s">
        <v>103</v>
      </c>
      <c r="X1157" t="s"/>
      <c r="Y1157" t="s">
        <v>86</v>
      </c>
      <c r="Z1157">
        <f>HYPERLINK("https://hotelmonitor-cachepage.eclerx.com/savepage/tk_1545475876687066_sr_62.html","info")</f>
        <v/>
      </c>
      <c r="AA1157" t="n">
        <v>-5674851</v>
      </c>
      <c r="AB1157" t="s">
        <v>1212</v>
      </c>
      <c r="AC1157" t="s">
        <v>88</v>
      </c>
      <c r="AD1157" t="s">
        <v>89</v>
      </c>
      <c r="AE1157" t="s"/>
      <c r="AF1157" t="s"/>
      <c r="AG1157" t="s"/>
      <c r="AH1157" t="s">
        <v>1545</v>
      </c>
      <c r="AI1157" t="s">
        <v>1544</v>
      </c>
      <c r="AJ1157" t="s"/>
      <c r="AK1157" t="s">
        <v>91</v>
      </c>
      <c r="AL1157" t="s"/>
      <c r="AM1157" t="s"/>
      <c r="AN1157" t="s">
        <v>99</v>
      </c>
      <c r="AO1157" t="s">
        <v>185</v>
      </c>
      <c r="AP1157" t="n">
        <v>7</v>
      </c>
      <c r="AQ1157" t="s">
        <v>92</v>
      </c>
      <c r="AR1157" t="s"/>
      <c r="AS1157" t="s">
        <v>93</v>
      </c>
      <c r="AT1157" t="s">
        <v>94</v>
      </c>
      <c r="AU1157" t="s">
        <v>91</v>
      </c>
      <c r="AV1157" t="s"/>
      <c r="AW1157" t="s">
        <v>95</v>
      </c>
      <c r="AX1157" t="s"/>
      <c r="AY1157" t="n">
        <v>5674851</v>
      </c>
      <c r="AZ1157" t="s">
        <v>1515</v>
      </c>
      <c r="BA1157" t="s"/>
      <c r="BB1157" t="s"/>
      <c r="BC1157" t="n">
        <v>38.9709</v>
      </c>
      <c r="BD1157" t="n">
        <v>38.9709</v>
      </c>
      <c r="BE1157" t="s">
        <v>1546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>
        <v>98</v>
      </c>
      <c r="BO1157" t="s">
        <v>82</v>
      </c>
      <c r="BP1157" t="s">
        <v>99</v>
      </c>
      <c r="BQ1157" t="s">
        <v>373</v>
      </c>
      <c r="BR1157" t="s">
        <v>205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1511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271.48</v>
      </c>
      <c r="L1158" t="s">
        <v>77</v>
      </c>
      <c r="M1158" t="s"/>
      <c r="N1158" t="s">
        <v>368</v>
      </c>
      <c r="O1158" t="s">
        <v>79</v>
      </c>
      <c r="P1158" t="s">
        <v>1511</v>
      </c>
      <c r="Q1158" t="s"/>
      <c r="R1158" t="s">
        <v>80</v>
      </c>
      <c r="S1158" t="s">
        <v>1544</v>
      </c>
      <c r="T1158" t="s">
        <v>82</v>
      </c>
      <c r="U1158" t="s">
        <v>83</v>
      </c>
      <c r="V1158" t="s">
        <v>84</v>
      </c>
      <c r="W1158" t="s">
        <v>103</v>
      </c>
      <c r="X1158" t="s"/>
      <c r="Y1158" t="s">
        <v>86</v>
      </c>
      <c r="Z1158">
        <f>HYPERLINK("https://hotelmonitor-cachepage.eclerx.com/savepage/tk_1545475876687066_sr_62.html","info")</f>
        <v/>
      </c>
      <c r="AA1158" t="n">
        <v>-5674851</v>
      </c>
      <c r="AB1158" t="s">
        <v>1212</v>
      </c>
      <c r="AC1158" t="s">
        <v>88</v>
      </c>
      <c r="AD1158" t="s">
        <v>89</v>
      </c>
      <c r="AE1158" t="s"/>
      <c r="AF1158" t="s"/>
      <c r="AG1158" t="s"/>
      <c r="AH1158" t="s">
        <v>1545</v>
      </c>
      <c r="AI1158" t="s">
        <v>1544</v>
      </c>
      <c r="AJ1158" t="s"/>
      <c r="AK1158" t="s">
        <v>91</v>
      </c>
      <c r="AL1158" t="s"/>
      <c r="AM1158" t="s"/>
      <c r="AN1158" t="s">
        <v>99</v>
      </c>
      <c r="AO1158" t="s">
        <v>185</v>
      </c>
      <c r="AP1158" t="n">
        <v>7</v>
      </c>
      <c r="AQ1158" t="s">
        <v>92</v>
      </c>
      <c r="AR1158" t="s"/>
      <c r="AS1158" t="s">
        <v>93</v>
      </c>
      <c r="AT1158" t="s">
        <v>94</v>
      </c>
      <c r="AU1158" t="s">
        <v>91</v>
      </c>
      <c r="AV1158" t="s"/>
      <c r="AW1158" t="s">
        <v>95</v>
      </c>
      <c r="AX1158" t="s"/>
      <c r="AY1158" t="n">
        <v>5674851</v>
      </c>
      <c r="AZ1158" t="s">
        <v>1515</v>
      </c>
      <c r="BA1158" t="s"/>
      <c r="BB1158" t="s"/>
      <c r="BC1158" t="n">
        <v>38.9709</v>
      </c>
      <c r="BD1158" t="n">
        <v>38.9709</v>
      </c>
      <c r="BE1158" t="s">
        <v>1546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98</v>
      </c>
      <c r="BO1158" t="s">
        <v>82</v>
      </c>
      <c r="BP1158" t="s">
        <v>99</v>
      </c>
      <c r="BQ1158" t="s">
        <v>373</v>
      </c>
      <c r="BR1158" t="s">
        <v>205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1511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271.48</v>
      </c>
      <c r="L1159" t="s">
        <v>77</v>
      </c>
      <c r="M1159" t="s"/>
      <c r="N1159" t="s">
        <v>368</v>
      </c>
      <c r="O1159" t="s">
        <v>79</v>
      </c>
      <c r="P1159" t="s">
        <v>1511</v>
      </c>
      <c r="Q1159" t="s"/>
      <c r="R1159" t="s">
        <v>80</v>
      </c>
      <c r="S1159" t="s">
        <v>1544</v>
      </c>
      <c r="T1159" t="s">
        <v>82</v>
      </c>
      <c r="U1159" t="s">
        <v>83</v>
      </c>
      <c r="V1159" t="s">
        <v>84</v>
      </c>
      <c r="W1159" t="s">
        <v>103</v>
      </c>
      <c r="X1159" t="s"/>
      <c r="Y1159" t="s">
        <v>86</v>
      </c>
      <c r="Z1159">
        <f>HYPERLINK("https://hotelmonitor-cachepage.eclerx.com/savepage/tk_1545475876687066_sr_62.html","info")</f>
        <v/>
      </c>
      <c r="AA1159" t="n">
        <v>-5674851</v>
      </c>
      <c r="AB1159" t="s">
        <v>1212</v>
      </c>
      <c r="AC1159" t="s">
        <v>88</v>
      </c>
      <c r="AD1159" t="s">
        <v>89</v>
      </c>
      <c r="AE1159" t="s"/>
      <c r="AF1159" t="s"/>
      <c r="AG1159" t="s"/>
      <c r="AH1159" t="s">
        <v>1545</v>
      </c>
      <c r="AI1159" t="s">
        <v>1544</v>
      </c>
      <c r="AJ1159" t="s"/>
      <c r="AK1159" t="s">
        <v>91</v>
      </c>
      <c r="AL1159" t="s"/>
      <c r="AM1159" t="s"/>
      <c r="AN1159" t="s">
        <v>99</v>
      </c>
      <c r="AO1159" t="s">
        <v>185</v>
      </c>
      <c r="AP1159" t="n">
        <v>7</v>
      </c>
      <c r="AQ1159" t="s">
        <v>92</v>
      </c>
      <c r="AR1159" t="s"/>
      <c r="AS1159" t="s">
        <v>93</v>
      </c>
      <c r="AT1159" t="s">
        <v>94</v>
      </c>
      <c r="AU1159" t="s">
        <v>91</v>
      </c>
      <c r="AV1159" t="s"/>
      <c r="AW1159" t="s">
        <v>95</v>
      </c>
      <c r="AX1159" t="s"/>
      <c r="AY1159" t="n">
        <v>5674851</v>
      </c>
      <c r="AZ1159" t="s">
        <v>1515</v>
      </c>
      <c r="BA1159" t="s"/>
      <c r="BB1159" t="s"/>
      <c r="BC1159" t="n">
        <v>38.9709</v>
      </c>
      <c r="BD1159" t="n">
        <v>38.9709</v>
      </c>
      <c r="BE1159" t="s">
        <v>1546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>
        <v>98</v>
      </c>
      <c r="BO1159" t="s">
        <v>82</v>
      </c>
      <c r="BP1159" t="s">
        <v>99</v>
      </c>
      <c r="BQ1159" t="s">
        <v>373</v>
      </c>
      <c r="BR1159" t="s">
        <v>205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1511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240.13</v>
      </c>
      <c r="L1160" t="s">
        <v>77</v>
      </c>
      <c r="M1160" t="s"/>
      <c r="N1160" t="s">
        <v>972</v>
      </c>
      <c r="O1160" t="s">
        <v>79</v>
      </c>
      <c r="P1160" t="s">
        <v>1511</v>
      </c>
      <c r="Q1160" t="s"/>
      <c r="R1160" t="s">
        <v>80</v>
      </c>
      <c r="S1160" t="s">
        <v>1547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>
        <f>HYPERLINK("https://hotelmonitor-cachepage.eclerx.com/savepage/tk_1545475876687066_sr_62.html","info")</f>
        <v/>
      </c>
      <c r="AA1160" t="n">
        <v>-5674851</v>
      </c>
      <c r="AB1160" t="s">
        <v>953</v>
      </c>
      <c r="AC1160" t="s">
        <v>88</v>
      </c>
      <c r="AD1160" t="s">
        <v>89</v>
      </c>
      <c r="AE1160" t="s"/>
      <c r="AF1160" t="s"/>
      <c r="AG1160" t="s"/>
      <c r="AH1160" t="s">
        <v>1548</v>
      </c>
      <c r="AI1160" t="s">
        <v>1547</v>
      </c>
      <c r="AJ1160" t="s"/>
      <c r="AK1160" t="s">
        <v>91</v>
      </c>
      <c r="AL1160" t="s"/>
      <c r="AM1160" t="s">
        <v>563</v>
      </c>
      <c r="AN1160" t="s">
        <v>91</v>
      </c>
      <c r="AO1160" t="s"/>
      <c r="AP1160" t="n">
        <v>7</v>
      </c>
      <c r="AQ1160" t="s">
        <v>92</v>
      </c>
      <c r="AR1160" t="s"/>
      <c r="AS1160" t="s">
        <v>955</v>
      </c>
      <c r="AT1160" t="s">
        <v>94</v>
      </c>
      <c r="AU1160" t="s">
        <v>91</v>
      </c>
      <c r="AV1160" t="s"/>
      <c r="AW1160" t="s">
        <v>95</v>
      </c>
      <c r="AX1160" t="s"/>
      <c r="AY1160" t="n">
        <v>5674851</v>
      </c>
      <c r="AZ1160" t="s">
        <v>1515</v>
      </c>
      <c r="BA1160" t="s"/>
      <c r="BB1160" t="s"/>
      <c r="BC1160" t="n">
        <v>38.9709</v>
      </c>
      <c r="BD1160" t="n">
        <v>38.9709</v>
      </c>
      <c r="BE1160" t="s">
        <v>1549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>
        <v>976</v>
      </c>
      <c r="BR1160" t="s">
        <v>205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1511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240.13</v>
      </c>
      <c r="L1161" t="s">
        <v>77</v>
      </c>
      <c r="M1161" t="s"/>
      <c r="N1161" t="s">
        <v>972</v>
      </c>
      <c r="O1161" t="s">
        <v>79</v>
      </c>
      <c r="P1161" t="s">
        <v>1511</v>
      </c>
      <c r="Q1161" t="s"/>
      <c r="R1161" t="s">
        <v>80</v>
      </c>
      <c r="S1161" t="s">
        <v>1547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>
        <f>HYPERLINK("https://hotelmonitor-cachepage.eclerx.com/savepage/tk_1545475876687066_sr_62.html","info")</f>
        <v/>
      </c>
      <c r="AA1161" t="n">
        <v>-5674851</v>
      </c>
      <c r="AB1161" t="s">
        <v>953</v>
      </c>
      <c r="AC1161" t="s">
        <v>88</v>
      </c>
      <c r="AD1161" t="s">
        <v>89</v>
      </c>
      <c r="AE1161" t="s"/>
      <c r="AF1161" t="s"/>
      <c r="AG1161" t="s"/>
      <c r="AH1161" t="s">
        <v>1548</v>
      </c>
      <c r="AI1161" t="s">
        <v>1547</v>
      </c>
      <c r="AJ1161" t="s"/>
      <c r="AK1161" t="s">
        <v>91</v>
      </c>
      <c r="AL1161" t="s"/>
      <c r="AM1161" t="s">
        <v>563</v>
      </c>
      <c r="AN1161" t="s">
        <v>91</v>
      </c>
      <c r="AO1161" t="s"/>
      <c r="AP1161" t="n">
        <v>7</v>
      </c>
      <c r="AQ1161" t="s">
        <v>92</v>
      </c>
      <c r="AR1161" t="s"/>
      <c r="AS1161" t="s">
        <v>955</v>
      </c>
      <c r="AT1161" t="s">
        <v>94</v>
      </c>
      <c r="AU1161" t="s">
        <v>91</v>
      </c>
      <c r="AV1161" t="s"/>
      <c r="AW1161" t="s">
        <v>95</v>
      </c>
      <c r="AX1161" t="s"/>
      <c r="AY1161" t="n">
        <v>5674851</v>
      </c>
      <c r="AZ1161" t="s">
        <v>1515</v>
      </c>
      <c r="BA1161" t="s"/>
      <c r="BB1161" t="s"/>
      <c r="BC1161" t="n">
        <v>38.9709</v>
      </c>
      <c r="BD1161" t="n">
        <v>38.9709</v>
      </c>
      <c r="BE1161" t="s">
        <v>1549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>
        <v>976</v>
      </c>
      <c r="BR1161" t="s">
        <v>205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1511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258.07</v>
      </c>
      <c r="L1162" t="s">
        <v>77</v>
      </c>
      <c r="M1162" t="s"/>
      <c r="N1162" t="s">
        <v>972</v>
      </c>
      <c r="O1162" t="s">
        <v>79</v>
      </c>
      <c r="P1162" t="s">
        <v>1511</v>
      </c>
      <c r="Q1162" t="s"/>
      <c r="R1162" t="s">
        <v>80</v>
      </c>
      <c r="S1162" t="s">
        <v>1550</v>
      </c>
      <c r="T1162" t="s">
        <v>82</v>
      </c>
      <c r="U1162" t="s">
        <v>83</v>
      </c>
      <c r="V1162" t="s">
        <v>84</v>
      </c>
      <c r="W1162" t="s">
        <v>103</v>
      </c>
      <c r="X1162" t="s"/>
      <c r="Y1162" t="s">
        <v>86</v>
      </c>
      <c r="Z1162">
        <f>HYPERLINK("https://hotelmonitor-cachepage.eclerx.com/savepage/tk_1545475876687066_sr_62.html","info")</f>
        <v/>
      </c>
      <c r="AA1162" t="n">
        <v>-5674851</v>
      </c>
      <c r="AB1162" t="s">
        <v>953</v>
      </c>
      <c r="AC1162" t="s">
        <v>88</v>
      </c>
      <c r="AD1162" t="s">
        <v>89</v>
      </c>
      <c r="AE1162" t="s"/>
      <c r="AF1162" t="s"/>
      <c r="AG1162" t="s"/>
      <c r="AH1162" t="s">
        <v>1551</v>
      </c>
      <c r="AI1162" t="s">
        <v>1550</v>
      </c>
      <c r="AJ1162" t="s"/>
      <c r="AK1162" t="s">
        <v>91</v>
      </c>
      <c r="AL1162" t="s"/>
      <c r="AM1162" t="s">
        <v>563</v>
      </c>
      <c r="AN1162" t="s">
        <v>91</v>
      </c>
      <c r="AO1162" t="s"/>
      <c r="AP1162" t="n">
        <v>7</v>
      </c>
      <c r="AQ1162" t="s">
        <v>92</v>
      </c>
      <c r="AR1162" t="s"/>
      <c r="AS1162" t="s">
        <v>955</v>
      </c>
      <c r="AT1162" t="s">
        <v>94</v>
      </c>
      <c r="AU1162" t="s">
        <v>91</v>
      </c>
      <c r="AV1162" t="s"/>
      <c r="AW1162" t="s">
        <v>95</v>
      </c>
      <c r="AX1162" t="s"/>
      <c r="AY1162" t="n">
        <v>5674851</v>
      </c>
      <c r="AZ1162" t="s">
        <v>1515</v>
      </c>
      <c r="BA1162" t="s"/>
      <c r="BB1162" t="s"/>
      <c r="BC1162" t="n">
        <v>38.9709</v>
      </c>
      <c r="BD1162" t="n">
        <v>38.9709</v>
      </c>
      <c r="BE1162" t="s">
        <v>1552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>
        <v>976</v>
      </c>
      <c r="BR1162" t="s">
        <v>205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1511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258.07</v>
      </c>
      <c r="L1163" t="s">
        <v>77</v>
      </c>
      <c r="M1163" t="s"/>
      <c r="N1163" t="s">
        <v>972</v>
      </c>
      <c r="O1163" t="s">
        <v>79</v>
      </c>
      <c r="P1163" t="s">
        <v>1511</v>
      </c>
      <c r="Q1163" t="s"/>
      <c r="R1163" t="s">
        <v>80</v>
      </c>
      <c r="S1163" t="s">
        <v>1550</v>
      </c>
      <c r="T1163" t="s">
        <v>82</v>
      </c>
      <c r="U1163" t="s">
        <v>83</v>
      </c>
      <c r="V1163" t="s">
        <v>84</v>
      </c>
      <c r="W1163" t="s">
        <v>103</v>
      </c>
      <c r="X1163" t="s"/>
      <c r="Y1163" t="s">
        <v>86</v>
      </c>
      <c r="Z1163">
        <f>HYPERLINK("https://hotelmonitor-cachepage.eclerx.com/savepage/tk_1545475876687066_sr_62.html","info")</f>
        <v/>
      </c>
      <c r="AA1163" t="n">
        <v>-5674851</v>
      </c>
      <c r="AB1163" t="s">
        <v>953</v>
      </c>
      <c r="AC1163" t="s">
        <v>88</v>
      </c>
      <c r="AD1163" t="s">
        <v>89</v>
      </c>
      <c r="AE1163" t="s"/>
      <c r="AF1163" t="s"/>
      <c r="AG1163" t="s"/>
      <c r="AH1163" t="s">
        <v>1551</v>
      </c>
      <c r="AI1163" t="s">
        <v>1550</v>
      </c>
      <c r="AJ1163" t="s"/>
      <c r="AK1163" t="s">
        <v>91</v>
      </c>
      <c r="AL1163" t="s"/>
      <c r="AM1163" t="s">
        <v>563</v>
      </c>
      <c r="AN1163" t="s">
        <v>91</v>
      </c>
      <c r="AO1163" t="s"/>
      <c r="AP1163" t="n">
        <v>7</v>
      </c>
      <c r="AQ1163" t="s">
        <v>92</v>
      </c>
      <c r="AR1163" t="s"/>
      <c r="AS1163" t="s">
        <v>955</v>
      </c>
      <c r="AT1163" t="s">
        <v>94</v>
      </c>
      <c r="AU1163" t="s">
        <v>91</v>
      </c>
      <c r="AV1163" t="s"/>
      <c r="AW1163" t="s">
        <v>95</v>
      </c>
      <c r="AX1163" t="s"/>
      <c r="AY1163" t="n">
        <v>5674851</v>
      </c>
      <c r="AZ1163" t="s">
        <v>1515</v>
      </c>
      <c r="BA1163" t="s"/>
      <c r="BB1163" t="s"/>
      <c r="BC1163" t="n">
        <v>38.9709</v>
      </c>
      <c r="BD1163" t="n">
        <v>38.9709</v>
      </c>
      <c r="BE1163" t="s">
        <v>1552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>
        <v>976</v>
      </c>
      <c r="BR1163" t="s">
        <v>205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1511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264.07</v>
      </c>
      <c r="L1164" t="s">
        <v>77</v>
      </c>
      <c r="M1164" t="s"/>
      <c r="N1164" t="s">
        <v>911</v>
      </c>
      <c r="O1164" t="s">
        <v>79</v>
      </c>
      <c r="P1164" t="s">
        <v>1511</v>
      </c>
      <c r="Q1164" t="s"/>
      <c r="R1164" t="s">
        <v>80</v>
      </c>
      <c r="S1164" t="s">
        <v>1553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HYPERLINK("https://hotelmonitor-cachepage.eclerx.com/savepage/tk_1545475876687066_sr_62.html","info")</f>
        <v/>
      </c>
      <c r="AA1164" t="n">
        <v>-5674851</v>
      </c>
      <c r="AB1164" t="s">
        <v>953</v>
      </c>
      <c r="AC1164" t="s">
        <v>88</v>
      </c>
      <c r="AD1164" t="s">
        <v>89</v>
      </c>
      <c r="AE1164" t="s"/>
      <c r="AF1164" t="s"/>
      <c r="AG1164" t="s"/>
      <c r="AH1164" t="s">
        <v>1554</v>
      </c>
      <c r="AI1164" t="s">
        <v>1555</v>
      </c>
      <c r="AJ1164" t="s"/>
      <c r="AK1164" t="s">
        <v>91</v>
      </c>
      <c r="AL1164" t="s"/>
      <c r="AM1164" t="s">
        <v>563</v>
      </c>
      <c r="AN1164" t="s">
        <v>91</v>
      </c>
      <c r="AO1164" t="s"/>
      <c r="AP1164" t="n">
        <v>7</v>
      </c>
      <c r="AQ1164" t="s">
        <v>92</v>
      </c>
      <c r="AR1164" t="s"/>
      <c r="AS1164" t="s">
        <v>955</v>
      </c>
      <c r="AT1164" t="s">
        <v>94</v>
      </c>
      <c r="AU1164" t="s">
        <v>91</v>
      </c>
      <c r="AV1164" t="s"/>
      <c r="AW1164" t="s">
        <v>95</v>
      </c>
      <c r="AX1164" t="s"/>
      <c r="AY1164" t="n">
        <v>5674851</v>
      </c>
      <c r="AZ1164" t="s">
        <v>1515</v>
      </c>
      <c r="BA1164" t="s"/>
      <c r="BB1164" t="s"/>
      <c r="BC1164" t="n">
        <v>38.9709</v>
      </c>
      <c r="BD1164" t="n">
        <v>38.9709</v>
      </c>
      <c r="BE1164" t="s">
        <v>1556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>
        <v>917</v>
      </c>
      <c r="BR1164" t="s">
        <v>205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1511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264.07</v>
      </c>
      <c r="L1165" t="s">
        <v>77</v>
      </c>
      <c r="M1165" t="s"/>
      <c r="N1165" t="s">
        <v>911</v>
      </c>
      <c r="O1165" t="s">
        <v>79</v>
      </c>
      <c r="P1165" t="s">
        <v>1511</v>
      </c>
      <c r="Q1165" t="s"/>
      <c r="R1165" t="s">
        <v>80</v>
      </c>
      <c r="S1165" t="s">
        <v>1553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HYPERLINK("https://hotelmonitor-cachepage.eclerx.com/savepage/tk_1545475876687066_sr_62.html","info")</f>
        <v/>
      </c>
      <c r="AA1165" t="n">
        <v>-5674851</v>
      </c>
      <c r="AB1165" t="s">
        <v>953</v>
      </c>
      <c r="AC1165" t="s">
        <v>88</v>
      </c>
      <c r="AD1165" t="s">
        <v>89</v>
      </c>
      <c r="AE1165" t="s"/>
      <c r="AF1165" t="s"/>
      <c r="AG1165" t="s"/>
      <c r="AH1165" t="s">
        <v>1554</v>
      </c>
      <c r="AI1165" t="s">
        <v>1555</v>
      </c>
      <c r="AJ1165" t="s"/>
      <c r="AK1165" t="s">
        <v>91</v>
      </c>
      <c r="AL1165" t="s"/>
      <c r="AM1165" t="s">
        <v>563</v>
      </c>
      <c r="AN1165" t="s">
        <v>91</v>
      </c>
      <c r="AO1165" t="s"/>
      <c r="AP1165" t="n">
        <v>7</v>
      </c>
      <c r="AQ1165" t="s">
        <v>92</v>
      </c>
      <c r="AR1165" t="s"/>
      <c r="AS1165" t="s">
        <v>955</v>
      </c>
      <c r="AT1165" t="s">
        <v>94</v>
      </c>
      <c r="AU1165" t="s">
        <v>91</v>
      </c>
      <c r="AV1165" t="s"/>
      <c r="AW1165" t="s">
        <v>95</v>
      </c>
      <c r="AX1165" t="s"/>
      <c r="AY1165" t="n">
        <v>5674851</v>
      </c>
      <c r="AZ1165" t="s">
        <v>1515</v>
      </c>
      <c r="BA1165" t="s"/>
      <c r="BB1165" t="s"/>
      <c r="BC1165" t="n">
        <v>38.9709</v>
      </c>
      <c r="BD1165" t="n">
        <v>38.9709</v>
      </c>
      <c r="BE1165" t="s">
        <v>1556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>
        <v>917</v>
      </c>
      <c r="BR1165" t="s">
        <v>205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1511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282.01</v>
      </c>
      <c r="L1166" t="s">
        <v>77</v>
      </c>
      <c r="M1166" t="s"/>
      <c r="N1166" t="s">
        <v>911</v>
      </c>
      <c r="O1166" t="s">
        <v>79</v>
      </c>
      <c r="P1166" t="s">
        <v>1511</v>
      </c>
      <c r="Q1166" t="s"/>
      <c r="R1166" t="s">
        <v>80</v>
      </c>
      <c r="S1166" t="s">
        <v>1557</v>
      </c>
      <c r="T1166" t="s">
        <v>82</v>
      </c>
      <c r="U1166" t="s">
        <v>83</v>
      </c>
      <c r="V1166" t="s">
        <v>84</v>
      </c>
      <c r="W1166" t="s">
        <v>103</v>
      </c>
      <c r="X1166" t="s"/>
      <c r="Y1166" t="s">
        <v>86</v>
      </c>
      <c r="Z1166">
        <f>HYPERLINK("https://hotelmonitor-cachepage.eclerx.com/savepage/tk_1545475876687066_sr_62.html","info")</f>
        <v/>
      </c>
      <c r="AA1166" t="n">
        <v>-5674851</v>
      </c>
      <c r="AB1166" t="s">
        <v>953</v>
      </c>
      <c r="AC1166" t="s">
        <v>88</v>
      </c>
      <c r="AD1166" t="s">
        <v>89</v>
      </c>
      <c r="AE1166" t="s"/>
      <c r="AF1166" t="s"/>
      <c r="AG1166" t="s"/>
      <c r="AH1166" t="s">
        <v>1558</v>
      </c>
      <c r="AI1166" t="s">
        <v>1557</v>
      </c>
      <c r="AJ1166" t="s"/>
      <c r="AK1166" t="s">
        <v>91</v>
      </c>
      <c r="AL1166" t="s"/>
      <c r="AM1166" t="s">
        <v>563</v>
      </c>
      <c r="AN1166" t="s">
        <v>91</v>
      </c>
      <c r="AO1166" t="s"/>
      <c r="AP1166" t="n">
        <v>7</v>
      </c>
      <c r="AQ1166" t="s">
        <v>92</v>
      </c>
      <c r="AR1166" t="s"/>
      <c r="AS1166" t="s">
        <v>955</v>
      </c>
      <c r="AT1166" t="s">
        <v>94</v>
      </c>
      <c r="AU1166" t="s">
        <v>91</v>
      </c>
      <c r="AV1166" t="s"/>
      <c r="AW1166" t="s">
        <v>95</v>
      </c>
      <c r="AX1166" t="s"/>
      <c r="AY1166" t="n">
        <v>5674851</v>
      </c>
      <c r="AZ1166" t="s">
        <v>1515</v>
      </c>
      <c r="BA1166" t="s"/>
      <c r="BB1166" t="s"/>
      <c r="BC1166" t="n">
        <v>38.9709</v>
      </c>
      <c r="BD1166" t="n">
        <v>38.9709</v>
      </c>
      <c r="BE1166" t="s">
        <v>1559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>
        <v>917</v>
      </c>
      <c r="BR1166" t="s">
        <v>205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1511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282.01</v>
      </c>
      <c r="L1167" t="s">
        <v>77</v>
      </c>
      <c r="M1167" t="s"/>
      <c r="N1167" t="s">
        <v>911</v>
      </c>
      <c r="O1167" t="s">
        <v>79</v>
      </c>
      <c r="P1167" t="s">
        <v>1511</v>
      </c>
      <c r="Q1167" t="s"/>
      <c r="R1167" t="s">
        <v>80</v>
      </c>
      <c r="S1167" t="s">
        <v>1557</v>
      </c>
      <c r="T1167" t="s">
        <v>82</v>
      </c>
      <c r="U1167" t="s">
        <v>83</v>
      </c>
      <c r="V1167" t="s">
        <v>84</v>
      </c>
      <c r="W1167" t="s">
        <v>103</v>
      </c>
      <c r="X1167" t="s"/>
      <c r="Y1167" t="s">
        <v>86</v>
      </c>
      <c r="Z1167">
        <f>HYPERLINK("https://hotelmonitor-cachepage.eclerx.com/savepage/tk_1545475876687066_sr_62.html","info")</f>
        <v/>
      </c>
      <c r="AA1167" t="n">
        <v>-5674851</v>
      </c>
      <c r="AB1167" t="s">
        <v>953</v>
      </c>
      <c r="AC1167" t="s">
        <v>88</v>
      </c>
      <c r="AD1167" t="s">
        <v>89</v>
      </c>
      <c r="AE1167" t="s"/>
      <c r="AF1167" t="s"/>
      <c r="AG1167" t="s"/>
      <c r="AH1167" t="s">
        <v>1558</v>
      </c>
      <c r="AI1167" t="s">
        <v>1557</v>
      </c>
      <c r="AJ1167" t="s"/>
      <c r="AK1167" t="s">
        <v>91</v>
      </c>
      <c r="AL1167" t="s"/>
      <c r="AM1167" t="s">
        <v>563</v>
      </c>
      <c r="AN1167" t="s">
        <v>91</v>
      </c>
      <c r="AO1167" t="s"/>
      <c r="AP1167" t="n">
        <v>7</v>
      </c>
      <c r="AQ1167" t="s">
        <v>92</v>
      </c>
      <c r="AR1167" t="s"/>
      <c r="AS1167" t="s">
        <v>955</v>
      </c>
      <c r="AT1167" t="s">
        <v>94</v>
      </c>
      <c r="AU1167" t="s">
        <v>91</v>
      </c>
      <c r="AV1167" t="s"/>
      <c r="AW1167" t="s">
        <v>95</v>
      </c>
      <c r="AX1167" t="s"/>
      <c r="AY1167" t="n">
        <v>5674851</v>
      </c>
      <c r="AZ1167" t="s">
        <v>1515</v>
      </c>
      <c r="BA1167" t="s"/>
      <c r="BB1167" t="s"/>
      <c r="BC1167" t="n">
        <v>38.9709</v>
      </c>
      <c r="BD1167" t="n">
        <v>38.9709</v>
      </c>
      <c r="BE1167" t="s">
        <v>1559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>
        <v>917</v>
      </c>
      <c r="BR1167" t="s">
        <v>205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1511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422.5</v>
      </c>
      <c r="L1168" t="s">
        <v>77</v>
      </c>
      <c r="M1168" t="s"/>
      <c r="N1168" t="s">
        <v>1188</v>
      </c>
      <c r="O1168" t="s">
        <v>79</v>
      </c>
      <c r="P1168" t="s">
        <v>1511</v>
      </c>
      <c r="Q1168" t="s"/>
      <c r="R1168" t="s">
        <v>80</v>
      </c>
      <c r="S1168" t="s">
        <v>1560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HYPERLINK("https://hotelmonitor-cachepage.eclerx.com/savepage/tk_1545475876687066_sr_62.html","info")</f>
        <v/>
      </c>
      <c r="AA1168" t="n">
        <v>-5674851</v>
      </c>
      <c r="AB1168" t="s">
        <v>953</v>
      </c>
      <c r="AC1168" t="s">
        <v>88</v>
      </c>
      <c r="AD1168" t="s">
        <v>89</v>
      </c>
      <c r="AE1168" t="s"/>
      <c r="AF1168" t="s"/>
      <c r="AG1168" t="s"/>
      <c r="AH1168" t="s">
        <v>1561</v>
      </c>
      <c r="AI1168" t="s">
        <v>1562</v>
      </c>
      <c r="AJ1168" t="s"/>
      <c r="AK1168" t="s">
        <v>91</v>
      </c>
      <c r="AL1168" t="s"/>
      <c r="AM1168" t="s">
        <v>563</v>
      </c>
      <c r="AN1168" t="s">
        <v>91</v>
      </c>
      <c r="AO1168" t="s"/>
      <c r="AP1168" t="n">
        <v>7</v>
      </c>
      <c r="AQ1168" t="s">
        <v>92</v>
      </c>
      <c r="AR1168" t="s"/>
      <c r="AS1168" t="s">
        <v>955</v>
      </c>
      <c r="AT1168" t="s">
        <v>94</v>
      </c>
      <c r="AU1168" t="s">
        <v>91</v>
      </c>
      <c r="AV1168" t="s"/>
      <c r="AW1168" t="s">
        <v>95</v>
      </c>
      <c r="AX1168" t="s"/>
      <c r="AY1168" t="n">
        <v>5674851</v>
      </c>
      <c r="AZ1168" t="s">
        <v>1515</v>
      </c>
      <c r="BA1168" t="s"/>
      <c r="BB1168" t="s"/>
      <c r="BC1168" t="n">
        <v>38.9709</v>
      </c>
      <c r="BD1168" t="n">
        <v>38.9709</v>
      </c>
      <c r="BE1168" t="s">
        <v>1563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>
        <v>1564</v>
      </c>
      <c r="BR1168" t="s">
        <v>205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1511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422.5</v>
      </c>
      <c r="L1169" t="s">
        <v>77</v>
      </c>
      <c r="M1169" t="s"/>
      <c r="N1169" t="s">
        <v>1188</v>
      </c>
      <c r="O1169" t="s">
        <v>79</v>
      </c>
      <c r="P1169" t="s">
        <v>1511</v>
      </c>
      <c r="Q1169" t="s"/>
      <c r="R1169" t="s">
        <v>80</v>
      </c>
      <c r="S1169" t="s">
        <v>1560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>
        <f>HYPERLINK("https://hotelmonitor-cachepage.eclerx.com/savepage/tk_1545475876687066_sr_62.html","info")</f>
        <v/>
      </c>
      <c r="AA1169" t="n">
        <v>-5674851</v>
      </c>
      <c r="AB1169" t="s">
        <v>953</v>
      </c>
      <c r="AC1169" t="s">
        <v>88</v>
      </c>
      <c r="AD1169" t="s">
        <v>89</v>
      </c>
      <c r="AE1169" t="s"/>
      <c r="AF1169" t="s"/>
      <c r="AG1169" t="s"/>
      <c r="AH1169" t="s">
        <v>1561</v>
      </c>
      <c r="AI1169" t="s">
        <v>1562</v>
      </c>
      <c r="AJ1169" t="s"/>
      <c r="AK1169" t="s">
        <v>91</v>
      </c>
      <c r="AL1169" t="s"/>
      <c r="AM1169" t="s">
        <v>563</v>
      </c>
      <c r="AN1169" t="s">
        <v>91</v>
      </c>
      <c r="AO1169" t="s"/>
      <c r="AP1169" t="n">
        <v>7</v>
      </c>
      <c r="AQ1169" t="s">
        <v>92</v>
      </c>
      <c r="AR1169" t="s"/>
      <c r="AS1169" t="s">
        <v>955</v>
      </c>
      <c r="AT1169" t="s">
        <v>94</v>
      </c>
      <c r="AU1169" t="s">
        <v>91</v>
      </c>
      <c r="AV1169" t="s"/>
      <c r="AW1169" t="s">
        <v>95</v>
      </c>
      <c r="AX1169" t="s"/>
      <c r="AY1169" t="n">
        <v>5674851</v>
      </c>
      <c r="AZ1169" t="s">
        <v>1515</v>
      </c>
      <c r="BA1169" t="s"/>
      <c r="BB1169" t="s"/>
      <c r="BC1169" t="n">
        <v>38.9709</v>
      </c>
      <c r="BD1169" t="n">
        <v>38.9709</v>
      </c>
      <c r="BE1169" t="s">
        <v>1563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>
        <v>1564</v>
      </c>
      <c r="BR1169" t="s">
        <v>205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1511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494.27</v>
      </c>
      <c r="L1170" t="s">
        <v>77</v>
      </c>
      <c r="M1170" t="s"/>
      <c r="N1170" t="s">
        <v>1188</v>
      </c>
      <c r="O1170" t="s">
        <v>79</v>
      </c>
      <c r="P1170" t="s">
        <v>1511</v>
      </c>
      <c r="Q1170" t="s"/>
      <c r="R1170" t="s">
        <v>80</v>
      </c>
      <c r="S1170" t="s">
        <v>1565</v>
      </c>
      <c r="T1170" t="s">
        <v>82</v>
      </c>
      <c r="U1170" t="s">
        <v>83</v>
      </c>
      <c r="V1170" t="s">
        <v>84</v>
      </c>
      <c r="W1170" t="s">
        <v>103</v>
      </c>
      <c r="X1170" t="s"/>
      <c r="Y1170" t="s">
        <v>86</v>
      </c>
      <c r="Z1170">
        <f>HYPERLINK("https://hotelmonitor-cachepage.eclerx.com/savepage/tk_1545475876687066_sr_62.html","info")</f>
        <v/>
      </c>
      <c r="AA1170" t="n">
        <v>-5674851</v>
      </c>
      <c r="AB1170" t="s">
        <v>953</v>
      </c>
      <c r="AC1170" t="s">
        <v>88</v>
      </c>
      <c r="AD1170" t="s">
        <v>89</v>
      </c>
      <c r="AE1170" t="s"/>
      <c r="AF1170" t="s"/>
      <c r="AG1170" t="s"/>
      <c r="AH1170" t="s">
        <v>1566</v>
      </c>
      <c r="AI1170" t="s">
        <v>1565</v>
      </c>
      <c r="AJ1170" t="s"/>
      <c r="AK1170" t="s">
        <v>91</v>
      </c>
      <c r="AL1170" t="s"/>
      <c r="AM1170" t="s">
        <v>563</v>
      </c>
      <c r="AN1170" t="s">
        <v>91</v>
      </c>
      <c r="AO1170" t="s"/>
      <c r="AP1170" t="n">
        <v>7</v>
      </c>
      <c r="AQ1170" t="s">
        <v>92</v>
      </c>
      <c r="AR1170" t="s"/>
      <c r="AS1170" t="s">
        <v>955</v>
      </c>
      <c r="AT1170" t="s">
        <v>94</v>
      </c>
      <c r="AU1170" t="s">
        <v>91</v>
      </c>
      <c r="AV1170" t="s"/>
      <c r="AW1170" t="s">
        <v>95</v>
      </c>
      <c r="AX1170" t="s"/>
      <c r="AY1170" t="n">
        <v>5674851</v>
      </c>
      <c r="AZ1170" t="s">
        <v>1515</v>
      </c>
      <c r="BA1170" t="s"/>
      <c r="BB1170" t="s"/>
      <c r="BC1170" t="n">
        <v>38.9709</v>
      </c>
      <c r="BD1170" t="n">
        <v>38.9709</v>
      </c>
      <c r="BE1170" t="s">
        <v>1567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>
        <v>1564</v>
      </c>
      <c r="BR1170" t="s">
        <v>205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1511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494.27</v>
      </c>
      <c r="L1171" t="s">
        <v>77</v>
      </c>
      <c r="M1171" t="s"/>
      <c r="N1171" t="s">
        <v>1188</v>
      </c>
      <c r="O1171" t="s">
        <v>79</v>
      </c>
      <c r="P1171" t="s">
        <v>1511</v>
      </c>
      <c r="Q1171" t="s"/>
      <c r="R1171" t="s">
        <v>80</v>
      </c>
      <c r="S1171" t="s">
        <v>1565</v>
      </c>
      <c r="T1171" t="s">
        <v>82</v>
      </c>
      <c r="U1171" t="s">
        <v>83</v>
      </c>
      <c r="V1171" t="s">
        <v>84</v>
      </c>
      <c r="W1171" t="s">
        <v>103</v>
      </c>
      <c r="X1171" t="s"/>
      <c r="Y1171" t="s">
        <v>86</v>
      </c>
      <c r="Z1171">
        <f>HYPERLINK("https://hotelmonitor-cachepage.eclerx.com/savepage/tk_1545475876687066_sr_62.html","info")</f>
        <v/>
      </c>
      <c r="AA1171" t="n">
        <v>-5674851</v>
      </c>
      <c r="AB1171" t="s">
        <v>953</v>
      </c>
      <c r="AC1171" t="s">
        <v>88</v>
      </c>
      <c r="AD1171" t="s">
        <v>89</v>
      </c>
      <c r="AE1171" t="s"/>
      <c r="AF1171" t="s"/>
      <c r="AG1171" t="s"/>
      <c r="AH1171" t="s">
        <v>1566</v>
      </c>
      <c r="AI1171" t="s">
        <v>1565</v>
      </c>
      <c r="AJ1171" t="s"/>
      <c r="AK1171" t="s">
        <v>91</v>
      </c>
      <c r="AL1171" t="s"/>
      <c r="AM1171" t="s">
        <v>563</v>
      </c>
      <c r="AN1171" t="s">
        <v>91</v>
      </c>
      <c r="AO1171" t="s"/>
      <c r="AP1171" t="n">
        <v>7</v>
      </c>
      <c r="AQ1171" t="s">
        <v>92</v>
      </c>
      <c r="AR1171" t="s"/>
      <c r="AS1171" t="s">
        <v>955</v>
      </c>
      <c r="AT1171" t="s">
        <v>94</v>
      </c>
      <c r="AU1171" t="s">
        <v>91</v>
      </c>
      <c r="AV1171" t="s"/>
      <c r="AW1171" t="s">
        <v>95</v>
      </c>
      <c r="AX1171" t="s"/>
      <c r="AY1171" t="n">
        <v>5674851</v>
      </c>
      <c r="AZ1171" t="s">
        <v>1515</v>
      </c>
      <c r="BA1171" t="s"/>
      <c r="BB1171" t="s"/>
      <c r="BC1171" t="n">
        <v>38.9709</v>
      </c>
      <c r="BD1171" t="n">
        <v>38.9709</v>
      </c>
      <c r="BE1171" t="s">
        <v>1567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>
        <v>1564</v>
      </c>
      <c r="BR1171" t="s">
        <v>205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1568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136.8</v>
      </c>
      <c r="L1172" t="s">
        <v>77</v>
      </c>
      <c r="M1172" t="s"/>
      <c r="N1172" t="s">
        <v>193</v>
      </c>
      <c r="O1172" t="s">
        <v>79</v>
      </c>
      <c r="P1172" t="s">
        <v>1568</v>
      </c>
      <c r="Q1172" t="s"/>
      <c r="R1172" t="s">
        <v>80</v>
      </c>
      <c r="S1172" t="s">
        <v>1569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HYPERLINK("https://hotelmonitor-cachepage.eclerx.com/savepage/tk_1545475876896676_sr_62.html","info")</f>
        <v/>
      </c>
      <c r="AA1172" t="n">
        <v>-3637091</v>
      </c>
      <c r="AB1172" t="s">
        <v>1570</v>
      </c>
      <c r="AC1172" t="s">
        <v>196</v>
      </c>
      <c r="AD1172" t="s">
        <v>89</v>
      </c>
      <c r="AE1172" t="s"/>
      <c r="AF1172" t="s"/>
      <c r="AG1172" t="s"/>
      <c r="AH1172" t="s">
        <v>1571</v>
      </c>
      <c r="AI1172" t="s">
        <v>1572</v>
      </c>
      <c r="AJ1172" t="s"/>
      <c r="AK1172" t="s">
        <v>91</v>
      </c>
      <c r="AL1172" t="s"/>
      <c r="AM1172" t="s"/>
      <c r="AN1172" t="s">
        <v>99</v>
      </c>
      <c r="AO1172" t="s">
        <v>185</v>
      </c>
      <c r="AP1172" t="n">
        <v>33</v>
      </c>
      <c r="AQ1172" t="s">
        <v>92</v>
      </c>
      <c r="AR1172" t="s"/>
      <c r="AS1172" t="s">
        <v>1573</v>
      </c>
      <c r="AT1172" t="s">
        <v>94</v>
      </c>
      <c r="AU1172" t="s">
        <v>91</v>
      </c>
      <c r="AV1172" t="s"/>
      <c r="AW1172" t="s">
        <v>95</v>
      </c>
      <c r="AX1172" t="s"/>
      <c r="AY1172" t="n">
        <v>3637091</v>
      </c>
      <c r="AZ1172" t="s">
        <v>1574</v>
      </c>
      <c r="BA1172" t="s"/>
      <c r="BB1172" t="s"/>
      <c r="BC1172" t="n">
        <v>38.9992</v>
      </c>
      <c r="BD1172" t="n">
        <v>38.9992</v>
      </c>
      <c r="BE1172" t="s">
        <v>1575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98</v>
      </c>
      <c r="BO1172" t="s">
        <v>82</v>
      </c>
      <c r="BP1172" t="s">
        <v>99</v>
      </c>
      <c r="BQ1172" t="s">
        <v>1576</v>
      </c>
      <c r="BR1172" t="s">
        <v>1577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1568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136.8</v>
      </c>
      <c r="L1173" t="s">
        <v>77</v>
      </c>
      <c r="M1173" t="s"/>
      <c r="N1173" t="s">
        <v>193</v>
      </c>
      <c r="O1173" t="s">
        <v>79</v>
      </c>
      <c r="P1173" t="s">
        <v>1568</v>
      </c>
      <c r="Q1173" t="s"/>
      <c r="R1173" t="s">
        <v>80</v>
      </c>
      <c r="S1173" t="s">
        <v>1569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HYPERLINK("https://hotelmonitor-cachepage.eclerx.com/savepage/tk_1545475876896676_sr_62.html","info")</f>
        <v/>
      </c>
      <c r="AA1173" t="n">
        <v>-3637091</v>
      </c>
      <c r="AB1173" t="s">
        <v>1570</v>
      </c>
      <c r="AC1173" t="s">
        <v>196</v>
      </c>
      <c r="AD1173" t="s">
        <v>89</v>
      </c>
      <c r="AE1173" t="s"/>
      <c r="AF1173" t="s"/>
      <c r="AG1173" t="s"/>
      <c r="AH1173" t="s">
        <v>1571</v>
      </c>
      <c r="AI1173" t="s">
        <v>1572</v>
      </c>
      <c r="AJ1173" t="s"/>
      <c r="AK1173" t="s">
        <v>91</v>
      </c>
      <c r="AL1173" t="s"/>
      <c r="AM1173" t="s"/>
      <c r="AN1173" t="s">
        <v>99</v>
      </c>
      <c r="AO1173" t="s">
        <v>185</v>
      </c>
      <c r="AP1173" t="n">
        <v>33</v>
      </c>
      <c r="AQ1173" t="s">
        <v>92</v>
      </c>
      <c r="AR1173" t="s"/>
      <c r="AS1173" t="s">
        <v>1573</v>
      </c>
      <c r="AT1173" t="s">
        <v>94</v>
      </c>
      <c r="AU1173" t="s">
        <v>91</v>
      </c>
      <c r="AV1173" t="s"/>
      <c r="AW1173" t="s">
        <v>95</v>
      </c>
      <c r="AX1173" t="s"/>
      <c r="AY1173" t="n">
        <v>3637091</v>
      </c>
      <c r="AZ1173" t="s">
        <v>1574</v>
      </c>
      <c r="BA1173" t="s"/>
      <c r="BB1173" t="s"/>
      <c r="BC1173" t="n">
        <v>38.9992</v>
      </c>
      <c r="BD1173" t="n">
        <v>38.9992</v>
      </c>
      <c r="BE1173" t="s">
        <v>1575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>
        <v>98</v>
      </c>
      <c r="BO1173" t="s">
        <v>82</v>
      </c>
      <c r="BP1173" t="s">
        <v>99</v>
      </c>
      <c r="BQ1173" t="s">
        <v>1576</v>
      </c>
      <c r="BR1173" t="s">
        <v>1577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1568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146.4</v>
      </c>
      <c r="L1174" t="s">
        <v>77</v>
      </c>
      <c r="M1174" t="s"/>
      <c r="N1174" t="s">
        <v>193</v>
      </c>
      <c r="O1174" t="s">
        <v>79</v>
      </c>
      <c r="P1174" t="s">
        <v>1568</v>
      </c>
      <c r="Q1174" t="s"/>
      <c r="R1174" t="s">
        <v>80</v>
      </c>
      <c r="S1174" t="s">
        <v>1578</v>
      </c>
      <c r="T1174" t="s">
        <v>82</v>
      </c>
      <c r="U1174" t="s">
        <v>83</v>
      </c>
      <c r="V1174" t="s">
        <v>84</v>
      </c>
      <c r="W1174" t="s">
        <v>103</v>
      </c>
      <c r="X1174" t="s"/>
      <c r="Y1174" t="s">
        <v>86</v>
      </c>
      <c r="Z1174">
        <f>HYPERLINK("https://hotelmonitor-cachepage.eclerx.com/savepage/tk_1545475876896676_sr_62.html","info")</f>
        <v/>
      </c>
      <c r="AA1174" t="n">
        <v>-3637091</v>
      </c>
      <c r="AB1174" t="s">
        <v>845</v>
      </c>
      <c r="AC1174" t="s">
        <v>196</v>
      </c>
      <c r="AD1174" t="s">
        <v>89</v>
      </c>
      <c r="AE1174" t="s"/>
      <c r="AF1174" t="s"/>
      <c r="AG1174" t="s"/>
      <c r="AH1174" t="s">
        <v>1579</v>
      </c>
      <c r="AI1174" t="s">
        <v>1580</v>
      </c>
      <c r="AJ1174" t="s"/>
      <c r="AK1174" t="s">
        <v>91</v>
      </c>
      <c r="AL1174" t="s"/>
      <c r="AM1174" t="s"/>
      <c r="AN1174" t="s">
        <v>99</v>
      </c>
      <c r="AO1174" t="s">
        <v>185</v>
      </c>
      <c r="AP1174" t="n">
        <v>33</v>
      </c>
      <c r="AQ1174" t="s">
        <v>92</v>
      </c>
      <c r="AR1174" t="s"/>
      <c r="AS1174" t="s">
        <v>1573</v>
      </c>
      <c r="AT1174" t="s">
        <v>94</v>
      </c>
      <c r="AU1174" t="s">
        <v>91</v>
      </c>
      <c r="AV1174" t="s"/>
      <c r="AW1174" t="s">
        <v>95</v>
      </c>
      <c r="AX1174" t="s"/>
      <c r="AY1174" t="n">
        <v>3637091</v>
      </c>
      <c r="AZ1174" t="s">
        <v>1574</v>
      </c>
      <c r="BA1174" t="s"/>
      <c r="BB1174" t="s"/>
      <c r="BC1174" t="n">
        <v>38.9992</v>
      </c>
      <c r="BD1174" t="n">
        <v>38.9992</v>
      </c>
      <c r="BE1174" t="s">
        <v>1581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98</v>
      </c>
      <c r="BO1174" t="s">
        <v>82</v>
      </c>
      <c r="BP1174" t="s">
        <v>99</v>
      </c>
      <c r="BQ1174" t="s">
        <v>1576</v>
      </c>
      <c r="BR1174" t="s">
        <v>1577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1568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146.4</v>
      </c>
      <c r="L1175" t="s">
        <v>77</v>
      </c>
      <c r="M1175" t="s"/>
      <c r="N1175" t="s">
        <v>193</v>
      </c>
      <c r="O1175" t="s">
        <v>79</v>
      </c>
      <c r="P1175" t="s">
        <v>1568</v>
      </c>
      <c r="Q1175" t="s"/>
      <c r="R1175" t="s">
        <v>80</v>
      </c>
      <c r="S1175" t="s">
        <v>1578</v>
      </c>
      <c r="T1175" t="s">
        <v>82</v>
      </c>
      <c r="U1175" t="s">
        <v>83</v>
      </c>
      <c r="V1175" t="s">
        <v>84</v>
      </c>
      <c r="W1175" t="s">
        <v>103</v>
      </c>
      <c r="X1175" t="s"/>
      <c r="Y1175" t="s">
        <v>86</v>
      </c>
      <c r="Z1175">
        <f>HYPERLINK("https://hotelmonitor-cachepage.eclerx.com/savepage/tk_1545475876896676_sr_62.html","info")</f>
        <v/>
      </c>
      <c r="AA1175" t="n">
        <v>-3637091</v>
      </c>
      <c r="AB1175" t="s">
        <v>845</v>
      </c>
      <c r="AC1175" t="s">
        <v>196</v>
      </c>
      <c r="AD1175" t="s">
        <v>89</v>
      </c>
      <c r="AE1175" t="s"/>
      <c r="AF1175" t="s"/>
      <c r="AG1175" t="s"/>
      <c r="AH1175" t="s">
        <v>1579</v>
      </c>
      <c r="AI1175" t="s">
        <v>1580</v>
      </c>
      <c r="AJ1175" t="s"/>
      <c r="AK1175" t="s">
        <v>91</v>
      </c>
      <c r="AL1175" t="s"/>
      <c r="AM1175" t="s"/>
      <c r="AN1175" t="s">
        <v>99</v>
      </c>
      <c r="AO1175" t="s">
        <v>185</v>
      </c>
      <c r="AP1175" t="n">
        <v>33</v>
      </c>
      <c r="AQ1175" t="s">
        <v>92</v>
      </c>
      <c r="AR1175" t="s"/>
      <c r="AS1175" t="s">
        <v>1573</v>
      </c>
      <c r="AT1175" t="s">
        <v>94</v>
      </c>
      <c r="AU1175" t="s">
        <v>91</v>
      </c>
      <c r="AV1175" t="s"/>
      <c r="AW1175" t="s">
        <v>95</v>
      </c>
      <c r="AX1175" t="s"/>
      <c r="AY1175" t="n">
        <v>3637091</v>
      </c>
      <c r="AZ1175" t="s">
        <v>1574</v>
      </c>
      <c r="BA1175" t="s"/>
      <c r="BB1175" t="s"/>
      <c r="BC1175" t="n">
        <v>38.9992</v>
      </c>
      <c r="BD1175" t="n">
        <v>38.9992</v>
      </c>
      <c r="BE1175" t="s">
        <v>1581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>
        <v>98</v>
      </c>
      <c r="BO1175" t="s">
        <v>82</v>
      </c>
      <c r="BP1175" t="s">
        <v>99</v>
      </c>
      <c r="BQ1175" t="s">
        <v>1576</v>
      </c>
      <c r="BR1175" t="s">
        <v>1577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1568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152</v>
      </c>
      <c r="L1176" t="s">
        <v>77</v>
      </c>
      <c r="M1176" t="s"/>
      <c r="N1176" t="s">
        <v>193</v>
      </c>
      <c r="O1176" t="s">
        <v>79</v>
      </c>
      <c r="P1176" t="s">
        <v>1568</v>
      </c>
      <c r="Q1176" t="s"/>
      <c r="R1176" t="s">
        <v>80</v>
      </c>
      <c r="S1176" t="s">
        <v>146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HYPERLINK("https://hotelmonitor-cachepage.eclerx.com/savepage/tk_1545475876896676_sr_62.html","info")</f>
        <v/>
      </c>
      <c r="AA1176" t="n">
        <v>-3637091</v>
      </c>
      <c r="AB1176" t="s">
        <v>662</v>
      </c>
      <c r="AC1176" t="s">
        <v>88</v>
      </c>
      <c r="AD1176" t="s">
        <v>89</v>
      </c>
      <c r="AE1176" t="s"/>
      <c r="AF1176" t="s"/>
      <c r="AG1176" t="s"/>
      <c r="AH1176" t="s">
        <v>147</v>
      </c>
      <c r="AI1176" t="s">
        <v>148</v>
      </c>
      <c r="AJ1176" t="s"/>
      <c r="AK1176" t="s">
        <v>91</v>
      </c>
      <c r="AL1176" t="s"/>
      <c r="AM1176" t="s"/>
      <c r="AN1176" t="s">
        <v>99</v>
      </c>
      <c r="AO1176" t="s">
        <v>185</v>
      </c>
      <c r="AP1176" t="n">
        <v>33</v>
      </c>
      <c r="AQ1176" t="s">
        <v>92</v>
      </c>
      <c r="AR1176" t="s"/>
      <c r="AS1176" t="s">
        <v>1573</v>
      </c>
      <c r="AT1176" t="s">
        <v>94</v>
      </c>
      <c r="AU1176" t="s">
        <v>91</v>
      </c>
      <c r="AV1176" t="s"/>
      <c r="AW1176" t="s">
        <v>95</v>
      </c>
      <c r="AX1176" t="s"/>
      <c r="AY1176" t="n">
        <v>3637091</v>
      </c>
      <c r="AZ1176" t="s">
        <v>1574</v>
      </c>
      <c r="BA1176" t="s"/>
      <c r="BB1176" t="s"/>
      <c r="BC1176" t="n">
        <v>38.9992</v>
      </c>
      <c r="BD1176" t="n">
        <v>38.9992</v>
      </c>
      <c r="BE1176" t="s">
        <v>1582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98</v>
      </c>
      <c r="BO1176" t="s">
        <v>82</v>
      </c>
      <c r="BP1176" t="s">
        <v>99</v>
      </c>
      <c r="BQ1176" t="s">
        <v>1576</v>
      </c>
      <c r="BR1176" t="s">
        <v>1577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1568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152</v>
      </c>
      <c r="L1177" t="s">
        <v>77</v>
      </c>
      <c r="M1177" t="s"/>
      <c r="N1177" t="s">
        <v>193</v>
      </c>
      <c r="O1177" t="s">
        <v>79</v>
      </c>
      <c r="P1177" t="s">
        <v>1568</v>
      </c>
      <c r="Q1177" t="s"/>
      <c r="R1177" t="s">
        <v>80</v>
      </c>
      <c r="S1177" t="s">
        <v>146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>
        <f>HYPERLINK("https://hotelmonitor-cachepage.eclerx.com/savepage/tk_1545475876896676_sr_62.html","info")</f>
        <v/>
      </c>
      <c r="AA1177" t="n">
        <v>-3637091</v>
      </c>
      <c r="AB1177" t="s">
        <v>662</v>
      </c>
      <c r="AC1177" t="s">
        <v>88</v>
      </c>
      <c r="AD1177" t="s">
        <v>89</v>
      </c>
      <c r="AE1177" t="s"/>
      <c r="AF1177" t="s"/>
      <c r="AG1177" t="s"/>
      <c r="AH1177" t="s">
        <v>147</v>
      </c>
      <c r="AI1177" t="s">
        <v>148</v>
      </c>
      <c r="AJ1177" t="s"/>
      <c r="AK1177" t="s">
        <v>91</v>
      </c>
      <c r="AL1177" t="s"/>
      <c r="AM1177" t="s"/>
      <c r="AN1177" t="s">
        <v>99</v>
      </c>
      <c r="AO1177" t="s">
        <v>185</v>
      </c>
      <c r="AP1177" t="n">
        <v>33</v>
      </c>
      <c r="AQ1177" t="s">
        <v>92</v>
      </c>
      <c r="AR1177" t="s"/>
      <c r="AS1177" t="s">
        <v>1573</v>
      </c>
      <c r="AT1177" t="s">
        <v>94</v>
      </c>
      <c r="AU1177" t="s">
        <v>91</v>
      </c>
      <c r="AV1177" t="s"/>
      <c r="AW1177" t="s">
        <v>95</v>
      </c>
      <c r="AX1177" t="s"/>
      <c r="AY1177" t="n">
        <v>3637091</v>
      </c>
      <c r="AZ1177" t="s">
        <v>1574</v>
      </c>
      <c r="BA1177" t="s"/>
      <c r="BB1177" t="s"/>
      <c r="BC1177" t="n">
        <v>38.9992</v>
      </c>
      <c r="BD1177" t="n">
        <v>38.9992</v>
      </c>
      <c r="BE1177" t="s">
        <v>1582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>
        <v>98</v>
      </c>
      <c r="BO1177" t="s">
        <v>82</v>
      </c>
      <c r="BP1177" t="s">
        <v>99</v>
      </c>
      <c r="BQ1177" t="s">
        <v>1576</v>
      </c>
      <c r="BR1177" t="s">
        <v>1577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1568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161.6</v>
      </c>
      <c r="L1178" t="s">
        <v>77</v>
      </c>
      <c r="M1178" t="s"/>
      <c r="N1178" t="s">
        <v>193</v>
      </c>
      <c r="O1178" t="s">
        <v>79</v>
      </c>
      <c r="P1178" t="s">
        <v>1568</v>
      </c>
      <c r="Q1178" t="s"/>
      <c r="R1178" t="s">
        <v>80</v>
      </c>
      <c r="S1178" t="s">
        <v>1583</v>
      </c>
      <c r="T1178" t="s">
        <v>82</v>
      </c>
      <c r="U1178" t="s">
        <v>83</v>
      </c>
      <c r="V1178" t="s">
        <v>84</v>
      </c>
      <c r="W1178" t="s">
        <v>103</v>
      </c>
      <c r="X1178" t="s"/>
      <c r="Y1178" t="s">
        <v>86</v>
      </c>
      <c r="Z1178">
        <f>HYPERLINK("https://hotelmonitor-cachepage.eclerx.com/savepage/tk_1545475876896676_sr_62.html","info")</f>
        <v/>
      </c>
      <c r="AA1178" t="n">
        <v>-3637091</v>
      </c>
      <c r="AB1178" t="s">
        <v>432</v>
      </c>
      <c r="AC1178" t="s">
        <v>88</v>
      </c>
      <c r="AD1178" t="s">
        <v>89</v>
      </c>
      <c r="AE1178" t="s"/>
      <c r="AF1178" t="s"/>
      <c r="AG1178" t="s"/>
      <c r="AH1178" t="s">
        <v>1584</v>
      </c>
      <c r="AI1178" t="s">
        <v>1585</v>
      </c>
      <c r="AJ1178" t="s"/>
      <c r="AK1178" t="s">
        <v>91</v>
      </c>
      <c r="AL1178" t="s"/>
      <c r="AM1178" t="s"/>
      <c r="AN1178" t="s">
        <v>99</v>
      </c>
      <c r="AO1178" t="s">
        <v>185</v>
      </c>
      <c r="AP1178" t="n">
        <v>33</v>
      </c>
      <c r="AQ1178" t="s">
        <v>92</v>
      </c>
      <c r="AR1178" t="s"/>
      <c r="AS1178" t="s">
        <v>1573</v>
      </c>
      <c r="AT1178" t="s">
        <v>94</v>
      </c>
      <c r="AU1178" t="s">
        <v>91</v>
      </c>
      <c r="AV1178" t="s"/>
      <c r="AW1178" t="s">
        <v>95</v>
      </c>
      <c r="AX1178" t="s"/>
      <c r="AY1178" t="n">
        <v>3637091</v>
      </c>
      <c r="AZ1178" t="s">
        <v>1574</v>
      </c>
      <c r="BA1178" t="s"/>
      <c r="BB1178" t="s"/>
      <c r="BC1178" t="n">
        <v>38.9992</v>
      </c>
      <c r="BD1178" t="n">
        <v>38.9992</v>
      </c>
      <c r="BE1178" t="s">
        <v>1586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>
        <v>98</v>
      </c>
      <c r="BO1178" t="s">
        <v>82</v>
      </c>
      <c r="BP1178" t="s">
        <v>99</v>
      </c>
      <c r="BQ1178" t="s">
        <v>1576</v>
      </c>
      <c r="BR1178" t="s">
        <v>1577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1568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161.6</v>
      </c>
      <c r="L1179" t="s">
        <v>77</v>
      </c>
      <c r="M1179" t="s"/>
      <c r="N1179" t="s">
        <v>193</v>
      </c>
      <c r="O1179" t="s">
        <v>79</v>
      </c>
      <c r="P1179" t="s">
        <v>1568</v>
      </c>
      <c r="Q1179" t="s"/>
      <c r="R1179" t="s">
        <v>80</v>
      </c>
      <c r="S1179" t="s">
        <v>1583</v>
      </c>
      <c r="T1179" t="s">
        <v>82</v>
      </c>
      <c r="U1179" t="s">
        <v>83</v>
      </c>
      <c r="V1179" t="s">
        <v>84</v>
      </c>
      <c r="W1179" t="s">
        <v>103</v>
      </c>
      <c r="X1179" t="s"/>
      <c r="Y1179" t="s">
        <v>86</v>
      </c>
      <c r="Z1179">
        <f>HYPERLINK("https://hotelmonitor-cachepage.eclerx.com/savepage/tk_1545475876896676_sr_62.html","info")</f>
        <v/>
      </c>
      <c r="AA1179" t="n">
        <v>-3637091</v>
      </c>
      <c r="AB1179" t="s">
        <v>432</v>
      </c>
      <c r="AC1179" t="s">
        <v>88</v>
      </c>
      <c r="AD1179" t="s">
        <v>89</v>
      </c>
      <c r="AE1179" t="s"/>
      <c r="AF1179" t="s"/>
      <c r="AG1179" t="s"/>
      <c r="AH1179" t="s">
        <v>1584</v>
      </c>
      <c r="AI1179" t="s">
        <v>1585</v>
      </c>
      <c r="AJ1179" t="s"/>
      <c r="AK1179" t="s">
        <v>91</v>
      </c>
      <c r="AL1179" t="s"/>
      <c r="AM1179" t="s"/>
      <c r="AN1179" t="s">
        <v>99</v>
      </c>
      <c r="AO1179" t="s">
        <v>185</v>
      </c>
      <c r="AP1179" t="n">
        <v>33</v>
      </c>
      <c r="AQ1179" t="s">
        <v>92</v>
      </c>
      <c r="AR1179" t="s"/>
      <c r="AS1179" t="s">
        <v>1573</v>
      </c>
      <c r="AT1179" t="s">
        <v>94</v>
      </c>
      <c r="AU1179" t="s">
        <v>91</v>
      </c>
      <c r="AV1179" t="s"/>
      <c r="AW1179" t="s">
        <v>95</v>
      </c>
      <c r="AX1179" t="s"/>
      <c r="AY1179" t="n">
        <v>3637091</v>
      </c>
      <c r="AZ1179" t="s">
        <v>1574</v>
      </c>
      <c r="BA1179" t="s"/>
      <c r="BB1179" t="s"/>
      <c r="BC1179" t="n">
        <v>38.9992</v>
      </c>
      <c r="BD1179" t="n">
        <v>38.9992</v>
      </c>
      <c r="BE1179" t="s">
        <v>1586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>
        <v>98</v>
      </c>
      <c r="BO1179" t="s">
        <v>82</v>
      </c>
      <c r="BP1179" t="s">
        <v>99</v>
      </c>
      <c r="BQ1179" t="s">
        <v>1576</v>
      </c>
      <c r="BR1179" t="s">
        <v>1577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1568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164.8</v>
      </c>
      <c r="L1180" t="s">
        <v>77</v>
      </c>
      <c r="M1180" t="s"/>
      <c r="N1180" t="s">
        <v>193</v>
      </c>
      <c r="O1180" t="s">
        <v>79</v>
      </c>
      <c r="P1180" t="s">
        <v>1568</v>
      </c>
      <c r="Q1180" t="s"/>
      <c r="R1180" t="s">
        <v>80</v>
      </c>
      <c r="S1180" t="s">
        <v>1587</v>
      </c>
      <c r="T1180" t="s">
        <v>82</v>
      </c>
      <c r="U1180" t="s">
        <v>83</v>
      </c>
      <c r="V1180" t="s">
        <v>84</v>
      </c>
      <c r="W1180" t="s">
        <v>107</v>
      </c>
      <c r="X1180" t="s"/>
      <c r="Y1180" t="s">
        <v>86</v>
      </c>
      <c r="Z1180">
        <f>HYPERLINK("https://hotelmonitor-cachepage.eclerx.com/savepage/tk_1545475876896676_sr_62.html","info")</f>
        <v/>
      </c>
      <c r="AA1180" t="n">
        <v>-3637091</v>
      </c>
      <c r="AB1180" t="s">
        <v>1588</v>
      </c>
      <c r="AC1180" t="s">
        <v>196</v>
      </c>
      <c r="AD1180" t="s">
        <v>89</v>
      </c>
      <c r="AE1180" t="s"/>
      <c r="AF1180" t="s"/>
      <c r="AG1180" t="s"/>
      <c r="AH1180" t="s">
        <v>1589</v>
      </c>
      <c r="AI1180" t="s">
        <v>1590</v>
      </c>
      <c r="AJ1180" t="s"/>
      <c r="AK1180" t="s">
        <v>91</v>
      </c>
      <c r="AL1180" t="s"/>
      <c r="AM1180" t="s"/>
      <c r="AN1180" t="s">
        <v>99</v>
      </c>
      <c r="AO1180" t="s">
        <v>185</v>
      </c>
      <c r="AP1180" t="n">
        <v>33</v>
      </c>
      <c r="AQ1180" t="s">
        <v>92</v>
      </c>
      <c r="AR1180" t="s"/>
      <c r="AS1180" t="s">
        <v>1573</v>
      </c>
      <c r="AT1180" t="s">
        <v>94</v>
      </c>
      <c r="AU1180" t="s">
        <v>91</v>
      </c>
      <c r="AV1180" t="s"/>
      <c r="AW1180" t="s">
        <v>95</v>
      </c>
      <c r="AX1180" t="s"/>
      <c r="AY1180" t="n">
        <v>3637091</v>
      </c>
      <c r="AZ1180" t="s">
        <v>1574</v>
      </c>
      <c r="BA1180" t="s"/>
      <c r="BB1180" t="s"/>
      <c r="BC1180" t="n">
        <v>38.9992</v>
      </c>
      <c r="BD1180" t="n">
        <v>38.9992</v>
      </c>
      <c r="BE1180" t="s">
        <v>1591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>
        <v>98</v>
      </c>
      <c r="BO1180" t="s">
        <v>82</v>
      </c>
      <c r="BP1180" t="s">
        <v>99</v>
      </c>
      <c r="BQ1180" t="s">
        <v>1576</v>
      </c>
      <c r="BR1180" t="s">
        <v>1577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1568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164.8</v>
      </c>
      <c r="L1181" t="s">
        <v>77</v>
      </c>
      <c r="M1181" t="s"/>
      <c r="N1181" t="s">
        <v>193</v>
      </c>
      <c r="O1181" t="s">
        <v>79</v>
      </c>
      <c r="P1181" t="s">
        <v>1568</v>
      </c>
      <c r="Q1181" t="s"/>
      <c r="R1181" t="s">
        <v>80</v>
      </c>
      <c r="S1181" t="s">
        <v>1587</v>
      </c>
      <c r="T1181" t="s">
        <v>82</v>
      </c>
      <c r="U1181" t="s">
        <v>83</v>
      </c>
      <c r="V1181" t="s">
        <v>84</v>
      </c>
      <c r="W1181" t="s">
        <v>107</v>
      </c>
      <c r="X1181" t="s"/>
      <c r="Y1181" t="s">
        <v>86</v>
      </c>
      <c r="Z1181">
        <f>HYPERLINK("https://hotelmonitor-cachepage.eclerx.com/savepage/tk_1545475876896676_sr_62.html","info")</f>
        <v/>
      </c>
      <c r="AA1181" t="n">
        <v>-3637091</v>
      </c>
      <c r="AB1181" t="s">
        <v>1588</v>
      </c>
      <c r="AC1181" t="s">
        <v>196</v>
      </c>
      <c r="AD1181" t="s">
        <v>89</v>
      </c>
      <c r="AE1181" t="s"/>
      <c r="AF1181" t="s"/>
      <c r="AG1181" t="s"/>
      <c r="AH1181" t="s">
        <v>1589</v>
      </c>
      <c r="AI1181" t="s">
        <v>1590</v>
      </c>
      <c r="AJ1181" t="s"/>
      <c r="AK1181" t="s">
        <v>91</v>
      </c>
      <c r="AL1181" t="s"/>
      <c r="AM1181" t="s"/>
      <c r="AN1181" t="s">
        <v>99</v>
      </c>
      <c r="AO1181" t="s">
        <v>185</v>
      </c>
      <c r="AP1181" t="n">
        <v>33</v>
      </c>
      <c r="AQ1181" t="s">
        <v>92</v>
      </c>
      <c r="AR1181" t="s"/>
      <c r="AS1181" t="s">
        <v>1573</v>
      </c>
      <c r="AT1181" t="s">
        <v>94</v>
      </c>
      <c r="AU1181" t="s">
        <v>91</v>
      </c>
      <c r="AV1181" t="s"/>
      <c r="AW1181" t="s">
        <v>95</v>
      </c>
      <c r="AX1181" t="s"/>
      <c r="AY1181" t="n">
        <v>3637091</v>
      </c>
      <c r="AZ1181" t="s">
        <v>1574</v>
      </c>
      <c r="BA1181" t="s"/>
      <c r="BB1181" t="s"/>
      <c r="BC1181" t="n">
        <v>38.9992</v>
      </c>
      <c r="BD1181" t="n">
        <v>38.9992</v>
      </c>
      <c r="BE1181" t="s">
        <v>1591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>
        <v>98</v>
      </c>
      <c r="BO1181" t="s">
        <v>82</v>
      </c>
      <c r="BP1181" t="s">
        <v>99</v>
      </c>
      <c r="BQ1181" t="s">
        <v>1576</v>
      </c>
      <c r="BR1181" t="s">
        <v>1577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1568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180</v>
      </c>
      <c r="L1182" t="s">
        <v>77</v>
      </c>
      <c r="M1182" t="s"/>
      <c r="N1182" t="s">
        <v>193</v>
      </c>
      <c r="O1182" t="s">
        <v>79</v>
      </c>
      <c r="P1182" t="s">
        <v>1568</v>
      </c>
      <c r="Q1182" t="s"/>
      <c r="R1182" t="s">
        <v>80</v>
      </c>
      <c r="S1182" t="s">
        <v>1246</v>
      </c>
      <c r="T1182" t="s">
        <v>82</v>
      </c>
      <c r="U1182" t="s">
        <v>83</v>
      </c>
      <c r="V1182" t="s">
        <v>84</v>
      </c>
      <c r="W1182" t="s">
        <v>107</v>
      </c>
      <c r="X1182" t="s"/>
      <c r="Y1182" t="s">
        <v>86</v>
      </c>
      <c r="Z1182">
        <f>HYPERLINK("https://hotelmonitor-cachepage.eclerx.com/savepage/tk_1545475876896676_sr_62.html","info")</f>
        <v/>
      </c>
      <c r="AA1182" t="n">
        <v>-3637091</v>
      </c>
      <c r="AB1182" t="s">
        <v>671</v>
      </c>
      <c r="AC1182" t="s">
        <v>88</v>
      </c>
      <c r="AD1182" t="s">
        <v>89</v>
      </c>
      <c r="AE1182" t="s"/>
      <c r="AF1182" t="s"/>
      <c r="AG1182" t="s"/>
      <c r="AH1182" t="s">
        <v>1248</v>
      </c>
      <c r="AI1182" t="s">
        <v>1249</v>
      </c>
      <c r="AJ1182" t="s"/>
      <c r="AK1182" t="s">
        <v>91</v>
      </c>
      <c r="AL1182" t="s"/>
      <c r="AM1182" t="s"/>
      <c r="AN1182" t="s">
        <v>99</v>
      </c>
      <c r="AO1182" t="s">
        <v>185</v>
      </c>
      <c r="AP1182" t="n">
        <v>33</v>
      </c>
      <c r="AQ1182" t="s">
        <v>92</v>
      </c>
      <c r="AR1182" t="s"/>
      <c r="AS1182" t="s">
        <v>1573</v>
      </c>
      <c r="AT1182" t="s">
        <v>94</v>
      </c>
      <c r="AU1182" t="s">
        <v>91</v>
      </c>
      <c r="AV1182" t="s"/>
      <c r="AW1182" t="s">
        <v>95</v>
      </c>
      <c r="AX1182" t="s"/>
      <c r="AY1182" t="n">
        <v>3637091</v>
      </c>
      <c r="AZ1182" t="s">
        <v>1574</v>
      </c>
      <c r="BA1182" t="s"/>
      <c r="BB1182" t="s"/>
      <c r="BC1182" t="n">
        <v>38.9992</v>
      </c>
      <c r="BD1182" t="n">
        <v>38.9992</v>
      </c>
      <c r="BE1182" t="s">
        <v>1592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98</v>
      </c>
      <c r="BO1182" t="s">
        <v>82</v>
      </c>
      <c r="BP1182" t="s">
        <v>99</v>
      </c>
      <c r="BQ1182" t="s">
        <v>1576</v>
      </c>
      <c r="BR1182" t="s">
        <v>1577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1568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180</v>
      </c>
      <c r="L1183" t="s">
        <v>77</v>
      </c>
      <c r="M1183" t="s"/>
      <c r="N1183" t="s">
        <v>193</v>
      </c>
      <c r="O1183" t="s">
        <v>79</v>
      </c>
      <c r="P1183" t="s">
        <v>1568</v>
      </c>
      <c r="Q1183" t="s"/>
      <c r="R1183" t="s">
        <v>80</v>
      </c>
      <c r="S1183" t="s">
        <v>1246</v>
      </c>
      <c r="T1183" t="s">
        <v>82</v>
      </c>
      <c r="U1183" t="s">
        <v>83</v>
      </c>
      <c r="V1183" t="s">
        <v>84</v>
      </c>
      <c r="W1183" t="s">
        <v>107</v>
      </c>
      <c r="X1183" t="s"/>
      <c r="Y1183" t="s">
        <v>86</v>
      </c>
      <c r="Z1183">
        <f>HYPERLINK("https://hotelmonitor-cachepage.eclerx.com/savepage/tk_1545475876896676_sr_62.html","info")</f>
        <v/>
      </c>
      <c r="AA1183" t="n">
        <v>-3637091</v>
      </c>
      <c r="AB1183" t="s">
        <v>671</v>
      </c>
      <c r="AC1183" t="s">
        <v>88</v>
      </c>
      <c r="AD1183" t="s">
        <v>89</v>
      </c>
      <c r="AE1183" t="s"/>
      <c r="AF1183" t="s"/>
      <c r="AG1183" t="s"/>
      <c r="AH1183" t="s">
        <v>1248</v>
      </c>
      <c r="AI1183" t="s">
        <v>1249</v>
      </c>
      <c r="AJ1183" t="s"/>
      <c r="AK1183" t="s">
        <v>91</v>
      </c>
      <c r="AL1183" t="s"/>
      <c r="AM1183" t="s"/>
      <c r="AN1183" t="s">
        <v>99</v>
      </c>
      <c r="AO1183" t="s">
        <v>185</v>
      </c>
      <c r="AP1183" t="n">
        <v>33</v>
      </c>
      <c r="AQ1183" t="s">
        <v>92</v>
      </c>
      <c r="AR1183" t="s"/>
      <c r="AS1183" t="s">
        <v>1573</v>
      </c>
      <c r="AT1183" t="s">
        <v>94</v>
      </c>
      <c r="AU1183" t="s">
        <v>91</v>
      </c>
      <c r="AV1183" t="s"/>
      <c r="AW1183" t="s">
        <v>95</v>
      </c>
      <c r="AX1183" t="s"/>
      <c r="AY1183" t="n">
        <v>3637091</v>
      </c>
      <c r="AZ1183" t="s">
        <v>1574</v>
      </c>
      <c r="BA1183" t="s"/>
      <c r="BB1183" t="s"/>
      <c r="BC1183" t="n">
        <v>38.9992</v>
      </c>
      <c r="BD1183" t="n">
        <v>38.9992</v>
      </c>
      <c r="BE1183" t="s">
        <v>1592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>
        <v>98</v>
      </c>
      <c r="BO1183" t="s">
        <v>82</v>
      </c>
      <c r="BP1183" t="s">
        <v>99</v>
      </c>
      <c r="BQ1183" t="s">
        <v>1576</v>
      </c>
      <c r="BR1183" t="s">
        <v>1577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1568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225</v>
      </c>
      <c r="L1184" t="s">
        <v>77</v>
      </c>
      <c r="M1184" t="s"/>
      <c r="N1184" t="s">
        <v>193</v>
      </c>
      <c r="O1184" t="s">
        <v>79</v>
      </c>
      <c r="P1184" t="s">
        <v>1568</v>
      </c>
      <c r="Q1184" t="s"/>
      <c r="R1184" t="s">
        <v>80</v>
      </c>
      <c r="S1184" t="s">
        <v>1281</v>
      </c>
      <c r="T1184" t="s">
        <v>82</v>
      </c>
      <c r="U1184" t="s">
        <v>83</v>
      </c>
      <c r="V1184" t="s">
        <v>84</v>
      </c>
      <c r="W1184" t="s">
        <v>107</v>
      </c>
      <c r="X1184" t="s"/>
      <c r="Y1184" t="s">
        <v>86</v>
      </c>
      <c r="Z1184">
        <f>HYPERLINK("https://hotelmonitor-cachepage.eclerx.com/savepage/tk_1545475876896676_sr_62.html","info")</f>
        <v/>
      </c>
      <c r="AA1184" t="n">
        <v>-3637091</v>
      </c>
      <c r="AB1184" t="s">
        <v>1593</v>
      </c>
      <c r="AC1184" t="s">
        <v>88</v>
      </c>
      <c r="AD1184" t="s">
        <v>89</v>
      </c>
      <c r="AE1184" t="s"/>
      <c r="AF1184" t="s"/>
      <c r="AG1184" t="s"/>
      <c r="AH1184" t="s">
        <v>1282</v>
      </c>
      <c r="AI1184" t="s">
        <v>1283</v>
      </c>
      <c r="AJ1184" t="s"/>
      <c r="AK1184" t="s">
        <v>91</v>
      </c>
      <c r="AL1184" t="s"/>
      <c r="AM1184" t="s"/>
      <c r="AN1184" t="s">
        <v>91</v>
      </c>
      <c r="AO1184" t="s"/>
      <c r="AP1184" t="n">
        <v>33</v>
      </c>
      <c r="AQ1184" t="s">
        <v>92</v>
      </c>
      <c r="AR1184" t="s"/>
      <c r="AS1184" t="s">
        <v>1573</v>
      </c>
      <c r="AT1184" t="s">
        <v>94</v>
      </c>
      <c r="AU1184" t="s">
        <v>91</v>
      </c>
      <c r="AV1184" t="s"/>
      <c r="AW1184" t="s">
        <v>95</v>
      </c>
      <c r="AX1184" t="s"/>
      <c r="AY1184" t="n">
        <v>3637091</v>
      </c>
      <c r="AZ1184" t="s">
        <v>1574</v>
      </c>
      <c r="BA1184" t="s"/>
      <c r="BB1184" t="s"/>
      <c r="BC1184" t="n">
        <v>38.9992</v>
      </c>
      <c r="BD1184" t="n">
        <v>38.9992</v>
      </c>
      <c r="BE1184" t="s">
        <v>1594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98</v>
      </c>
      <c r="BO1184" t="s">
        <v>82</v>
      </c>
      <c r="BP1184" t="s">
        <v>99</v>
      </c>
      <c r="BQ1184" t="s">
        <v>1576</v>
      </c>
      <c r="BR1184" t="s">
        <v>1577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1568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225</v>
      </c>
      <c r="L1185" t="s">
        <v>77</v>
      </c>
      <c r="M1185" t="s"/>
      <c r="N1185" t="s">
        <v>193</v>
      </c>
      <c r="O1185" t="s">
        <v>79</v>
      </c>
      <c r="P1185" t="s">
        <v>1568</v>
      </c>
      <c r="Q1185" t="s"/>
      <c r="R1185" t="s">
        <v>80</v>
      </c>
      <c r="S1185" t="s">
        <v>1281</v>
      </c>
      <c r="T1185" t="s">
        <v>82</v>
      </c>
      <c r="U1185" t="s">
        <v>83</v>
      </c>
      <c r="V1185" t="s">
        <v>84</v>
      </c>
      <c r="W1185" t="s">
        <v>107</v>
      </c>
      <c r="X1185" t="s"/>
      <c r="Y1185" t="s">
        <v>86</v>
      </c>
      <c r="Z1185">
        <f>HYPERLINK("https://hotelmonitor-cachepage.eclerx.com/savepage/tk_1545475876896676_sr_62.html","info")</f>
        <v/>
      </c>
      <c r="AA1185" t="n">
        <v>-3637091</v>
      </c>
      <c r="AB1185" t="s">
        <v>1593</v>
      </c>
      <c r="AC1185" t="s">
        <v>88</v>
      </c>
      <c r="AD1185" t="s">
        <v>89</v>
      </c>
      <c r="AE1185" t="s"/>
      <c r="AF1185" t="s"/>
      <c r="AG1185" t="s"/>
      <c r="AH1185" t="s">
        <v>1282</v>
      </c>
      <c r="AI1185" t="s">
        <v>1283</v>
      </c>
      <c r="AJ1185" t="s"/>
      <c r="AK1185" t="s">
        <v>91</v>
      </c>
      <c r="AL1185" t="s"/>
      <c r="AM1185" t="s"/>
      <c r="AN1185" t="s">
        <v>91</v>
      </c>
      <c r="AO1185" t="s"/>
      <c r="AP1185" t="n">
        <v>33</v>
      </c>
      <c r="AQ1185" t="s">
        <v>92</v>
      </c>
      <c r="AR1185" t="s"/>
      <c r="AS1185" t="s">
        <v>1573</v>
      </c>
      <c r="AT1185" t="s">
        <v>94</v>
      </c>
      <c r="AU1185" t="s">
        <v>91</v>
      </c>
      <c r="AV1185" t="s"/>
      <c r="AW1185" t="s">
        <v>95</v>
      </c>
      <c r="AX1185" t="s"/>
      <c r="AY1185" t="n">
        <v>3637091</v>
      </c>
      <c r="AZ1185" t="s">
        <v>1574</v>
      </c>
      <c r="BA1185" t="s"/>
      <c r="BB1185" t="s"/>
      <c r="BC1185" t="n">
        <v>38.9992</v>
      </c>
      <c r="BD1185" t="n">
        <v>38.9992</v>
      </c>
      <c r="BE1185" t="s">
        <v>1594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>
        <v>98</v>
      </c>
      <c r="BO1185" t="s">
        <v>82</v>
      </c>
      <c r="BP1185" t="s">
        <v>99</v>
      </c>
      <c r="BQ1185" t="s">
        <v>1576</v>
      </c>
      <c r="BR1185" t="s">
        <v>1577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1568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12653.12</v>
      </c>
      <c r="L1186" t="s">
        <v>77</v>
      </c>
      <c r="M1186" t="s"/>
      <c r="N1186" t="s">
        <v>193</v>
      </c>
      <c r="O1186" t="s">
        <v>79</v>
      </c>
      <c r="P1186" t="s">
        <v>1568</v>
      </c>
      <c r="Q1186" t="s"/>
      <c r="R1186" t="s">
        <v>80</v>
      </c>
      <c r="S1186" t="s">
        <v>1595</v>
      </c>
      <c r="T1186" t="s">
        <v>82</v>
      </c>
      <c r="U1186" t="s">
        <v>83</v>
      </c>
      <c r="V1186" t="s">
        <v>84</v>
      </c>
      <c r="W1186" t="s">
        <v>103</v>
      </c>
      <c r="X1186" t="s"/>
      <c r="Y1186" t="s">
        <v>86</v>
      </c>
      <c r="Z1186">
        <f>HYPERLINK("https://hotelmonitor-cachepage.eclerx.com/savepage/tk_1545475876896676_sr_62.html","info")</f>
        <v/>
      </c>
      <c r="AA1186" t="n">
        <v>-3637091</v>
      </c>
      <c r="AB1186" t="s">
        <v>1596</v>
      </c>
      <c r="AC1186" t="s">
        <v>88</v>
      </c>
      <c r="AD1186" t="s">
        <v>89</v>
      </c>
      <c r="AE1186" t="s"/>
      <c r="AF1186" t="s"/>
      <c r="AG1186" t="s"/>
      <c r="AH1186" t="s">
        <v>1597</v>
      </c>
      <c r="AI1186" t="s">
        <v>1595</v>
      </c>
      <c r="AJ1186" t="s"/>
      <c r="AK1186" t="s">
        <v>91</v>
      </c>
      <c r="AL1186" t="s"/>
      <c r="AM1186" t="s"/>
      <c r="AN1186" t="s">
        <v>91</v>
      </c>
      <c r="AO1186" t="s"/>
      <c r="AP1186" t="n">
        <v>33</v>
      </c>
      <c r="AQ1186" t="s">
        <v>92</v>
      </c>
      <c r="AR1186" t="s"/>
      <c r="AS1186" t="s">
        <v>742</v>
      </c>
      <c r="AT1186" t="s">
        <v>94</v>
      </c>
      <c r="AU1186" t="s">
        <v>91</v>
      </c>
      <c r="AV1186" t="s"/>
      <c r="AW1186" t="s">
        <v>95</v>
      </c>
      <c r="AX1186" t="s"/>
      <c r="AY1186" t="n">
        <v>3637091</v>
      </c>
      <c r="AZ1186" t="s">
        <v>1574</v>
      </c>
      <c r="BA1186" t="s"/>
      <c r="BB1186" t="s"/>
      <c r="BC1186" t="n">
        <v>38.9992</v>
      </c>
      <c r="BD1186" t="n">
        <v>38.9992</v>
      </c>
      <c r="BE1186" t="s">
        <v>1598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>
        <v>98</v>
      </c>
      <c r="BO1186" t="s">
        <v>82</v>
      </c>
      <c r="BP1186" t="s">
        <v>99</v>
      </c>
      <c r="BQ1186" t="s">
        <v>1576</v>
      </c>
      <c r="BR1186" t="s">
        <v>1577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1568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12653.12</v>
      </c>
      <c r="L1187" t="s">
        <v>77</v>
      </c>
      <c r="M1187" t="s"/>
      <c r="N1187" t="s">
        <v>193</v>
      </c>
      <c r="O1187" t="s">
        <v>79</v>
      </c>
      <c r="P1187" t="s">
        <v>1568</v>
      </c>
      <c r="Q1187" t="s"/>
      <c r="R1187" t="s">
        <v>80</v>
      </c>
      <c r="S1187" t="s">
        <v>1595</v>
      </c>
      <c r="T1187" t="s">
        <v>82</v>
      </c>
      <c r="U1187" t="s">
        <v>83</v>
      </c>
      <c r="V1187" t="s">
        <v>84</v>
      </c>
      <c r="W1187" t="s">
        <v>103</v>
      </c>
      <c r="X1187" t="s"/>
      <c r="Y1187" t="s">
        <v>86</v>
      </c>
      <c r="Z1187">
        <f>HYPERLINK("https://hotelmonitor-cachepage.eclerx.com/savepage/tk_1545475876896676_sr_62.html","info")</f>
        <v/>
      </c>
      <c r="AA1187" t="n">
        <v>-3637091</v>
      </c>
      <c r="AB1187" t="s">
        <v>1596</v>
      </c>
      <c r="AC1187" t="s">
        <v>88</v>
      </c>
      <c r="AD1187" t="s">
        <v>89</v>
      </c>
      <c r="AE1187" t="s"/>
      <c r="AF1187" t="s"/>
      <c r="AG1187" t="s"/>
      <c r="AH1187" t="s">
        <v>1597</v>
      </c>
      <c r="AI1187" t="s">
        <v>1595</v>
      </c>
      <c r="AJ1187" t="s"/>
      <c r="AK1187" t="s">
        <v>91</v>
      </c>
      <c r="AL1187" t="s"/>
      <c r="AM1187" t="s"/>
      <c r="AN1187" t="s">
        <v>91</v>
      </c>
      <c r="AO1187" t="s"/>
      <c r="AP1187" t="n">
        <v>33</v>
      </c>
      <c r="AQ1187" t="s">
        <v>92</v>
      </c>
      <c r="AR1187" t="s"/>
      <c r="AS1187" t="s">
        <v>742</v>
      </c>
      <c r="AT1187" t="s">
        <v>94</v>
      </c>
      <c r="AU1187" t="s">
        <v>91</v>
      </c>
      <c r="AV1187" t="s"/>
      <c r="AW1187" t="s">
        <v>95</v>
      </c>
      <c r="AX1187" t="s"/>
      <c r="AY1187" t="n">
        <v>3637091</v>
      </c>
      <c r="AZ1187" t="s">
        <v>1574</v>
      </c>
      <c r="BA1187" t="s"/>
      <c r="BB1187" t="s"/>
      <c r="BC1187" t="n">
        <v>38.9992</v>
      </c>
      <c r="BD1187" t="n">
        <v>38.9992</v>
      </c>
      <c r="BE1187" t="s">
        <v>1598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>
        <v>98</v>
      </c>
      <c r="BO1187" t="s">
        <v>82</v>
      </c>
      <c r="BP1187" t="s">
        <v>99</v>
      </c>
      <c r="BQ1187" t="s">
        <v>1576</v>
      </c>
      <c r="BR1187" t="s">
        <v>1577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1568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12653.12</v>
      </c>
      <c r="L1188" t="s">
        <v>77</v>
      </c>
      <c r="M1188" t="s"/>
      <c r="N1188" t="s">
        <v>193</v>
      </c>
      <c r="O1188" t="s">
        <v>79</v>
      </c>
      <c r="P1188" t="s">
        <v>1568</v>
      </c>
      <c r="Q1188" t="s"/>
      <c r="R1188" t="s">
        <v>80</v>
      </c>
      <c r="S1188" t="s">
        <v>1595</v>
      </c>
      <c r="T1188" t="s">
        <v>82</v>
      </c>
      <c r="U1188" t="s">
        <v>83</v>
      </c>
      <c r="V1188" t="s">
        <v>84</v>
      </c>
      <c r="W1188" t="s">
        <v>107</v>
      </c>
      <c r="X1188" t="s"/>
      <c r="Y1188" t="s">
        <v>86</v>
      </c>
      <c r="Z1188">
        <f>HYPERLINK("https://hotelmonitor-cachepage.eclerx.com/savepage/tk_1545475876896676_sr_62.html","info")</f>
        <v/>
      </c>
      <c r="AA1188" t="n">
        <v>-3637091</v>
      </c>
      <c r="AB1188" t="s">
        <v>1599</v>
      </c>
      <c r="AC1188" t="s">
        <v>88</v>
      </c>
      <c r="AD1188" t="s">
        <v>89</v>
      </c>
      <c r="AE1188" t="s"/>
      <c r="AF1188" t="s"/>
      <c r="AG1188" t="s"/>
      <c r="AH1188" t="s">
        <v>1597</v>
      </c>
      <c r="AI1188" t="s">
        <v>1595</v>
      </c>
      <c r="AJ1188" t="s"/>
      <c r="AK1188" t="s">
        <v>91</v>
      </c>
      <c r="AL1188" t="s"/>
      <c r="AM1188" t="s"/>
      <c r="AN1188" t="s">
        <v>91</v>
      </c>
      <c r="AO1188" t="s"/>
      <c r="AP1188" t="n">
        <v>33</v>
      </c>
      <c r="AQ1188" t="s">
        <v>92</v>
      </c>
      <c r="AR1188" t="s"/>
      <c r="AS1188" t="s">
        <v>742</v>
      </c>
      <c r="AT1188" t="s">
        <v>94</v>
      </c>
      <c r="AU1188" t="s">
        <v>91</v>
      </c>
      <c r="AV1188" t="s"/>
      <c r="AW1188" t="s">
        <v>95</v>
      </c>
      <c r="AX1188" t="s"/>
      <c r="AY1188" t="n">
        <v>3637091</v>
      </c>
      <c r="AZ1188" t="s">
        <v>1574</v>
      </c>
      <c r="BA1188" t="s"/>
      <c r="BB1188" t="s"/>
      <c r="BC1188" t="n">
        <v>38.9992</v>
      </c>
      <c r="BD1188" t="n">
        <v>38.9992</v>
      </c>
      <c r="BE1188" t="s">
        <v>1598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>
        <v>98</v>
      </c>
      <c r="BO1188" t="s">
        <v>82</v>
      </c>
      <c r="BP1188" t="s">
        <v>99</v>
      </c>
      <c r="BQ1188" t="s">
        <v>1576</v>
      </c>
      <c r="BR1188" t="s">
        <v>1577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1568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12653.12</v>
      </c>
      <c r="L1189" t="s">
        <v>77</v>
      </c>
      <c r="M1189" t="s"/>
      <c r="N1189" t="s">
        <v>193</v>
      </c>
      <c r="O1189" t="s">
        <v>79</v>
      </c>
      <c r="P1189" t="s">
        <v>1568</v>
      </c>
      <c r="Q1189" t="s"/>
      <c r="R1189" t="s">
        <v>80</v>
      </c>
      <c r="S1189" t="s">
        <v>1595</v>
      </c>
      <c r="T1189" t="s">
        <v>82</v>
      </c>
      <c r="U1189" t="s">
        <v>83</v>
      </c>
      <c r="V1189" t="s">
        <v>84</v>
      </c>
      <c r="W1189" t="s">
        <v>107</v>
      </c>
      <c r="X1189" t="s"/>
      <c r="Y1189" t="s">
        <v>86</v>
      </c>
      <c r="Z1189">
        <f>HYPERLINK("https://hotelmonitor-cachepage.eclerx.com/savepage/tk_1545475876896676_sr_62.html","info")</f>
        <v/>
      </c>
      <c r="AA1189" t="n">
        <v>-3637091</v>
      </c>
      <c r="AB1189" t="s">
        <v>1599</v>
      </c>
      <c r="AC1189" t="s">
        <v>88</v>
      </c>
      <c r="AD1189" t="s">
        <v>89</v>
      </c>
      <c r="AE1189" t="s"/>
      <c r="AF1189" t="s"/>
      <c r="AG1189" t="s"/>
      <c r="AH1189" t="s">
        <v>1597</v>
      </c>
      <c r="AI1189" t="s">
        <v>1595</v>
      </c>
      <c r="AJ1189" t="s"/>
      <c r="AK1189" t="s">
        <v>91</v>
      </c>
      <c r="AL1189" t="s"/>
      <c r="AM1189" t="s"/>
      <c r="AN1189" t="s">
        <v>91</v>
      </c>
      <c r="AO1189" t="s"/>
      <c r="AP1189" t="n">
        <v>33</v>
      </c>
      <c r="AQ1189" t="s">
        <v>92</v>
      </c>
      <c r="AR1189" t="s"/>
      <c r="AS1189" t="s">
        <v>742</v>
      </c>
      <c r="AT1189" t="s">
        <v>94</v>
      </c>
      <c r="AU1189" t="s">
        <v>91</v>
      </c>
      <c r="AV1189" t="s"/>
      <c r="AW1189" t="s">
        <v>95</v>
      </c>
      <c r="AX1189" t="s"/>
      <c r="AY1189" t="n">
        <v>3637091</v>
      </c>
      <c r="AZ1189" t="s">
        <v>1574</v>
      </c>
      <c r="BA1189" t="s"/>
      <c r="BB1189" t="s"/>
      <c r="BC1189" t="n">
        <v>38.9992</v>
      </c>
      <c r="BD1189" t="n">
        <v>38.9992</v>
      </c>
      <c r="BE1189" t="s">
        <v>1598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>
        <v>98</v>
      </c>
      <c r="BO1189" t="s">
        <v>82</v>
      </c>
      <c r="BP1189" t="s">
        <v>99</v>
      </c>
      <c r="BQ1189" t="s">
        <v>1576</v>
      </c>
      <c r="BR1189" t="s">
        <v>1577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1568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12653.12</v>
      </c>
      <c r="L1190" t="s">
        <v>77</v>
      </c>
      <c r="M1190" t="s"/>
      <c r="N1190" t="s">
        <v>193</v>
      </c>
      <c r="O1190" t="s">
        <v>79</v>
      </c>
      <c r="P1190" t="s">
        <v>1568</v>
      </c>
      <c r="Q1190" t="s"/>
      <c r="R1190" t="s">
        <v>80</v>
      </c>
      <c r="S1190" t="s">
        <v>1595</v>
      </c>
      <c r="T1190" t="s">
        <v>82</v>
      </c>
      <c r="U1190" t="s">
        <v>83</v>
      </c>
      <c r="V1190" t="s">
        <v>84</v>
      </c>
      <c r="W1190" t="s">
        <v>107</v>
      </c>
      <c r="X1190" t="s"/>
      <c r="Y1190" t="s">
        <v>86</v>
      </c>
      <c r="Z1190">
        <f>HYPERLINK("https://hotelmonitor-cachepage.eclerx.com/savepage/tk_1545475876896676_sr_62.html","info")</f>
        <v/>
      </c>
      <c r="AA1190" t="n">
        <v>-3637091</v>
      </c>
      <c r="AB1190" t="s">
        <v>1600</v>
      </c>
      <c r="AC1190" t="s">
        <v>196</v>
      </c>
      <c r="AD1190" t="s">
        <v>89</v>
      </c>
      <c r="AE1190" t="s"/>
      <c r="AF1190" t="s"/>
      <c r="AG1190" t="s"/>
      <c r="AH1190" t="s">
        <v>1597</v>
      </c>
      <c r="AI1190" t="s">
        <v>1595</v>
      </c>
      <c r="AJ1190" t="s"/>
      <c r="AK1190" t="s">
        <v>91</v>
      </c>
      <c r="AL1190" t="s"/>
      <c r="AM1190" t="s"/>
      <c r="AN1190" t="s">
        <v>91</v>
      </c>
      <c r="AO1190" t="s"/>
      <c r="AP1190" t="n">
        <v>33</v>
      </c>
      <c r="AQ1190" t="s">
        <v>92</v>
      </c>
      <c r="AR1190" t="s"/>
      <c r="AS1190" t="s">
        <v>742</v>
      </c>
      <c r="AT1190" t="s">
        <v>94</v>
      </c>
      <c r="AU1190" t="s">
        <v>91</v>
      </c>
      <c r="AV1190" t="s"/>
      <c r="AW1190" t="s">
        <v>95</v>
      </c>
      <c r="AX1190" t="s"/>
      <c r="AY1190" t="n">
        <v>3637091</v>
      </c>
      <c r="AZ1190" t="s">
        <v>1574</v>
      </c>
      <c r="BA1190" t="s"/>
      <c r="BB1190" t="s"/>
      <c r="BC1190" t="n">
        <v>38.9992</v>
      </c>
      <c r="BD1190" t="n">
        <v>38.9992</v>
      </c>
      <c r="BE1190" t="s">
        <v>1598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98</v>
      </c>
      <c r="BO1190" t="s">
        <v>82</v>
      </c>
      <c r="BP1190" t="s">
        <v>99</v>
      </c>
      <c r="BQ1190" t="s">
        <v>1576</v>
      </c>
      <c r="BR1190" t="s">
        <v>1577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1568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12653.12</v>
      </c>
      <c r="L1191" t="s">
        <v>77</v>
      </c>
      <c r="M1191" t="s"/>
      <c r="N1191" t="s">
        <v>193</v>
      </c>
      <c r="O1191" t="s">
        <v>79</v>
      </c>
      <c r="P1191" t="s">
        <v>1568</v>
      </c>
      <c r="Q1191" t="s"/>
      <c r="R1191" t="s">
        <v>80</v>
      </c>
      <c r="S1191" t="s">
        <v>1595</v>
      </c>
      <c r="T1191" t="s">
        <v>82</v>
      </c>
      <c r="U1191" t="s">
        <v>83</v>
      </c>
      <c r="V1191" t="s">
        <v>84</v>
      </c>
      <c r="W1191" t="s">
        <v>107</v>
      </c>
      <c r="X1191" t="s"/>
      <c r="Y1191" t="s">
        <v>86</v>
      </c>
      <c r="Z1191">
        <f>HYPERLINK("https://hotelmonitor-cachepage.eclerx.com/savepage/tk_1545475876896676_sr_62.html","info")</f>
        <v/>
      </c>
      <c r="AA1191" t="n">
        <v>-3637091</v>
      </c>
      <c r="AB1191" t="s">
        <v>1600</v>
      </c>
      <c r="AC1191" t="s">
        <v>196</v>
      </c>
      <c r="AD1191" t="s">
        <v>89</v>
      </c>
      <c r="AE1191" t="s"/>
      <c r="AF1191" t="s"/>
      <c r="AG1191" t="s"/>
      <c r="AH1191" t="s">
        <v>1597</v>
      </c>
      <c r="AI1191" t="s">
        <v>1595</v>
      </c>
      <c r="AJ1191" t="s"/>
      <c r="AK1191" t="s">
        <v>91</v>
      </c>
      <c r="AL1191" t="s"/>
      <c r="AM1191" t="s"/>
      <c r="AN1191" t="s">
        <v>91</v>
      </c>
      <c r="AO1191" t="s"/>
      <c r="AP1191" t="n">
        <v>33</v>
      </c>
      <c r="AQ1191" t="s">
        <v>92</v>
      </c>
      <c r="AR1191" t="s"/>
      <c r="AS1191" t="s">
        <v>742</v>
      </c>
      <c r="AT1191" t="s">
        <v>94</v>
      </c>
      <c r="AU1191" t="s">
        <v>91</v>
      </c>
      <c r="AV1191" t="s"/>
      <c r="AW1191" t="s">
        <v>95</v>
      </c>
      <c r="AX1191" t="s"/>
      <c r="AY1191" t="n">
        <v>3637091</v>
      </c>
      <c r="AZ1191" t="s">
        <v>1574</v>
      </c>
      <c r="BA1191" t="s"/>
      <c r="BB1191" t="s"/>
      <c r="BC1191" t="n">
        <v>38.9992</v>
      </c>
      <c r="BD1191" t="n">
        <v>38.9992</v>
      </c>
      <c r="BE1191" t="s">
        <v>1598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>
        <v>98</v>
      </c>
      <c r="BO1191" t="s">
        <v>82</v>
      </c>
      <c r="BP1191" t="s">
        <v>99</v>
      </c>
      <c r="BQ1191" t="s">
        <v>1576</v>
      </c>
      <c r="BR1191" t="s">
        <v>1577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1568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151.2</v>
      </c>
      <c r="L1192" t="s">
        <v>77</v>
      </c>
      <c r="M1192" t="s"/>
      <c r="N1192" t="s">
        <v>1601</v>
      </c>
      <c r="O1192" t="s">
        <v>79</v>
      </c>
      <c r="P1192" t="s">
        <v>1568</v>
      </c>
      <c r="Q1192" t="s"/>
      <c r="R1192" t="s">
        <v>80</v>
      </c>
      <c r="S1192" t="s">
        <v>1602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>
        <f>HYPERLINK("https://hotelmonitor-cachepage.eclerx.com/savepage/tk_1545475876896676_sr_62.html","info")</f>
        <v/>
      </c>
      <c r="AA1192" t="n">
        <v>-3637091</v>
      </c>
      <c r="AB1192" t="s">
        <v>1570</v>
      </c>
      <c r="AC1192" t="s">
        <v>196</v>
      </c>
      <c r="AD1192" t="s">
        <v>89</v>
      </c>
      <c r="AE1192" t="s"/>
      <c r="AF1192" t="s"/>
      <c r="AG1192" t="s"/>
      <c r="AH1192" t="s">
        <v>1603</v>
      </c>
      <c r="AI1192" t="s">
        <v>1604</v>
      </c>
      <c r="AJ1192" t="s"/>
      <c r="AK1192" t="s">
        <v>91</v>
      </c>
      <c r="AL1192" t="s"/>
      <c r="AM1192" t="s"/>
      <c r="AN1192" t="s">
        <v>99</v>
      </c>
      <c r="AO1192" t="s">
        <v>185</v>
      </c>
      <c r="AP1192" t="n">
        <v>33</v>
      </c>
      <c r="AQ1192" t="s">
        <v>92</v>
      </c>
      <c r="AR1192" t="s"/>
      <c r="AS1192" t="s">
        <v>803</v>
      </c>
      <c r="AT1192" t="s">
        <v>94</v>
      </c>
      <c r="AU1192" t="s">
        <v>91</v>
      </c>
      <c r="AV1192" t="s"/>
      <c r="AW1192" t="s">
        <v>95</v>
      </c>
      <c r="AX1192" t="s"/>
      <c r="AY1192" t="n">
        <v>3637091</v>
      </c>
      <c r="AZ1192" t="s">
        <v>1574</v>
      </c>
      <c r="BA1192" t="s"/>
      <c r="BB1192" t="s"/>
      <c r="BC1192" t="n">
        <v>38.9992</v>
      </c>
      <c r="BD1192" t="n">
        <v>38.9992</v>
      </c>
      <c r="BE1192" t="s">
        <v>1605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98</v>
      </c>
      <c r="BO1192" t="s">
        <v>82</v>
      </c>
      <c r="BP1192" t="s">
        <v>99</v>
      </c>
      <c r="BQ1192" t="s">
        <v>1606</v>
      </c>
      <c r="BR1192" t="s">
        <v>1577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1568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151.2</v>
      </c>
      <c r="L1193" t="s">
        <v>77</v>
      </c>
      <c r="M1193" t="s"/>
      <c r="N1193" t="s">
        <v>1601</v>
      </c>
      <c r="O1193" t="s">
        <v>79</v>
      </c>
      <c r="P1193" t="s">
        <v>1568</v>
      </c>
      <c r="Q1193" t="s"/>
      <c r="R1193" t="s">
        <v>80</v>
      </c>
      <c r="S1193" t="s">
        <v>1602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>
        <f>HYPERLINK("https://hotelmonitor-cachepage.eclerx.com/savepage/tk_1545475876896676_sr_62.html","info")</f>
        <v/>
      </c>
      <c r="AA1193" t="n">
        <v>-3637091</v>
      </c>
      <c r="AB1193" t="s">
        <v>1570</v>
      </c>
      <c r="AC1193" t="s">
        <v>196</v>
      </c>
      <c r="AD1193" t="s">
        <v>89</v>
      </c>
      <c r="AE1193" t="s"/>
      <c r="AF1193" t="s"/>
      <c r="AG1193" t="s"/>
      <c r="AH1193" t="s">
        <v>1603</v>
      </c>
      <c r="AI1193" t="s">
        <v>1604</v>
      </c>
      <c r="AJ1193" t="s"/>
      <c r="AK1193" t="s">
        <v>91</v>
      </c>
      <c r="AL1193" t="s"/>
      <c r="AM1193" t="s"/>
      <c r="AN1193" t="s">
        <v>99</v>
      </c>
      <c r="AO1193" t="s">
        <v>185</v>
      </c>
      <c r="AP1193" t="n">
        <v>33</v>
      </c>
      <c r="AQ1193" t="s">
        <v>92</v>
      </c>
      <c r="AR1193" t="s"/>
      <c r="AS1193" t="s">
        <v>803</v>
      </c>
      <c r="AT1193" t="s">
        <v>94</v>
      </c>
      <c r="AU1193" t="s">
        <v>91</v>
      </c>
      <c r="AV1193" t="s"/>
      <c r="AW1193" t="s">
        <v>95</v>
      </c>
      <c r="AX1193" t="s"/>
      <c r="AY1193" t="n">
        <v>3637091</v>
      </c>
      <c r="AZ1193" t="s">
        <v>1574</v>
      </c>
      <c r="BA1193" t="s"/>
      <c r="BB1193" t="s"/>
      <c r="BC1193" t="n">
        <v>38.9992</v>
      </c>
      <c r="BD1193" t="n">
        <v>38.9992</v>
      </c>
      <c r="BE1193" t="s">
        <v>1605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>
        <v>98</v>
      </c>
      <c r="BO1193" t="s">
        <v>82</v>
      </c>
      <c r="BP1193" t="s">
        <v>99</v>
      </c>
      <c r="BQ1193" t="s">
        <v>1606</v>
      </c>
      <c r="BR1193" t="s">
        <v>1577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1568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160.8</v>
      </c>
      <c r="L1194" t="s">
        <v>77</v>
      </c>
      <c r="M1194" t="s"/>
      <c r="N1194" t="s">
        <v>1601</v>
      </c>
      <c r="O1194" t="s">
        <v>79</v>
      </c>
      <c r="P1194" t="s">
        <v>1568</v>
      </c>
      <c r="Q1194" t="s"/>
      <c r="R1194" t="s">
        <v>80</v>
      </c>
      <c r="S1194" t="s">
        <v>1607</v>
      </c>
      <c r="T1194" t="s">
        <v>82</v>
      </c>
      <c r="U1194" t="s">
        <v>83</v>
      </c>
      <c r="V1194" t="s">
        <v>84</v>
      </c>
      <c r="W1194" t="s">
        <v>103</v>
      </c>
      <c r="X1194" t="s"/>
      <c r="Y1194" t="s">
        <v>86</v>
      </c>
      <c r="Z1194">
        <f>HYPERLINK("https://hotelmonitor-cachepage.eclerx.com/savepage/tk_1545475876896676_sr_62.html","info")</f>
        <v/>
      </c>
      <c r="AA1194" t="n">
        <v>-3637091</v>
      </c>
      <c r="AB1194" t="s">
        <v>845</v>
      </c>
      <c r="AC1194" t="s">
        <v>196</v>
      </c>
      <c r="AD1194" t="s">
        <v>89</v>
      </c>
      <c r="AE1194" t="s"/>
      <c r="AF1194" t="s"/>
      <c r="AG1194" t="s"/>
      <c r="AH1194" t="s">
        <v>1608</v>
      </c>
      <c r="AI1194" t="s">
        <v>1609</v>
      </c>
      <c r="AJ1194" t="s"/>
      <c r="AK1194" t="s">
        <v>91</v>
      </c>
      <c r="AL1194" t="s"/>
      <c r="AM1194" t="s"/>
      <c r="AN1194" t="s">
        <v>99</v>
      </c>
      <c r="AO1194" t="s">
        <v>185</v>
      </c>
      <c r="AP1194" t="n">
        <v>33</v>
      </c>
      <c r="AQ1194" t="s">
        <v>92</v>
      </c>
      <c r="AR1194" t="s"/>
      <c r="AS1194" t="s">
        <v>803</v>
      </c>
      <c r="AT1194" t="s">
        <v>94</v>
      </c>
      <c r="AU1194" t="s">
        <v>91</v>
      </c>
      <c r="AV1194" t="s"/>
      <c r="AW1194" t="s">
        <v>95</v>
      </c>
      <c r="AX1194" t="s"/>
      <c r="AY1194" t="n">
        <v>3637091</v>
      </c>
      <c r="AZ1194" t="s">
        <v>1574</v>
      </c>
      <c r="BA1194" t="s"/>
      <c r="BB1194" t="s"/>
      <c r="BC1194" t="n">
        <v>38.9992</v>
      </c>
      <c r="BD1194" t="n">
        <v>38.9992</v>
      </c>
      <c r="BE1194" t="s">
        <v>1610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>
        <v>98</v>
      </c>
      <c r="BO1194" t="s">
        <v>82</v>
      </c>
      <c r="BP1194" t="s">
        <v>99</v>
      </c>
      <c r="BQ1194" t="s">
        <v>1606</v>
      </c>
      <c r="BR1194" t="s">
        <v>1577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1568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160.8</v>
      </c>
      <c r="L1195" t="s">
        <v>77</v>
      </c>
      <c r="M1195" t="s"/>
      <c r="N1195" t="s">
        <v>1601</v>
      </c>
      <c r="O1195" t="s">
        <v>79</v>
      </c>
      <c r="P1195" t="s">
        <v>1568</v>
      </c>
      <c r="Q1195" t="s"/>
      <c r="R1195" t="s">
        <v>80</v>
      </c>
      <c r="S1195" t="s">
        <v>1607</v>
      </c>
      <c r="T1195" t="s">
        <v>82</v>
      </c>
      <c r="U1195" t="s">
        <v>83</v>
      </c>
      <c r="V1195" t="s">
        <v>84</v>
      </c>
      <c r="W1195" t="s">
        <v>103</v>
      </c>
      <c r="X1195" t="s"/>
      <c r="Y1195" t="s">
        <v>86</v>
      </c>
      <c r="Z1195">
        <f>HYPERLINK("https://hotelmonitor-cachepage.eclerx.com/savepage/tk_1545475876896676_sr_62.html","info")</f>
        <v/>
      </c>
      <c r="AA1195" t="n">
        <v>-3637091</v>
      </c>
      <c r="AB1195" t="s">
        <v>845</v>
      </c>
      <c r="AC1195" t="s">
        <v>196</v>
      </c>
      <c r="AD1195" t="s">
        <v>89</v>
      </c>
      <c r="AE1195" t="s"/>
      <c r="AF1195" t="s"/>
      <c r="AG1195" t="s"/>
      <c r="AH1195" t="s">
        <v>1608</v>
      </c>
      <c r="AI1195" t="s">
        <v>1609</v>
      </c>
      <c r="AJ1195" t="s"/>
      <c r="AK1195" t="s">
        <v>91</v>
      </c>
      <c r="AL1195" t="s"/>
      <c r="AM1195" t="s"/>
      <c r="AN1195" t="s">
        <v>99</v>
      </c>
      <c r="AO1195" t="s">
        <v>185</v>
      </c>
      <c r="AP1195" t="n">
        <v>33</v>
      </c>
      <c r="AQ1195" t="s">
        <v>92</v>
      </c>
      <c r="AR1195" t="s"/>
      <c r="AS1195" t="s">
        <v>803</v>
      </c>
      <c r="AT1195" t="s">
        <v>94</v>
      </c>
      <c r="AU1195" t="s">
        <v>91</v>
      </c>
      <c r="AV1195" t="s"/>
      <c r="AW1195" t="s">
        <v>95</v>
      </c>
      <c r="AX1195" t="s"/>
      <c r="AY1195" t="n">
        <v>3637091</v>
      </c>
      <c r="AZ1195" t="s">
        <v>1574</v>
      </c>
      <c r="BA1195" t="s"/>
      <c r="BB1195" t="s"/>
      <c r="BC1195" t="n">
        <v>38.9992</v>
      </c>
      <c r="BD1195" t="n">
        <v>38.9992</v>
      </c>
      <c r="BE1195" t="s">
        <v>1610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>
        <v>98</v>
      </c>
      <c r="BO1195" t="s">
        <v>82</v>
      </c>
      <c r="BP1195" t="s">
        <v>99</v>
      </c>
      <c r="BQ1195" t="s">
        <v>1606</v>
      </c>
      <c r="BR1195" t="s">
        <v>1577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1568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168</v>
      </c>
      <c r="L1196" t="s">
        <v>77</v>
      </c>
      <c r="M1196" t="s"/>
      <c r="N1196" t="s">
        <v>1601</v>
      </c>
      <c r="O1196" t="s">
        <v>79</v>
      </c>
      <c r="P1196" t="s">
        <v>1568</v>
      </c>
      <c r="Q1196" t="s"/>
      <c r="R1196" t="s">
        <v>80</v>
      </c>
      <c r="S1196" t="s">
        <v>1611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HYPERLINK("https://hotelmonitor-cachepage.eclerx.com/savepage/tk_1545475876896676_sr_62.html","info")</f>
        <v/>
      </c>
      <c r="AA1196" t="n">
        <v>-3637091</v>
      </c>
      <c r="AB1196" t="s">
        <v>662</v>
      </c>
      <c r="AC1196" t="s">
        <v>88</v>
      </c>
      <c r="AD1196" t="s">
        <v>89</v>
      </c>
      <c r="AE1196" t="s"/>
      <c r="AF1196" t="s"/>
      <c r="AG1196" t="s"/>
      <c r="AH1196" t="s">
        <v>1612</v>
      </c>
      <c r="AI1196" t="s">
        <v>1613</v>
      </c>
      <c r="AJ1196" t="s"/>
      <c r="AK1196" t="s">
        <v>91</v>
      </c>
      <c r="AL1196" t="s"/>
      <c r="AM1196" t="s"/>
      <c r="AN1196" t="s">
        <v>99</v>
      </c>
      <c r="AO1196" t="s">
        <v>185</v>
      </c>
      <c r="AP1196" t="n">
        <v>33</v>
      </c>
      <c r="AQ1196" t="s">
        <v>92</v>
      </c>
      <c r="AR1196" t="s"/>
      <c r="AS1196" t="s">
        <v>803</v>
      </c>
      <c r="AT1196" t="s">
        <v>94</v>
      </c>
      <c r="AU1196" t="s">
        <v>91</v>
      </c>
      <c r="AV1196" t="s"/>
      <c r="AW1196" t="s">
        <v>95</v>
      </c>
      <c r="AX1196" t="s"/>
      <c r="AY1196" t="n">
        <v>3637091</v>
      </c>
      <c r="AZ1196" t="s">
        <v>1574</v>
      </c>
      <c r="BA1196" t="s"/>
      <c r="BB1196" t="s"/>
      <c r="BC1196" t="n">
        <v>38.9992</v>
      </c>
      <c r="BD1196" t="n">
        <v>38.9992</v>
      </c>
      <c r="BE1196" t="s">
        <v>1614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>
        <v>98</v>
      </c>
      <c r="BO1196" t="s">
        <v>82</v>
      </c>
      <c r="BP1196" t="s">
        <v>99</v>
      </c>
      <c r="BQ1196" t="s">
        <v>1606</v>
      </c>
      <c r="BR1196" t="s">
        <v>1577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1568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168</v>
      </c>
      <c r="L1197" t="s">
        <v>77</v>
      </c>
      <c r="M1197" t="s"/>
      <c r="N1197" t="s">
        <v>1601</v>
      </c>
      <c r="O1197" t="s">
        <v>79</v>
      </c>
      <c r="P1197" t="s">
        <v>1568</v>
      </c>
      <c r="Q1197" t="s"/>
      <c r="R1197" t="s">
        <v>80</v>
      </c>
      <c r="S1197" t="s">
        <v>1611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HYPERLINK("https://hotelmonitor-cachepage.eclerx.com/savepage/tk_1545475876896676_sr_62.html","info")</f>
        <v/>
      </c>
      <c r="AA1197" t="n">
        <v>-3637091</v>
      </c>
      <c r="AB1197" t="s">
        <v>662</v>
      </c>
      <c r="AC1197" t="s">
        <v>88</v>
      </c>
      <c r="AD1197" t="s">
        <v>89</v>
      </c>
      <c r="AE1197" t="s"/>
      <c r="AF1197" t="s"/>
      <c r="AG1197" t="s"/>
      <c r="AH1197" t="s">
        <v>1612</v>
      </c>
      <c r="AI1197" t="s">
        <v>1613</v>
      </c>
      <c r="AJ1197" t="s"/>
      <c r="AK1197" t="s">
        <v>91</v>
      </c>
      <c r="AL1197" t="s"/>
      <c r="AM1197" t="s"/>
      <c r="AN1197" t="s">
        <v>99</v>
      </c>
      <c r="AO1197" t="s">
        <v>185</v>
      </c>
      <c r="AP1197" t="n">
        <v>33</v>
      </c>
      <c r="AQ1197" t="s">
        <v>92</v>
      </c>
      <c r="AR1197" t="s"/>
      <c r="AS1197" t="s">
        <v>803</v>
      </c>
      <c r="AT1197" t="s">
        <v>94</v>
      </c>
      <c r="AU1197" t="s">
        <v>91</v>
      </c>
      <c r="AV1197" t="s"/>
      <c r="AW1197" t="s">
        <v>95</v>
      </c>
      <c r="AX1197" t="s"/>
      <c r="AY1197" t="n">
        <v>3637091</v>
      </c>
      <c r="AZ1197" t="s">
        <v>1574</v>
      </c>
      <c r="BA1197" t="s"/>
      <c r="BB1197" t="s"/>
      <c r="BC1197" t="n">
        <v>38.9992</v>
      </c>
      <c r="BD1197" t="n">
        <v>38.9992</v>
      </c>
      <c r="BE1197" t="s">
        <v>1614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>
        <v>98</v>
      </c>
      <c r="BO1197" t="s">
        <v>82</v>
      </c>
      <c r="BP1197" t="s">
        <v>99</v>
      </c>
      <c r="BQ1197" t="s">
        <v>1606</v>
      </c>
      <c r="BR1197" t="s">
        <v>1577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1568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177.6</v>
      </c>
      <c r="L1198" t="s">
        <v>77</v>
      </c>
      <c r="M1198" t="s"/>
      <c r="N1198" t="s">
        <v>1601</v>
      </c>
      <c r="O1198" t="s">
        <v>79</v>
      </c>
      <c r="P1198" t="s">
        <v>1568</v>
      </c>
      <c r="Q1198" t="s"/>
      <c r="R1198" t="s">
        <v>80</v>
      </c>
      <c r="S1198" t="s">
        <v>1615</v>
      </c>
      <c r="T1198" t="s">
        <v>82</v>
      </c>
      <c r="U1198" t="s">
        <v>83</v>
      </c>
      <c r="V1198" t="s">
        <v>84</v>
      </c>
      <c r="W1198" t="s">
        <v>103</v>
      </c>
      <c r="X1198" t="s"/>
      <c r="Y1198" t="s">
        <v>86</v>
      </c>
      <c r="Z1198">
        <f>HYPERLINK("https://hotelmonitor-cachepage.eclerx.com/savepage/tk_1545475876896676_sr_62.html","info")</f>
        <v/>
      </c>
      <c r="AA1198" t="n">
        <v>-3637091</v>
      </c>
      <c r="AB1198" t="s">
        <v>432</v>
      </c>
      <c r="AC1198" t="s">
        <v>88</v>
      </c>
      <c r="AD1198" t="s">
        <v>89</v>
      </c>
      <c r="AE1198" t="s"/>
      <c r="AF1198" t="s"/>
      <c r="AG1198" t="s"/>
      <c r="AH1198" t="s">
        <v>1616</v>
      </c>
      <c r="AI1198" t="s">
        <v>1617</v>
      </c>
      <c r="AJ1198" t="s"/>
      <c r="AK1198" t="s">
        <v>91</v>
      </c>
      <c r="AL1198" t="s"/>
      <c r="AM1198" t="s"/>
      <c r="AN1198" t="s">
        <v>99</v>
      </c>
      <c r="AO1198" t="s">
        <v>185</v>
      </c>
      <c r="AP1198" t="n">
        <v>33</v>
      </c>
      <c r="AQ1198" t="s">
        <v>92</v>
      </c>
      <c r="AR1198" t="s"/>
      <c r="AS1198" t="s">
        <v>803</v>
      </c>
      <c r="AT1198" t="s">
        <v>94</v>
      </c>
      <c r="AU1198" t="s">
        <v>91</v>
      </c>
      <c r="AV1198" t="s"/>
      <c r="AW1198" t="s">
        <v>95</v>
      </c>
      <c r="AX1198" t="s"/>
      <c r="AY1198" t="n">
        <v>3637091</v>
      </c>
      <c r="AZ1198" t="s">
        <v>1574</v>
      </c>
      <c r="BA1198" t="s"/>
      <c r="BB1198" t="s"/>
      <c r="BC1198" t="n">
        <v>38.9992</v>
      </c>
      <c r="BD1198" t="n">
        <v>38.9992</v>
      </c>
      <c r="BE1198" t="s">
        <v>1618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>
        <v>98</v>
      </c>
      <c r="BO1198" t="s">
        <v>82</v>
      </c>
      <c r="BP1198" t="s">
        <v>99</v>
      </c>
      <c r="BQ1198" t="s">
        <v>1606</v>
      </c>
      <c r="BR1198" t="s">
        <v>1577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1568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177.6</v>
      </c>
      <c r="L1199" t="s">
        <v>77</v>
      </c>
      <c r="M1199" t="s"/>
      <c r="N1199" t="s">
        <v>1601</v>
      </c>
      <c r="O1199" t="s">
        <v>79</v>
      </c>
      <c r="P1199" t="s">
        <v>1568</v>
      </c>
      <c r="Q1199" t="s"/>
      <c r="R1199" t="s">
        <v>80</v>
      </c>
      <c r="S1199" t="s">
        <v>1615</v>
      </c>
      <c r="T1199" t="s">
        <v>82</v>
      </c>
      <c r="U1199" t="s">
        <v>83</v>
      </c>
      <c r="V1199" t="s">
        <v>84</v>
      </c>
      <c r="W1199" t="s">
        <v>103</v>
      </c>
      <c r="X1199" t="s"/>
      <c r="Y1199" t="s">
        <v>86</v>
      </c>
      <c r="Z1199">
        <f>HYPERLINK("https://hotelmonitor-cachepage.eclerx.com/savepage/tk_1545475876896676_sr_62.html","info")</f>
        <v/>
      </c>
      <c r="AA1199" t="n">
        <v>-3637091</v>
      </c>
      <c r="AB1199" t="s">
        <v>432</v>
      </c>
      <c r="AC1199" t="s">
        <v>88</v>
      </c>
      <c r="AD1199" t="s">
        <v>89</v>
      </c>
      <c r="AE1199" t="s"/>
      <c r="AF1199" t="s"/>
      <c r="AG1199" t="s"/>
      <c r="AH1199" t="s">
        <v>1616</v>
      </c>
      <c r="AI1199" t="s">
        <v>1617</v>
      </c>
      <c r="AJ1199" t="s"/>
      <c r="AK1199" t="s">
        <v>91</v>
      </c>
      <c r="AL1199" t="s"/>
      <c r="AM1199" t="s"/>
      <c r="AN1199" t="s">
        <v>99</v>
      </c>
      <c r="AO1199" t="s">
        <v>185</v>
      </c>
      <c r="AP1199" t="n">
        <v>33</v>
      </c>
      <c r="AQ1199" t="s">
        <v>92</v>
      </c>
      <c r="AR1199" t="s"/>
      <c r="AS1199" t="s">
        <v>803</v>
      </c>
      <c r="AT1199" t="s">
        <v>94</v>
      </c>
      <c r="AU1199" t="s">
        <v>91</v>
      </c>
      <c r="AV1199" t="s"/>
      <c r="AW1199" t="s">
        <v>95</v>
      </c>
      <c r="AX1199" t="s"/>
      <c r="AY1199" t="n">
        <v>3637091</v>
      </c>
      <c r="AZ1199" t="s">
        <v>1574</v>
      </c>
      <c r="BA1199" t="s"/>
      <c r="BB1199" t="s"/>
      <c r="BC1199" t="n">
        <v>38.9992</v>
      </c>
      <c r="BD1199" t="n">
        <v>38.9992</v>
      </c>
      <c r="BE1199" t="s">
        <v>1618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>
        <v>98</v>
      </c>
      <c r="BO1199" t="s">
        <v>82</v>
      </c>
      <c r="BP1199" t="s">
        <v>99</v>
      </c>
      <c r="BQ1199" t="s">
        <v>1606</v>
      </c>
      <c r="BR1199" t="s">
        <v>1577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1568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179.2</v>
      </c>
      <c r="L1200" t="s">
        <v>77</v>
      </c>
      <c r="M1200" t="s"/>
      <c r="N1200" t="s">
        <v>1601</v>
      </c>
      <c r="O1200" t="s">
        <v>79</v>
      </c>
      <c r="P1200" t="s">
        <v>1568</v>
      </c>
      <c r="Q1200" t="s"/>
      <c r="R1200" t="s">
        <v>80</v>
      </c>
      <c r="S1200" t="s">
        <v>1619</v>
      </c>
      <c r="T1200" t="s">
        <v>82</v>
      </c>
      <c r="U1200" t="s">
        <v>83</v>
      </c>
      <c r="V1200" t="s">
        <v>84</v>
      </c>
      <c r="W1200" t="s">
        <v>107</v>
      </c>
      <c r="X1200" t="s"/>
      <c r="Y1200" t="s">
        <v>86</v>
      </c>
      <c r="Z1200">
        <f>HYPERLINK("https://hotelmonitor-cachepage.eclerx.com/savepage/tk_1545475876896676_sr_62.html","info")</f>
        <v/>
      </c>
      <c r="AA1200" t="n">
        <v>-3637091</v>
      </c>
      <c r="AB1200" t="s">
        <v>1588</v>
      </c>
      <c r="AC1200" t="s">
        <v>196</v>
      </c>
      <c r="AD1200" t="s">
        <v>89</v>
      </c>
      <c r="AE1200" t="s"/>
      <c r="AF1200" t="s"/>
      <c r="AG1200" t="s"/>
      <c r="AH1200" t="s">
        <v>1620</v>
      </c>
      <c r="AI1200" t="s">
        <v>1621</v>
      </c>
      <c r="AJ1200" t="s"/>
      <c r="AK1200" t="s">
        <v>91</v>
      </c>
      <c r="AL1200" t="s"/>
      <c r="AM1200" t="s"/>
      <c r="AN1200" t="s">
        <v>99</v>
      </c>
      <c r="AO1200" t="s">
        <v>185</v>
      </c>
      <c r="AP1200" t="n">
        <v>33</v>
      </c>
      <c r="AQ1200" t="s">
        <v>92</v>
      </c>
      <c r="AR1200" t="s"/>
      <c r="AS1200" t="s">
        <v>803</v>
      </c>
      <c r="AT1200" t="s">
        <v>94</v>
      </c>
      <c r="AU1200" t="s">
        <v>91</v>
      </c>
      <c r="AV1200" t="s"/>
      <c r="AW1200" t="s">
        <v>95</v>
      </c>
      <c r="AX1200" t="s"/>
      <c r="AY1200" t="n">
        <v>3637091</v>
      </c>
      <c r="AZ1200" t="s">
        <v>1574</v>
      </c>
      <c r="BA1200" t="s"/>
      <c r="BB1200" t="s"/>
      <c r="BC1200" t="n">
        <v>38.9992</v>
      </c>
      <c r="BD1200" t="n">
        <v>38.9992</v>
      </c>
      <c r="BE1200" t="s">
        <v>1622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>
        <v>98</v>
      </c>
      <c r="BO1200" t="s">
        <v>82</v>
      </c>
      <c r="BP1200" t="s">
        <v>99</v>
      </c>
      <c r="BQ1200" t="s">
        <v>1606</v>
      </c>
      <c r="BR1200" t="s">
        <v>1577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1568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179.2</v>
      </c>
      <c r="L1201" t="s">
        <v>77</v>
      </c>
      <c r="M1201" t="s"/>
      <c r="N1201" t="s">
        <v>1601</v>
      </c>
      <c r="O1201" t="s">
        <v>79</v>
      </c>
      <c r="P1201" t="s">
        <v>1568</v>
      </c>
      <c r="Q1201" t="s"/>
      <c r="R1201" t="s">
        <v>80</v>
      </c>
      <c r="S1201" t="s">
        <v>1619</v>
      </c>
      <c r="T1201" t="s">
        <v>82</v>
      </c>
      <c r="U1201" t="s">
        <v>83</v>
      </c>
      <c r="V1201" t="s">
        <v>84</v>
      </c>
      <c r="W1201" t="s">
        <v>107</v>
      </c>
      <c r="X1201" t="s"/>
      <c r="Y1201" t="s">
        <v>86</v>
      </c>
      <c r="Z1201">
        <f>HYPERLINK("https://hotelmonitor-cachepage.eclerx.com/savepage/tk_1545475876896676_sr_62.html","info")</f>
        <v/>
      </c>
      <c r="AA1201" t="n">
        <v>-3637091</v>
      </c>
      <c r="AB1201" t="s">
        <v>1588</v>
      </c>
      <c r="AC1201" t="s">
        <v>196</v>
      </c>
      <c r="AD1201" t="s">
        <v>89</v>
      </c>
      <c r="AE1201" t="s"/>
      <c r="AF1201" t="s"/>
      <c r="AG1201" t="s"/>
      <c r="AH1201" t="s">
        <v>1620</v>
      </c>
      <c r="AI1201" t="s">
        <v>1621</v>
      </c>
      <c r="AJ1201" t="s"/>
      <c r="AK1201" t="s">
        <v>91</v>
      </c>
      <c r="AL1201" t="s"/>
      <c r="AM1201" t="s"/>
      <c r="AN1201" t="s">
        <v>99</v>
      </c>
      <c r="AO1201" t="s">
        <v>185</v>
      </c>
      <c r="AP1201" t="n">
        <v>33</v>
      </c>
      <c r="AQ1201" t="s">
        <v>92</v>
      </c>
      <c r="AR1201" t="s"/>
      <c r="AS1201" t="s">
        <v>803</v>
      </c>
      <c r="AT1201" t="s">
        <v>94</v>
      </c>
      <c r="AU1201" t="s">
        <v>91</v>
      </c>
      <c r="AV1201" t="s"/>
      <c r="AW1201" t="s">
        <v>95</v>
      </c>
      <c r="AX1201" t="s"/>
      <c r="AY1201" t="n">
        <v>3637091</v>
      </c>
      <c r="AZ1201" t="s">
        <v>1574</v>
      </c>
      <c r="BA1201" t="s"/>
      <c r="BB1201" t="s"/>
      <c r="BC1201" t="n">
        <v>38.9992</v>
      </c>
      <c r="BD1201" t="n">
        <v>38.9992</v>
      </c>
      <c r="BE1201" t="s">
        <v>1622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>
        <v>98</v>
      </c>
      <c r="BO1201" t="s">
        <v>82</v>
      </c>
      <c r="BP1201" t="s">
        <v>99</v>
      </c>
      <c r="BQ1201" t="s">
        <v>1606</v>
      </c>
      <c r="BR1201" t="s">
        <v>1577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1568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196</v>
      </c>
      <c r="L1202" t="s">
        <v>77</v>
      </c>
      <c r="M1202" t="s"/>
      <c r="N1202" t="s">
        <v>1601</v>
      </c>
      <c r="O1202" t="s">
        <v>79</v>
      </c>
      <c r="P1202" t="s">
        <v>1568</v>
      </c>
      <c r="Q1202" t="s"/>
      <c r="R1202" t="s">
        <v>80</v>
      </c>
      <c r="S1202" t="s">
        <v>1623</v>
      </c>
      <c r="T1202" t="s">
        <v>82</v>
      </c>
      <c r="U1202" t="s">
        <v>83</v>
      </c>
      <c r="V1202" t="s">
        <v>84</v>
      </c>
      <c r="W1202" t="s">
        <v>107</v>
      </c>
      <c r="X1202" t="s"/>
      <c r="Y1202" t="s">
        <v>86</v>
      </c>
      <c r="Z1202">
        <f>HYPERLINK("https://hotelmonitor-cachepage.eclerx.com/savepage/tk_1545475876896676_sr_62.html","info")</f>
        <v/>
      </c>
      <c r="AA1202" t="n">
        <v>-3637091</v>
      </c>
      <c r="AB1202" t="s">
        <v>671</v>
      </c>
      <c r="AC1202" t="s">
        <v>88</v>
      </c>
      <c r="AD1202" t="s">
        <v>89</v>
      </c>
      <c r="AE1202" t="s"/>
      <c r="AF1202" t="s"/>
      <c r="AG1202" t="s"/>
      <c r="AH1202" t="s">
        <v>1624</v>
      </c>
      <c r="AI1202" t="s">
        <v>1625</v>
      </c>
      <c r="AJ1202" t="s"/>
      <c r="AK1202" t="s">
        <v>91</v>
      </c>
      <c r="AL1202" t="s"/>
      <c r="AM1202" t="s"/>
      <c r="AN1202" t="s">
        <v>99</v>
      </c>
      <c r="AO1202" t="s">
        <v>185</v>
      </c>
      <c r="AP1202" t="n">
        <v>33</v>
      </c>
      <c r="AQ1202" t="s">
        <v>92</v>
      </c>
      <c r="AR1202" t="s"/>
      <c r="AS1202" t="s">
        <v>803</v>
      </c>
      <c r="AT1202" t="s">
        <v>94</v>
      </c>
      <c r="AU1202" t="s">
        <v>91</v>
      </c>
      <c r="AV1202" t="s"/>
      <c r="AW1202" t="s">
        <v>95</v>
      </c>
      <c r="AX1202" t="s"/>
      <c r="AY1202" t="n">
        <v>3637091</v>
      </c>
      <c r="AZ1202" t="s">
        <v>1574</v>
      </c>
      <c r="BA1202" t="s"/>
      <c r="BB1202" t="s"/>
      <c r="BC1202" t="n">
        <v>38.9992</v>
      </c>
      <c r="BD1202" t="n">
        <v>38.9992</v>
      </c>
      <c r="BE1202" t="s">
        <v>1626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>
        <v>98</v>
      </c>
      <c r="BO1202" t="s">
        <v>82</v>
      </c>
      <c r="BP1202" t="s">
        <v>99</v>
      </c>
      <c r="BQ1202" t="s">
        <v>1606</v>
      </c>
      <c r="BR1202" t="s">
        <v>1577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1568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196</v>
      </c>
      <c r="L1203" t="s">
        <v>77</v>
      </c>
      <c r="M1203" t="s"/>
      <c r="N1203" t="s">
        <v>1601</v>
      </c>
      <c r="O1203" t="s">
        <v>79</v>
      </c>
      <c r="P1203" t="s">
        <v>1568</v>
      </c>
      <c r="Q1203" t="s"/>
      <c r="R1203" t="s">
        <v>80</v>
      </c>
      <c r="S1203" t="s">
        <v>1623</v>
      </c>
      <c r="T1203" t="s">
        <v>82</v>
      </c>
      <c r="U1203" t="s">
        <v>83</v>
      </c>
      <c r="V1203" t="s">
        <v>84</v>
      </c>
      <c r="W1203" t="s">
        <v>107</v>
      </c>
      <c r="X1203" t="s"/>
      <c r="Y1203" t="s">
        <v>86</v>
      </c>
      <c r="Z1203">
        <f>HYPERLINK("https://hotelmonitor-cachepage.eclerx.com/savepage/tk_1545475876896676_sr_62.html","info")</f>
        <v/>
      </c>
      <c r="AA1203" t="n">
        <v>-3637091</v>
      </c>
      <c r="AB1203" t="s">
        <v>671</v>
      </c>
      <c r="AC1203" t="s">
        <v>88</v>
      </c>
      <c r="AD1203" t="s">
        <v>89</v>
      </c>
      <c r="AE1203" t="s"/>
      <c r="AF1203" t="s"/>
      <c r="AG1203" t="s"/>
      <c r="AH1203" t="s">
        <v>1624</v>
      </c>
      <c r="AI1203" t="s">
        <v>1625</v>
      </c>
      <c r="AJ1203" t="s"/>
      <c r="AK1203" t="s">
        <v>91</v>
      </c>
      <c r="AL1203" t="s"/>
      <c r="AM1203" t="s"/>
      <c r="AN1203" t="s">
        <v>99</v>
      </c>
      <c r="AO1203" t="s">
        <v>185</v>
      </c>
      <c r="AP1203" t="n">
        <v>33</v>
      </c>
      <c r="AQ1203" t="s">
        <v>92</v>
      </c>
      <c r="AR1203" t="s"/>
      <c r="AS1203" t="s">
        <v>803</v>
      </c>
      <c r="AT1203" t="s">
        <v>94</v>
      </c>
      <c r="AU1203" t="s">
        <v>91</v>
      </c>
      <c r="AV1203" t="s"/>
      <c r="AW1203" t="s">
        <v>95</v>
      </c>
      <c r="AX1203" t="s"/>
      <c r="AY1203" t="n">
        <v>3637091</v>
      </c>
      <c r="AZ1203" t="s">
        <v>1574</v>
      </c>
      <c r="BA1203" t="s"/>
      <c r="BB1203" t="s"/>
      <c r="BC1203" t="n">
        <v>38.9992</v>
      </c>
      <c r="BD1203" t="n">
        <v>38.9992</v>
      </c>
      <c r="BE1203" t="s">
        <v>1626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>
        <v>98</v>
      </c>
      <c r="BO1203" t="s">
        <v>82</v>
      </c>
      <c r="BP1203" t="s">
        <v>99</v>
      </c>
      <c r="BQ1203" t="s">
        <v>1606</v>
      </c>
      <c r="BR1203" t="s">
        <v>1577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1568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245</v>
      </c>
      <c r="L1204" t="s">
        <v>77</v>
      </c>
      <c r="M1204" t="s"/>
      <c r="N1204" t="s">
        <v>1601</v>
      </c>
      <c r="O1204" t="s">
        <v>79</v>
      </c>
      <c r="P1204" t="s">
        <v>1568</v>
      </c>
      <c r="Q1204" t="s"/>
      <c r="R1204" t="s">
        <v>80</v>
      </c>
      <c r="S1204" t="s">
        <v>1627</v>
      </c>
      <c r="T1204" t="s">
        <v>82</v>
      </c>
      <c r="U1204" t="s">
        <v>83</v>
      </c>
      <c r="V1204" t="s">
        <v>84</v>
      </c>
      <c r="W1204" t="s">
        <v>107</v>
      </c>
      <c r="X1204" t="s"/>
      <c r="Y1204" t="s">
        <v>86</v>
      </c>
      <c r="Z1204">
        <f>HYPERLINK("https://hotelmonitor-cachepage.eclerx.com/savepage/tk_1545475876896676_sr_62.html","info")</f>
        <v/>
      </c>
      <c r="AA1204" t="n">
        <v>-3637091</v>
      </c>
      <c r="AB1204" t="s">
        <v>1593</v>
      </c>
      <c r="AC1204" t="s">
        <v>88</v>
      </c>
      <c r="AD1204" t="s">
        <v>89</v>
      </c>
      <c r="AE1204" t="s"/>
      <c r="AF1204" t="s"/>
      <c r="AG1204" t="s"/>
      <c r="AH1204" t="s">
        <v>1628</v>
      </c>
      <c r="AI1204" t="s">
        <v>1629</v>
      </c>
      <c r="AJ1204" t="s"/>
      <c r="AK1204" t="s">
        <v>91</v>
      </c>
      <c r="AL1204" t="s"/>
      <c r="AM1204" t="s"/>
      <c r="AN1204" t="s">
        <v>91</v>
      </c>
      <c r="AO1204" t="s"/>
      <c r="AP1204" t="n">
        <v>33</v>
      </c>
      <c r="AQ1204" t="s">
        <v>92</v>
      </c>
      <c r="AR1204" t="s"/>
      <c r="AS1204" t="s">
        <v>803</v>
      </c>
      <c r="AT1204" t="s">
        <v>94</v>
      </c>
      <c r="AU1204" t="s">
        <v>91</v>
      </c>
      <c r="AV1204" t="s"/>
      <c r="AW1204" t="s">
        <v>95</v>
      </c>
      <c r="AX1204" t="s"/>
      <c r="AY1204" t="n">
        <v>3637091</v>
      </c>
      <c r="AZ1204" t="s">
        <v>1574</v>
      </c>
      <c r="BA1204" t="s"/>
      <c r="BB1204" t="s"/>
      <c r="BC1204" t="n">
        <v>38.9992</v>
      </c>
      <c r="BD1204" t="n">
        <v>38.9992</v>
      </c>
      <c r="BE1204" t="s">
        <v>1630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>
        <v>98</v>
      </c>
      <c r="BO1204" t="s">
        <v>82</v>
      </c>
      <c r="BP1204" t="s">
        <v>99</v>
      </c>
      <c r="BQ1204" t="s">
        <v>1606</v>
      </c>
      <c r="BR1204" t="s">
        <v>1577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1568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245</v>
      </c>
      <c r="L1205" t="s">
        <v>77</v>
      </c>
      <c r="M1205" t="s"/>
      <c r="N1205" t="s">
        <v>1601</v>
      </c>
      <c r="O1205" t="s">
        <v>79</v>
      </c>
      <c r="P1205" t="s">
        <v>1568</v>
      </c>
      <c r="Q1205" t="s"/>
      <c r="R1205" t="s">
        <v>80</v>
      </c>
      <c r="S1205" t="s">
        <v>1627</v>
      </c>
      <c r="T1205" t="s">
        <v>82</v>
      </c>
      <c r="U1205" t="s">
        <v>83</v>
      </c>
      <c r="V1205" t="s">
        <v>84</v>
      </c>
      <c r="W1205" t="s">
        <v>107</v>
      </c>
      <c r="X1205" t="s"/>
      <c r="Y1205" t="s">
        <v>86</v>
      </c>
      <c r="Z1205">
        <f>HYPERLINK("https://hotelmonitor-cachepage.eclerx.com/savepage/tk_1545475876896676_sr_62.html","info")</f>
        <v/>
      </c>
      <c r="AA1205" t="n">
        <v>-3637091</v>
      </c>
      <c r="AB1205" t="s">
        <v>1593</v>
      </c>
      <c r="AC1205" t="s">
        <v>88</v>
      </c>
      <c r="AD1205" t="s">
        <v>89</v>
      </c>
      <c r="AE1205" t="s"/>
      <c r="AF1205" t="s"/>
      <c r="AG1205" t="s"/>
      <c r="AH1205" t="s">
        <v>1628</v>
      </c>
      <c r="AI1205" t="s">
        <v>1629</v>
      </c>
      <c r="AJ1205" t="s"/>
      <c r="AK1205" t="s">
        <v>91</v>
      </c>
      <c r="AL1205" t="s"/>
      <c r="AM1205" t="s"/>
      <c r="AN1205" t="s">
        <v>91</v>
      </c>
      <c r="AO1205" t="s"/>
      <c r="AP1205" t="n">
        <v>33</v>
      </c>
      <c r="AQ1205" t="s">
        <v>92</v>
      </c>
      <c r="AR1205" t="s"/>
      <c r="AS1205" t="s">
        <v>803</v>
      </c>
      <c r="AT1205" t="s">
        <v>94</v>
      </c>
      <c r="AU1205" t="s">
        <v>91</v>
      </c>
      <c r="AV1205" t="s"/>
      <c r="AW1205" t="s">
        <v>95</v>
      </c>
      <c r="AX1205" t="s"/>
      <c r="AY1205" t="n">
        <v>3637091</v>
      </c>
      <c r="AZ1205" t="s">
        <v>1574</v>
      </c>
      <c r="BA1205" t="s"/>
      <c r="BB1205" t="s"/>
      <c r="BC1205" t="n">
        <v>38.9992</v>
      </c>
      <c r="BD1205" t="n">
        <v>38.9992</v>
      </c>
      <c r="BE1205" t="s">
        <v>1630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>
        <v>98</v>
      </c>
      <c r="BO1205" t="s">
        <v>82</v>
      </c>
      <c r="BP1205" t="s">
        <v>99</v>
      </c>
      <c r="BQ1205" t="s">
        <v>1606</v>
      </c>
      <c r="BR1205" t="s">
        <v>1577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1568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12653.12</v>
      </c>
      <c r="L1206" t="s">
        <v>77</v>
      </c>
      <c r="M1206" t="s"/>
      <c r="N1206" t="s">
        <v>1601</v>
      </c>
      <c r="O1206" t="s">
        <v>79</v>
      </c>
      <c r="P1206" t="s">
        <v>1568</v>
      </c>
      <c r="Q1206" t="s"/>
      <c r="R1206" t="s">
        <v>80</v>
      </c>
      <c r="S1206" t="s">
        <v>1595</v>
      </c>
      <c r="T1206" t="s">
        <v>82</v>
      </c>
      <c r="U1206" t="s">
        <v>83</v>
      </c>
      <c r="V1206" t="s">
        <v>84</v>
      </c>
      <c r="W1206" t="s">
        <v>103</v>
      </c>
      <c r="X1206" t="s"/>
      <c r="Y1206" t="s">
        <v>86</v>
      </c>
      <c r="Z1206">
        <f>HYPERLINK("https://hotelmonitor-cachepage.eclerx.com/savepage/tk_1545475876896676_sr_62.html","info")</f>
        <v/>
      </c>
      <c r="AA1206" t="n">
        <v>-3637091</v>
      </c>
      <c r="AB1206" t="s">
        <v>1596</v>
      </c>
      <c r="AC1206" t="s">
        <v>88</v>
      </c>
      <c r="AD1206" t="s">
        <v>89</v>
      </c>
      <c r="AE1206" t="s"/>
      <c r="AF1206" t="s"/>
      <c r="AG1206" t="s"/>
      <c r="AH1206" t="s">
        <v>1597</v>
      </c>
      <c r="AI1206" t="s">
        <v>1595</v>
      </c>
      <c r="AJ1206" t="s"/>
      <c r="AK1206" t="s">
        <v>91</v>
      </c>
      <c r="AL1206" t="s"/>
      <c r="AM1206" t="s"/>
      <c r="AN1206" t="s">
        <v>91</v>
      </c>
      <c r="AO1206" t="s"/>
      <c r="AP1206" t="n">
        <v>33</v>
      </c>
      <c r="AQ1206" t="s">
        <v>92</v>
      </c>
      <c r="AR1206" t="s"/>
      <c r="AS1206" t="s">
        <v>803</v>
      </c>
      <c r="AT1206" t="s">
        <v>94</v>
      </c>
      <c r="AU1206" t="s">
        <v>91</v>
      </c>
      <c r="AV1206" t="s"/>
      <c r="AW1206" t="s">
        <v>95</v>
      </c>
      <c r="AX1206" t="s"/>
      <c r="AY1206" t="n">
        <v>3637091</v>
      </c>
      <c r="AZ1206" t="s">
        <v>1574</v>
      </c>
      <c r="BA1206" t="s"/>
      <c r="BB1206" t="s"/>
      <c r="BC1206" t="n">
        <v>38.9992</v>
      </c>
      <c r="BD1206" t="n">
        <v>38.9992</v>
      </c>
      <c r="BE1206" t="s">
        <v>1598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>
        <v>98</v>
      </c>
      <c r="BO1206" t="s">
        <v>82</v>
      </c>
      <c r="BP1206" t="s">
        <v>99</v>
      </c>
      <c r="BQ1206" t="s">
        <v>1606</v>
      </c>
      <c r="BR1206" t="s">
        <v>1577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1568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12653.12</v>
      </c>
      <c r="L1207" t="s">
        <v>77</v>
      </c>
      <c r="M1207" t="s"/>
      <c r="N1207" t="s">
        <v>1601</v>
      </c>
      <c r="O1207" t="s">
        <v>79</v>
      </c>
      <c r="P1207" t="s">
        <v>1568</v>
      </c>
      <c r="Q1207" t="s"/>
      <c r="R1207" t="s">
        <v>80</v>
      </c>
      <c r="S1207" t="s">
        <v>1595</v>
      </c>
      <c r="T1207" t="s">
        <v>82</v>
      </c>
      <c r="U1207" t="s">
        <v>83</v>
      </c>
      <c r="V1207" t="s">
        <v>84</v>
      </c>
      <c r="W1207" t="s">
        <v>103</v>
      </c>
      <c r="X1207" t="s"/>
      <c r="Y1207" t="s">
        <v>86</v>
      </c>
      <c r="Z1207">
        <f>HYPERLINK("https://hotelmonitor-cachepage.eclerx.com/savepage/tk_1545475876896676_sr_62.html","info")</f>
        <v/>
      </c>
      <c r="AA1207" t="n">
        <v>-3637091</v>
      </c>
      <c r="AB1207" t="s">
        <v>1596</v>
      </c>
      <c r="AC1207" t="s">
        <v>88</v>
      </c>
      <c r="AD1207" t="s">
        <v>89</v>
      </c>
      <c r="AE1207" t="s"/>
      <c r="AF1207" t="s"/>
      <c r="AG1207" t="s"/>
      <c r="AH1207" t="s">
        <v>1597</v>
      </c>
      <c r="AI1207" t="s">
        <v>1595</v>
      </c>
      <c r="AJ1207" t="s"/>
      <c r="AK1207" t="s">
        <v>91</v>
      </c>
      <c r="AL1207" t="s"/>
      <c r="AM1207" t="s"/>
      <c r="AN1207" t="s">
        <v>91</v>
      </c>
      <c r="AO1207" t="s"/>
      <c r="AP1207" t="n">
        <v>33</v>
      </c>
      <c r="AQ1207" t="s">
        <v>92</v>
      </c>
      <c r="AR1207" t="s"/>
      <c r="AS1207" t="s">
        <v>803</v>
      </c>
      <c r="AT1207" t="s">
        <v>94</v>
      </c>
      <c r="AU1207" t="s">
        <v>91</v>
      </c>
      <c r="AV1207" t="s"/>
      <c r="AW1207" t="s">
        <v>95</v>
      </c>
      <c r="AX1207" t="s"/>
      <c r="AY1207" t="n">
        <v>3637091</v>
      </c>
      <c r="AZ1207" t="s">
        <v>1574</v>
      </c>
      <c r="BA1207" t="s"/>
      <c r="BB1207" t="s"/>
      <c r="BC1207" t="n">
        <v>38.9992</v>
      </c>
      <c r="BD1207" t="n">
        <v>38.9992</v>
      </c>
      <c r="BE1207" t="s">
        <v>1598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>
        <v>98</v>
      </c>
      <c r="BO1207" t="s">
        <v>82</v>
      </c>
      <c r="BP1207" t="s">
        <v>99</v>
      </c>
      <c r="BQ1207" t="s">
        <v>1606</v>
      </c>
      <c r="BR1207" t="s">
        <v>1577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1568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12653.12</v>
      </c>
      <c r="L1208" t="s">
        <v>77</v>
      </c>
      <c r="M1208" t="s"/>
      <c r="N1208" t="s">
        <v>1601</v>
      </c>
      <c r="O1208" t="s">
        <v>79</v>
      </c>
      <c r="P1208" t="s">
        <v>1568</v>
      </c>
      <c r="Q1208" t="s"/>
      <c r="R1208" t="s">
        <v>80</v>
      </c>
      <c r="S1208" t="s">
        <v>1595</v>
      </c>
      <c r="T1208" t="s">
        <v>82</v>
      </c>
      <c r="U1208" t="s">
        <v>83</v>
      </c>
      <c r="V1208" t="s">
        <v>84</v>
      </c>
      <c r="W1208" t="s">
        <v>107</v>
      </c>
      <c r="X1208" t="s"/>
      <c r="Y1208" t="s">
        <v>86</v>
      </c>
      <c r="Z1208">
        <f>HYPERLINK("https://hotelmonitor-cachepage.eclerx.com/savepage/tk_1545475876896676_sr_62.html","info")</f>
        <v/>
      </c>
      <c r="AA1208" t="n">
        <v>-3637091</v>
      </c>
      <c r="AB1208" t="s">
        <v>1599</v>
      </c>
      <c r="AC1208" t="s">
        <v>88</v>
      </c>
      <c r="AD1208" t="s">
        <v>89</v>
      </c>
      <c r="AE1208" t="s"/>
      <c r="AF1208" t="s"/>
      <c r="AG1208" t="s"/>
      <c r="AH1208" t="s">
        <v>1597</v>
      </c>
      <c r="AI1208" t="s">
        <v>1595</v>
      </c>
      <c r="AJ1208" t="s"/>
      <c r="AK1208" t="s">
        <v>91</v>
      </c>
      <c r="AL1208" t="s"/>
      <c r="AM1208" t="s"/>
      <c r="AN1208" t="s">
        <v>91</v>
      </c>
      <c r="AO1208" t="s"/>
      <c r="AP1208" t="n">
        <v>33</v>
      </c>
      <c r="AQ1208" t="s">
        <v>92</v>
      </c>
      <c r="AR1208" t="s"/>
      <c r="AS1208" t="s">
        <v>803</v>
      </c>
      <c r="AT1208" t="s">
        <v>94</v>
      </c>
      <c r="AU1208" t="s">
        <v>91</v>
      </c>
      <c r="AV1208" t="s"/>
      <c r="AW1208" t="s">
        <v>95</v>
      </c>
      <c r="AX1208" t="s"/>
      <c r="AY1208" t="n">
        <v>3637091</v>
      </c>
      <c r="AZ1208" t="s">
        <v>1574</v>
      </c>
      <c r="BA1208" t="s"/>
      <c r="BB1208" t="s"/>
      <c r="BC1208" t="n">
        <v>38.9992</v>
      </c>
      <c r="BD1208" t="n">
        <v>38.9992</v>
      </c>
      <c r="BE1208" t="s">
        <v>1598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>
        <v>98</v>
      </c>
      <c r="BO1208" t="s">
        <v>82</v>
      </c>
      <c r="BP1208" t="s">
        <v>99</v>
      </c>
      <c r="BQ1208" t="s">
        <v>1606</v>
      </c>
      <c r="BR1208" t="s">
        <v>1577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1568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12653.12</v>
      </c>
      <c r="L1209" t="s">
        <v>77</v>
      </c>
      <c r="M1209" t="s"/>
      <c r="N1209" t="s">
        <v>1601</v>
      </c>
      <c r="O1209" t="s">
        <v>79</v>
      </c>
      <c r="P1209" t="s">
        <v>1568</v>
      </c>
      <c r="Q1209" t="s"/>
      <c r="R1209" t="s">
        <v>80</v>
      </c>
      <c r="S1209" t="s">
        <v>1595</v>
      </c>
      <c r="T1209" t="s">
        <v>82</v>
      </c>
      <c r="U1209" t="s">
        <v>83</v>
      </c>
      <c r="V1209" t="s">
        <v>84</v>
      </c>
      <c r="W1209" t="s">
        <v>107</v>
      </c>
      <c r="X1209" t="s"/>
      <c r="Y1209" t="s">
        <v>86</v>
      </c>
      <c r="Z1209">
        <f>HYPERLINK("https://hotelmonitor-cachepage.eclerx.com/savepage/tk_1545475876896676_sr_62.html","info")</f>
        <v/>
      </c>
      <c r="AA1209" t="n">
        <v>-3637091</v>
      </c>
      <c r="AB1209" t="s">
        <v>1599</v>
      </c>
      <c r="AC1209" t="s">
        <v>88</v>
      </c>
      <c r="AD1209" t="s">
        <v>89</v>
      </c>
      <c r="AE1209" t="s"/>
      <c r="AF1209" t="s"/>
      <c r="AG1209" t="s"/>
      <c r="AH1209" t="s">
        <v>1597</v>
      </c>
      <c r="AI1209" t="s">
        <v>1595</v>
      </c>
      <c r="AJ1209" t="s"/>
      <c r="AK1209" t="s">
        <v>91</v>
      </c>
      <c r="AL1209" t="s"/>
      <c r="AM1209" t="s"/>
      <c r="AN1209" t="s">
        <v>91</v>
      </c>
      <c r="AO1209" t="s"/>
      <c r="AP1209" t="n">
        <v>33</v>
      </c>
      <c r="AQ1209" t="s">
        <v>92</v>
      </c>
      <c r="AR1209" t="s"/>
      <c r="AS1209" t="s">
        <v>803</v>
      </c>
      <c r="AT1209" t="s">
        <v>94</v>
      </c>
      <c r="AU1209" t="s">
        <v>91</v>
      </c>
      <c r="AV1209" t="s"/>
      <c r="AW1209" t="s">
        <v>95</v>
      </c>
      <c r="AX1209" t="s"/>
      <c r="AY1209" t="n">
        <v>3637091</v>
      </c>
      <c r="AZ1209" t="s">
        <v>1574</v>
      </c>
      <c r="BA1209" t="s"/>
      <c r="BB1209" t="s"/>
      <c r="BC1209" t="n">
        <v>38.9992</v>
      </c>
      <c r="BD1209" t="n">
        <v>38.9992</v>
      </c>
      <c r="BE1209" t="s">
        <v>1598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>
        <v>98</v>
      </c>
      <c r="BO1209" t="s">
        <v>82</v>
      </c>
      <c r="BP1209" t="s">
        <v>99</v>
      </c>
      <c r="BQ1209" t="s">
        <v>1606</v>
      </c>
      <c r="BR1209" t="s">
        <v>1577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1568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12653.12</v>
      </c>
      <c r="L1210" t="s">
        <v>77</v>
      </c>
      <c r="M1210" t="s"/>
      <c r="N1210" t="s">
        <v>1601</v>
      </c>
      <c r="O1210" t="s">
        <v>79</v>
      </c>
      <c r="P1210" t="s">
        <v>1568</v>
      </c>
      <c r="Q1210" t="s"/>
      <c r="R1210" t="s">
        <v>80</v>
      </c>
      <c r="S1210" t="s">
        <v>1595</v>
      </c>
      <c r="T1210" t="s">
        <v>82</v>
      </c>
      <c r="U1210" t="s">
        <v>83</v>
      </c>
      <c r="V1210" t="s">
        <v>84</v>
      </c>
      <c r="W1210" t="s">
        <v>107</v>
      </c>
      <c r="X1210" t="s"/>
      <c r="Y1210" t="s">
        <v>86</v>
      </c>
      <c r="Z1210">
        <f>HYPERLINK("https://hotelmonitor-cachepage.eclerx.com/savepage/tk_1545475876896676_sr_62.html","info")</f>
        <v/>
      </c>
      <c r="AA1210" t="n">
        <v>-3637091</v>
      </c>
      <c r="AB1210" t="s">
        <v>1600</v>
      </c>
      <c r="AC1210" t="s">
        <v>196</v>
      </c>
      <c r="AD1210" t="s">
        <v>89</v>
      </c>
      <c r="AE1210" t="s"/>
      <c r="AF1210" t="s"/>
      <c r="AG1210" t="s"/>
      <c r="AH1210" t="s">
        <v>1597</v>
      </c>
      <c r="AI1210" t="s">
        <v>1595</v>
      </c>
      <c r="AJ1210" t="s"/>
      <c r="AK1210" t="s">
        <v>91</v>
      </c>
      <c r="AL1210" t="s"/>
      <c r="AM1210" t="s"/>
      <c r="AN1210" t="s">
        <v>91</v>
      </c>
      <c r="AO1210" t="s"/>
      <c r="AP1210" t="n">
        <v>33</v>
      </c>
      <c r="AQ1210" t="s">
        <v>92</v>
      </c>
      <c r="AR1210" t="s"/>
      <c r="AS1210" t="s">
        <v>803</v>
      </c>
      <c r="AT1210" t="s">
        <v>94</v>
      </c>
      <c r="AU1210" t="s">
        <v>91</v>
      </c>
      <c r="AV1210" t="s"/>
      <c r="AW1210" t="s">
        <v>95</v>
      </c>
      <c r="AX1210" t="s"/>
      <c r="AY1210" t="n">
        <v>3637091</v>
      </c>
      <c r="AZ1210" t="s">
        <v>1574</v>
      </c>
      <c r="BA1210" t="s"/>
      <c r="BB1210" t="s"/>
      <c r="BC1210" t="n">
        <v>38.9992</v>
      </c>
      <c r="BD1210" t="n">
        <v>38.9992</v>
      </c>
      <c r="BE1210" t="s">
        <v>1598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98</v>
      </c>
      <c r="BO1210" t="s">
        <v>82</v>
      </c>
      <c r="BP1210" t="s">
        <v>99</v>
      </c>
      <c r="BQ1210" t="s">
        <v>1606</v>
      </c>
      <c r="BR1210" t="s">
        <v>1577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1568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12653.12</v>
      </c>
      <c r="L1211" t="s">
        <v>77</v>
      </c>
      <c r="M1211" t="s"/>
      <c r="N1211" t="s">
        <v>1601</v>
      </c>
      <c r="O1211" t="s">
        <v>79</v>
      </c>
      <c r="P1211" t="s">
        <v>1568</v>
      </c>
      <c r="Q1211" t="s"/>
      <c r="R1211" t="s">
        <v>80</v>
      </c>
      <c r="S1211" t="s">
        <v>1595</v>
      </c>
      <c r="T1211" t="s">
        <v>82</v>
      </c>
      <c r="U1211" t="s">
        <v>83</v>
      </c>
      <c r="V1211" t="s">
        <v>84</v>
      </c>
      <c r="W1211" t="s">
        <v>107</v>
      </c>
      <c r="X1211" t="s"/>
      <c r="Y1211" t="s">
        <v>86</v>
      </c>
      <c r="Z1211">
        <f>HYPERLINK("https://hotelmonitor-cachepage.eclerx.com/savepage/tk_1545475876896676_sr_62.html","info")</f>
        <v/>
      </c>
      <c r="AA1211" t="n">
        <v>-3637091</v>
      </c>
      <c r="AB1211" t="s">
        <v>1600</v>
      </c>
      <c r="AC1211" t="s">
        <v>196</v>
      </c>
      <c r="AD1211" t="s">
        <v>89</v>
      </c>
      <c r="AE1211" t="s"/>
      <c r="AF1211" t="s"/>
      <c r="AG1211" t="s"/>
      <c r="AH1211" t="s">
        <v>1597</v>
      </c>
      <c r="AI1211" t="s">
        <v>1595</v>
      </c>
      <c r="AJ1211" t="s"/>
      <c r="AK1211" t="s">
        <v>91</v>
      </c>
      <c r="AL1211" t="s"/>
      <c r="AM1211" t="s"/>
      <c r="AN1211" t="s">
        <v>91</v>
      </c>
      <c r="AO1211" t="s"/>
      <c r="AP1211" t="n">
        <v>33</v>
      </c>
      <c r="AQ1211" t="s">
        <v>92</v>
      </c>
      <c r="AR1211" t="s"/>
      <c r="AS1211" t="s">
        <v>803</v>
      </c>
      <c r="AT1211" t="s">
        <v>94</v>
      </c>
      <c r="AU1211" t="s">
        <v>91</v>
      </c>
      <c r="AV1211" t="s"/>
      <c r="AW1211" t="s">
        <v>95</v>
      </c>
      <c r="AX1211" t="s"/>
      <c r="AY1211" t="n">
        <v>3637091</v>
      </c>
      <c r="AZ1211" t="s">
        <v>1574</v>
      </c>
      <c r="BA1211" t="s"/>
      <c r="BB1211" t="s"/>
      <c r="BC1211" t="n">
        <v>38.9992</v>
      </c>
      <c r="BD1211" t="n">
        <v>38.9992</v>
      </c>
      <c r="BE1211" t="s">
        <v>1598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>
        <v>98</v>
      </c>
      <c r="BO1211" t="s">
        <v>82</v>
      </c>
      <c r="BP1211" t="s">
        <v>99</v>
      </c>
      <c r="BQ1211" t="s">
        <v>1606</v>
      </c>
      <c r="BR1211" t="s">
        <v>1577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1631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290.72</v>
      </c>
      <c r="L1212" t="s">
        <v>77</v>
      </c>
      <c r="M1212" t="s"/>
      <c r="N1212" t="s">
        <v>440</v>
      </c>
      <c r="O1212" t="s">
        <v>79</v>
      </c>
      <c r="P1212" t="s">
        <v>1631</v>
      </c>
      <c r="Q1212" t="s"/>
      <c r="R1212" t="s">
        <v>80</v>
      </c>
      <c r="S1212" t="s">
        <v>1632</v>
      </c>
      <c r="T1212" t="s">
        <v>82</v>
      </c>
      <c r="U1212" t="s">
        <v>83</v>
      </c>
      <c r="V1212" t="s">
        <v>84</v>
      </c>
      <c r="W1212" t="s">
        <v>103</v>
      </c>
      <c r="X1212" t="s"/>
      <c r="Y1212" t="s">
        <v>86</v>
      </c>
      <c r="Z1212">
        <f>HYPERLINK("https://hotelmonitor-cachepage.eclerx.com/savepage/tk_1545475876657432_sr_62.html","info")</f>
        <v/>
      </c>
      <c r="AA1212" t="n">
        <v>-419249</v>
      </c>
      <c r="AB1212" t="s">
        <v>796</v>
      </c>
      <c r="AC1212" t="s">
        <v>196</v>
      </c>
      <c r="AD1212" t="s">
        <v>89</v>
      </c>
      <c r="AE1212" t="s"/>
      <c r="AF1212" t="s"/>
      <c r="AG1212" t="s"/>
      <c r="AH1212" t="s">
        <v>1633</v>
      </c>
      <c r="AI1212" t="s">
        <v>1632</v>
      </c>
      <c r="AJ1212" t="s"/>
      <c r="AK1212" t="s">
        <v>91</v>
      </c>
      <c r="AL1212" t="s"/>
      <c r="AM1212" t="s">
        <v>114</v>
      </c>
      <c r="AN1212" t="s">
        <v>91</v>
      </c>
      <c r="AO1212" t="s"/>
      <c r="AP1212" t="n">
        <v>5</v>
      </c>
      <c r="AQ1212" t="s">
        <v>92</v>
      </c>
      <c r="AR1212" t="s"/>
      <c r="AS1212" t="s">
        <v>115</v>
      </c>
      <c r="AT1212" t="s">
        <v>94</v>
      </c>
      <c r="AU1212" t="s">
        <v>91</v>
      </c>
      <c r="AV1212" t="s"/>
      <c r="AW1212" t="s">
        <v>95</v>
      </c>
      <c r="AX1212" t="s"/>
      <c r="AY1212" t="n">
        <v>419249</v>
      </c>
      <c r="AZ1212" t="s">
        <v>1634</v>
      </c>
      <c r="BA1212" t="s"/>
      <c r="BB1212" t="s"/>
      <c r="BC1212" t="n">
        <v>38.9941</v>
      </c>
      <c r="BD1212" t="n">
        <v>38.9941</v>
      </c>
      <c r="BE1212" t="s">
        <v>1635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>
        <v>448</v>
      </c>
      <c r="BR1212" t="s">
        <v>101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1631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290.72</v>
      </c>
      <c r="L1213" t="s">
        <v>77</v>
      </c>
      <c r="M1213" t="s"/>
      <c r="N1213" t="s">
        <v>440</v>
      </c>
      <c r="O1213" t="s">
        <v>79</v>
      </c>
      <c r="P1213" t="s">
        <v>1631</v>
      </c>
      <c r="Q1213" t="s"/>
      <c r="R1213" t="s">
        <v>80</v>
      </c>
      <c r="S1213" t="s">
        <v>1632</v>
      </c>
      <c r="T1213" t="s">
        <v>82</v>
      </c>
      <c r="U1213" t="s">
        <v>83</v>
      </c>
      <c r="V1213" t="s">
        <v>84</v>
      </c>
      <c r="W1213" t="s">
        <v>103</v>
      </c>
      <c r="X1213" t="s"/>
      <c r="Y1213" t="s">
        <v>86</v>
      </c>
      <c r="Z1213">
        <f>HYPERLINK("https://hotelmonitor-cachepage.eclerx.com/savepage/tk_1545475876657432_sr_62.html","info")</f>
        <v/>
      </c>
      <c r="AA1213" t="n">
        <v>-419249</v>
      </c>
      <c r="AB1213" t="s">
        <v>796</v>
      </c>
      <c r="AC1213" t="s">
        <v>196</v>
      </c>
      <c r="AD1213" t="s">
        <v>89</v>
      </c>
      <c r="AE1213" t="s"/>
      <c r="AF1213" t="s"/>
      <c r="AG1213" t="s"/>
      <c r="AH1213" t="s">
        <v>1633</v>
      </c>
      <c r="AI1213" t="s">
        <v>1632</v>
      </c>
      <c r="AJ1213" t="s"/>
      <c r="AK1213" t="s">
        <v>91</v>
      </c>
      <c r="AL1213" t="s"/>
      <c r="AM1213" t="s">
        <v>114</v>
      </c>
      <c r="AN1213" t="s">
        <v>91</v>
      </c>
      <c r="AO1213" t="s"/>
      <c r="AP1213" t="n">
        <v>5</v>
      </c>
      <c r="AQ1213" t="s">
        <v>92</v>
      </c>
      <c r="AR1213" t="s"/>
      <c r="AS1213" t="s">
        <v>115</v>
      </c>
      <c r="AT1213" t="s">
        <v>94</v>
      </c>
      <c r="AU1213" t="s">
        <v>91</v>
      </c>
      <c r="AV1213" t="s"/>
      <c r="AW1213" t="s">
        <v>95</v>
      </c>
      <c r="AX1213" t="s"/>
      <c r="AY1213" t="n">
        <v>419249</v>
      </c>
      <c r="AZ1213" t="s">
        <v>1634</v>
      </c>
      <c r="BA1213" t="s"/>
      <c r="BB1213" t="s"/>
      <c r="BC1213" t="n">
        <v>38.9941</v>
      </c>
      <c r="BD1213" t="n">
        <v>38.9941</v>
      </c>
      <c r="BE1213" t="s">
        <v>1635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>
        <v>448</v>
      </c>
      <c r="BR1213" t="s">
        <v>101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1631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315.94</v>
      </c>
      <c r="L1214" t="s">
        <v>77</v>
      </c>
      <c r="M1214" t="s"/>
      <c r="N1214" t="s">
        <v>440</v>
      </c>
      <c r="O1214" t="s">
        <v>79</v>
      </c>
      <c r="P1214" t="s">
        <v>1631</v>
      </c>
      <c r="Q1214" t="s"/>
      <c r="R1214" t="s">
        <v>80</v>
      </c>
      <c r="S1214" t="s">
        <v>1636</v>
      </c>
      <c r="T1214" t="s">
        <v>82</v>
      </c>
      <c r="U1214" t="s">
        <v>83</v>
      </c>
      <c r="V1214" t="s">
        <v>84</v>
      </c>
      <c r="W1214" t="s">
        <v>107</v>
      </c>
      <c r="X1214" t="s"/>
      <c r="Y1214" t="s">
        <v>86</v>
      </c>
      <c r="Z1214">
        <f>HYPERLINK("https://hotelmonitor-cachepage.eclerx.com/savepage/tk_1545475876657432_sr_62.html","info")</f>
        <v/>
      </c>
      <c r="AA1214" t="n">
        <v>-419249</v>
      </c>
      <c r="AB1214" t="s">
        <v>796</v>
      </c>
      <c r="AC1214" t="s">
        <v>196</v>
      </c>
      <c r="AD1214" t="s">
        <v>89</v>
      </c>
      <c r="AE1214" t="s"/>
      <c r="AF1214" t="s"/>
      <c r="AG1214" t="s"/>
      <c r="AH1214" t="s">
        <v>1637</v>
      </c>
      <c r="AI1214" t="s">
        <v>1636</v>
      </c>
      <c r="AJ1214" t="s"/>
      <c r="AK1214" t="s">
        <v>91</v>
      </c>
      <c r="AL1214" t="s"/>
      <c r="AM1214" t="s">
        <v>114</v>
      </c>
      <c r="AN1214" t="s">
        <v>91</v>
      </c>
      <c r="AO1214" t="s"/>
      <c r="AP1214" t="n">
        <v>5</v>
      </c>
      <c r="AQ1214" t="s">
        <v>92</v>
      </c>
      <c r="AR1214" t="s"/>
      <c r="AS1214" t="s">
        <v>115</v>
      </c>
      <c r="AT1214" t="s">
        <v>94</v>
      </c>
      <c r="AU1214" t="s">
        <v>91</v>
      </c>
      <c r="AV1214" t="s"/>
      <c r="AW1214" t="s">
        <v>95</v>
      </c>
      <c r="AX1214" t="s"/>
      <c r="AY1214" t="n">
        <v>419249</v>
      </c>
      <c r="AZ1214" t="s">
        <v>1634</v>
      </c>
      <c r="BA1214" t="s"/>
      <c r="BB1214" t="s"/>
      <c r="BC1214" t="n">
        <v>38.9941</v>
      </c>
      <c r="BD1214" t="n">
        <v>38.9941</v>
      </c>
      <c r="BE1214" t="s">
        <v>1638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>
        <v>448</v>
      </c>
      <c r="BR1214" t="s">
        <v>101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1631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315.94</v>
      </c>
      <c r="L1215" t="s">
        <v>77</v>
      </c>
      <c r="M1215" t="s"/>
      <c r="N1215" t="s">
        <v>440</v>
      </c>
      <c r="O1215" t="s">
        <v>79</v>
      </c>
      <c r="P1215" t="s">
        <v>1631</v>
      </c>
      <c r="Q1215" t="s"/>
      <c r="R1215" t="s">
        <v>80</v>
      </c>
      <c r="S1215" t="s">
        <v>1636</v>
      </c>
      <c r="T1215" t="s">
        <v>82</v>
      </c>
      <c r="U1215" t="s">
        <v>83</v>
      </c>
      <c r="V1215" t="s">
        <v>84</v>
      </c>
      <c r="W1215" t="s">
        <v>107</v>
      </c>
      <c r="X1215" t="s"/>
      <c r="Y1215" t="s">
        <v>86</v>
      </c>
      <c r="Z1215">
        <f>HYPERLINK("https://hotelmonitor-cachepage.eclerx.com/savepage/tk_1545475876657432_sr_62.html","info")</f>
        <v/>
      </c>
      <c r="AA1215" t="n">
        <v>-419249</v>
      </c>
      <c r="AB1215" t="s">
        <v>796</v>
      </c>
      <c r="AC1215" t="s">
        <v>196</v>
      </c>
      <c r="AD1215" t="s">
        <v>89</v>
      </c>
      <c r="AE1215" t="s"/>
      <c r="AF1215" t="s"/>
      <c r="AG1215" t="s"/>
      <c r="AH1215" t="s">
        <v>1637</v>
      </c>
      <c r="AI1215" t="s">
        <v>1636</v>
      </c>
      <c r="AJ1215" t="s"/>
      <c r="AK1215" t="s">
        <v>91</v>
      </c>
      <c r="AL1215" t="s"/>
      <c r="AM1215" t="s">
        <v>114</v>
      </c>
      <c r="AN1215" t="s">
        <v>91</v>
      </c>
      <c r="AO1215" t="s"/>
      <c r="AP1215" t="n">
        <v>5</v>
      </c>
      <c r="AQ1215" t="s">
        <v>92</v>
      </c>
      <c r="AR1215" t="s"/>
      <c r="AS1215" t="s">
        <v>115</v>
      </c>
      <c r="AT1215" t="s">
        <v>94</v>
      </c>
      <c r="AU1215" t="s">
        <v>91</v>
      </c>
      <c r="AV1215" t="s"/>
      <c r="AW1215" t="s">
        <v>95</v>
      </c>
      <c r="AX1215" t="s"/>
      <c r="AY1215" t="n">
        <v>419249</v>
      </c>
      <c r="AZ1215" t="s">
        <v>1634</v>
      </c>
      <c r="BA1215" t="s"/>
      <c r="BB1215" t="s"/>
      <c r="BC1215" t="n">
        <v>38.9941</v>
      </c>
      <c r="BD1215" t="n">
        <v>38.9941</v>
      </c>
      <c r="BE1215" t="s">
        <v>1638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>
        <v>448</v>
      </c>
      <c r="BR1215" t="s">
        <v>101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1631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323.03</v>
      </c>
      <c r="L1216" t="s">
        <v>77</v>
      </c>
      <c r="M1216" t="s"/>
      <c r="N1216" t="s">
        <v>440</v>
      </c>
      <c r="O1216" t="s">
        <v>79</v>
      </c>
      <c r="P1216" t="s">
        <v>1631</v>
      </c>
      <c r="Q1216" t="s"/>
      <c r="R1216" t="s">
        <v>80</v>
      </c>
      <c r="S1216" t="s">
        <v>1639</v>
      </c>
      <c r="T1216" t="s">
        <v>82</v>
      </c>
      <c r="U1216" t="s">
        <v>83</v>
      </c>
      <c r="V1216" t="s">
        <v>84</v>
      </c>
      <c r="W1216" t="s">
        <v>103</v>
      </c>
      <c r="X1216" t="s"/>
      <c r="Y1216" t="s">
        <v>86</v>
      </c>
      <c r="Z1216">
        <f>HYPERLINK("https://hotelmonitor-cachepage.eclerx.com/savepage/tk_1545475876657432_sr_62.html","info")</f>
        <v/>
      </c>
      <c r="AA1216" t="n">
        <v>-419249</v>
      </c>
      <c r="AB1216" t="s">
        <v>112</v>
      </c>
      <c r="AC1216" t="s">
        <v>88</v>
      </c>
      <c r="AD1216" t="s">
        <v>89</v>
      </c>
      <c r="AE1216" t="s"/>
      <c r="AF1216" t="s"/>
      <c r="AG1216" t="s"/>
      <c r="AH1216" t="s">
        <v>1640</v>
      </c>
      <c r="AI1216" t="s">
        <v>1639</v>
      </c>
      <c r="AJ1216" t="s"/>
      <c r="AK1216" t="s">
        <v>91</v>
      </c>
      <c r="AL1216" t="s"/>
      <c r="AM1216" t="s">
        <v>114</v>
      </c>
      <c r="AN1216" t="s">
        <v>91</v>
      </c>
      <c r="AO1216" t="s"/>
      <c r="AP1216" t="n">
        <v>5</v>
      </c>
      <c r="AQ1216" t="s">
        <v>92</v>
      </c>
      <c r="AR1216" t="s"/>
      <c r="AS1216" t="s">
        <v>115</v>
      </c>
      <c r="AT1216" t="s">
        <v>94</v>
      </c>
      <c r="AU1216" t="s">
        <v>91</v>
      </c>
      <c r="AV1216" t="s"/>
      <c r="AW1216" t="s">
        <v>95</v>
      </c>
      <c r="AX1216" t="s"/>
      <c r="AY1216" t="n">
        <v>419249</v>
      </c>
      <c r="AZ1216" t="s">
        <v>1634</v>
      </c>
      <c r="BA1216" t="s"/>
      <c r="BB1216" t="s"/>
      <c r="BC1216" t="n">
        <v>38.9941</v>
      </c>
      <c r="BD1216" t="n">
        <v>38.9941</v>
      </c>
      <c r="BE1216" t="s">
        <v>1641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>
        <v>448</v>
      </c>
      <c r="BR1216" t="s">
        <v>101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1631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323.03</v>
      </c>
      <c r="L1217" t="s">
        <v>77</v>
      </c>
      <c r="M1217" t="s"/>
      <c r="N1217" t="s">
        <v>440</v>
      </c>
      <c r="O1217" t="s">
        <v>79</v>
      </c>
      <c r="P1217" t="s">
        <v>1631</v>
      </c>
      <c r="Q1217" t="s"/>
      <c r="R1217" t="s">
        <v>80</v>
      </c>
      <c r="S1217" t="s">
        <v>1639</v>
      </c>
      <c r="T1217" t="s">
        <v>82</v>
      </c>
      <c r="U1217" t="s">
        <v>83</v>
      </c>
      <c r="V1217" t="s">
        <v>84</v>
      </c>
      <c r="W1217" t="s">
        <v>103</v>
      </c>
      <c r="X1217" t="s"/>
      <c r="Y1217" t="s">
        <v>86</v>
      </c>
      <c r="Z1217">
        <f>HYPERLINK("https://hotelmonitor-cachepage.eclerx.com/savepage/tk_1545475876657432_sr_62.html","info")</f>
        <v/>
      </c>
      <c r="AA1217" t="n">
        <v>-419249</v>
      </c>
      <c r="AB1217" t="s">
        <v>112</v>
      </c>
      <c r="AC1217" t="s">
        <v>88</v>
      </c>
      <c r="AD1217" t="s">
        <v>89</v>
      </c>
      <c r="AE1217" t="s"/>
      <c r="AF1217" t="s"/>
      <c r="AG1217" t="s"/>
      <c r="AH1217" t="s">
        <v>1640</v>
      </c>
      <c r="AI1217" t="s">
        <v>1639</v>
      </c>
      <c r="AJ1217" t="s"/>
      <c r="AK1217" t="s">
        <v>91</v>
      </c>
      <c r="AL1217" t="s"/>
      <c r="AM1217" t="s">
        <v>114</v>
      </c>
      <c r="AN1217" t="s">
        <v>91</v>
      </c>
      <c r="AO1217" t="s"/>
      <c r="AP1217" t="n">
        <v>5</v>
      </c>
      <c r="AQ1217" t="s">
        <v>92</v>
      </c>
      <c r="AR1217" t="s"/>
      <c r="AS1217" t="s">
        <v>115</v>
      </c>
      <c r="AT1217" t="s">
        <v>94</v>
      </c>
      <c r="AU1217" t="s">
        <v>91</v>
      </c>
      <c r="AV1217" t="s"/>
      <c r="AW1217" t="s">
        <v>95</v>
      </c>
      <c r="AX1217" t="s"/>
      <c r="AY1217" t="n">
        <v>419249</v>
      </c>
      <c r="AZ1217" t="s">
        <v>1634</v>
      </c>
      <c r="BA1217" t="s"/>
      <c r="BB1217" t="s"/>
      <c r="BC1217" t="n">
        <v>38.9941</v>
      </c>
      <c r="BD1217" t="n">
        <v>38.9941</v>
      </c>
      <c r="BE1217" t="s">
        <v>1641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>
        <v>448</v>
      </c>
      <c r="BR1217" t="s">
        <v>101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1631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351.05</v>
      </c>
      <c r="L1218" t="s">
        <v>77</v>
      </c>
      <c r="M1218" t="s"/>
      <c r="N1218" t="s">
        <v>440</v>
      </c>
      <c r="O1218" t="s">
        <v>79</v>
      </c>
      <c r="P1218" t="s">
        <v>1631</v>
      </c>
      <c r="Q1218" t="s"/>
      <c r="R1218" t="s">
        <v>80</v>
      </c>
      <c r="S1218" t="s">
        <v>1642</v>
      </c>
      <c r="T1218" t="s">
        <v>82</v>
      </c>
      <c r="U1218" t="s">
        <v>83</v>
      </c>
      <c r="V1218" t="s">
        <v>84</v>
      </c>
      <c r="W1218" t="s">
        <v>107</v>
      </c>
      <c r="X1218" t="s"/>
      <c r="Y1218" t="s">
        <v>86</v>
      </c>
      <c r="Z1218">
        <f>HYPERLINK("https://hotelmonitor-cachepage.eclerx.com/savepage/tk_1545475876657432_sr_62.html","info")</f>
        <v/>
      </c>
      <c r="AA1218" t="n">
        <v>-419249</v>
      </c>
      <c r="AB1218" t="s">
        <v>112</v>
      </c>
      <c r="AC1218" t="s">
        <v>88</v>
      </c>
      <c r="AD1218" t="s">
        <v>89</v>
      </c>
      <c r="AE1218" t="s"/>
      <c r="AF1218" t="s"/>
      <c r="AG1218" t="s"/>
      <c r="AH1218" t="s">
        <v>1643</v>
      </c>
      <c r="AI1218" t="s">
        <v>1642</v>
      </c>
      <c r="AJ1218" t="s"/>
      <c r="AK1218" t="s">
        <v>91</v>
      </c>
      <c r="AL1218" t="s"/>
      <c r="AM1218" t="s">
        <v>114</v>
      </c>
      <c r="AN1218" t="s">
        <v>91</v>
      </c>
      <c r="AO1218" t="s"/>
      <c r="AP1218" t="n">
        <v>5</v>
      </c>
      <c r="AQ1218" t="s">
        <v>92</v>
      </c>
      <c r="AR1218" t="s"/>
      <c r="AS1218" t="s">
        <v>115</v>
      </c>
      <c r="AT1218" t="s">
        <v>94</v>
      </c>
      <c r="AU1218" t="s">
        <v>91</v>
      </c>
      <c r="AV1218" t="s"/>
      <c r="AW1218" t="s">
        <v>95</v>
      </c>
      <c r="AX1218" t="s"/>
      <c r="AY1218" t="n">
        <v>419249</v>
      </c>
      <c r="AZ1218" t="s">
        <v>1634</v>
      </c>
      <c r="BA1218" t="s"/>
      <c r="BB1218" t="s"/>
      <c r="BC1218" t="n">
        <v>38.9941</v>
      </c>
      <c r="BD1218" t="n">
        <v>38.9941</v>
      </c>
      <c r="BE1218" t="s">
        <v>1644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>
        <v>448</v>
      </c>
      <c r="BR1218" t="s">
        <v>101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1631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351.05</v>
      </c>
      <c r="L1219" t="s">
        <v>77</v>
      </c>
      <c r="M1219" t="s"/>
      <c r="N1219" t="s">
        <v>440</v>
      </c>
      <c r="O1219" t="s">
        <v>79</v>
      </c>
      <c r="P1219" t="s">
        <v>1631</v>
      </c>
      <c r="Q1219" t="s"/>
      <c r="R1219" t="s">
        <v>80</v>
      </c>
      <c r="S1219" t="s">
        <v>1642</v>
      </c>
      <c r="T1219" t="s">
        <v>82</v>
      </c>
      <c r="U1219" t="s">
        <v>83</v>
      </c>
      <c r="V1219" t="s">
        <v>84</v>
      </c>
      <c r="W1219" t="s">
        <v>107</v>
      </c>
      <c r="X1219" t="s"/>
      <c r="Y1219" t="s">
        <v>86</v>
      </c>
      <c r="Z1219">
        <f>HYPERLINK("https://hotelmonitor-cachepage.eclerx.com/savepage/tk_1545475876657432_sr_62.html","info")</f>
        <v/>
      </c>
      <c r="AA1219" t="n">
        <v>-419249</v>
      </c>
      <c r="AB1219" t="s">
        <v>112</v>
      </c>
      <c r="AC1219" t="s">
        <v>88</v>
      </c>
      <c r="AD1219" t="s">
        <v>89</v>
      </c>
      <c r="AE1219" t="s"/>
      <c r="AF1219" t="s"/>
      <c r="AG1219" t="s"/>
      <c r="AH1219" t="s">
        <v>1643</v>
      </c>
      <c r="AI1219" t="s">
        <v>1642</v>
      </c>
      <c r="AJ1219" t="s"/>
      <c r="AK1219" t="s">
        <v>91</v>
      </c>
      <c r="AL1219" t="s"/>
      <c r="AM1219" t="s">
        <v>114</v>
      </c>
      <c r="AN1219" t="s">
        <v>91</v>
      </c>
      <c r="AO1219" t="s"/>
      <c r="AP1219" t="n">
        <v>5</v>
      </c>
      <c r="AQ1219" t="s">
        <v>92</v>
      </c>
      <c r="AR1219" t="s"/>
      <c r="AS1219" t="s">
        <v>115</v>
      </c>
      <c r="AT1219" t="s">
        <v>94</v>
      </c>
      <c r="AU1219" t="s">
        <v>91</v>
      </c>
      <c r="AV1219" t="s"/>
      <c r="AW1219" t="s">
        <v>95</v>
      </c>
      <c r="AX1219" t="s"/>
      <c r="AY1219" t="n">
        <v>419249</v>
      </c>
      <c r="AZ1219" t="s">
        <v>1634</v>
      </c>
      <c r="BA1219" t="s"/>
      <c r="BB1219" t="s"/>
      <c r="BC1219" t="n">
        <v>38.9941</v>
      </c>
      <c r="BD1219" t="n">
        <v>38.9941</v>
      </c>
      <c r="BE1219" t="s">
        <v>1644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>
        <v>448</v>
      </c>
      <c r="BR1219" t="s">
        <v>101</v>
      </c>
    </row>
    <row r="1220" spans="1:70">
      <c r="A1220" t="s">
        <v>70</v>
      </c>
      <c r="B1220" t="s">
        <v>71</v>
      </c>
      <c r="C1220" t="s">
        <v>265</v>
      </c>
      <c r="D1220" t="n">
        <v>3</v>
      </c>
      <c r="E1220" t="s">
        <v>1645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37.96</v>
      </c>
      <c r="L1220" t="s">
        <v>77</v>
      </c>
      <c r="M1220" t="s"/>
      <c r="N1220" t="s">
        <v>181</v>
      </c>
      <c r="O1220" t="s">
        <v>79</v>
      </c>
      <c r="P1220" t="s">
        <v>1645</v>
      </c>
      <c r="Q1220" t="s"/>
      <c r="R1220" t="s">
        <v>1388</v>
      </c>
      <c r="S1220" t="s">
        <v>1646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HYPERLINK("https://hotelmonitor-cachepage.eclerx.com/savepage/tk_1545475870812631_sr_60.html","info")</f>
        <v/>
      </c>
      <c r="AA1220" t="n">
        <v>-418067</v>
      </c>
      <c r="AB1220" t="s">
        <v>87</v>
      </c>
      <c r="AC1220" t="s">
        <v>88</v>
      </c>
      <c r="AD1220" t="s">
        <v>89</v>
      </c>
      <c r="AE1220" t="s"/>
      <c r="AF1220" t="s"/>
      <c r="AG1220" t="s"/>
      <c r="AH1220" t="s">
        <v>1647</v>
      </c>
      <c r="AI1220" t="s">
        <v>1646</v>
      </c>
      <c r="AJ1220" t="s"/>
      <c r="AK1220" t="s">
        <v>91</v>
      </c>
      <c r="AL1220" t="s"/>
      <c r="AM1220" t="s"/>
      <c r="AN1220" t="s">
        <v>91</v>
      </c>
      <c r="AO1220" t="s"/>
      <c r="AP1220" t="n">
        <v>7</v>
      </c>
      <c r="AQ1220" t="s">
        <v>92</v>
      </c>
      <c r="AR1220" t="s"/>
      <c r="AS1220" t="s">
        <v>160</v>
      </c>
      <c r="AT1220" t="s">
        <v>94</v>
      </c>
      <c r="AU1220" t="s">
        <v>91</v>
      </c>
      <c r="AV1220" t="s"/>
      <c r="AW1220" t="s">
        <v>95</v>
      </c>
      <c r="AX1220" t="s"/>
      <c r="AY1220" t="n">
        <v>418067</v>
      </c>
      <c r="AZ1220" t="s">
        <v>1648</v>
      </c>
      <c r="BA1220" t="s"/>
      <c r="BB1220" t="s"/>
      <c r="BC1220" t="n">
        <v>38.9841</v>
      </c>
      <c r="BD1220" t="n">
        <v>38.9841</v>
      </c>
      <c r="BE1220" t="s">
        <v>1649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>
        <v>1650</v>
      </c>
      <c r="BO1220" t="s">
        <v>82</v>
      </c>
      <c r="BP1220" t="s">
        <v>99</v>
      </c>
      <c r="BQ1220" t="s">
        <v>188</v>
      </c>
      <c r="BR1220" t="s">
        <v>557</v>
      </c>
    </row>
    <row r="1221" spans="1:70">
      <c r="A1221" t="s">
        <v>70</v>
      </c>
      <c r="B1221" t="s">
        <v>71</v>
      </c>
      <c r="C1221" t="s">
        <v>265</v>
      </c>
      <c r="D1221" t="n">
        <v>3</v>
      </c>
      <c r="E1221" t="s">
        <v>1645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37.96</v>
      </c>
      <c r="L1221" t="s">
        <v>77</v>
      </c>
      <c r="M1221" t="s"/>
      <c r="N1221" t="s">
        <v>181</v>
      </c>
      <c r="O1221" t="s">
        <v>79</v>
      </c>
      <c r="P1221" t="s">
        <v>1645</v>
      </c>
      <c r="Q1221" t="s"/>
      <c r="R1221" t="s">
        <v>1388</v>
      </c>
      <c r="S1221" t="s">
        <v>1646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HYPERLINK("https://hotelmonitor-cachepage.eclerx.com/savepage/tk_1545475870812631_sr_60.html","info")</f>
        <v/>
      </c>
      <c r="AA1221" t="n">
        <v>-418067</v>
      </c>
      <c r="AB1221" t="s">
        <v>87</v>
      </c>
      <c r="AC1221" t="s">
        <v>88</v>
      </c>
      <c r="AD1221" t="s">
        <v>89</v>
      </c>
      <c r="AE1221" t="s"/>
      <c r="AF1221" t="s"/>
      <c r="AG1221" t="s"/>
      <c r="AH1221" t="s">
        <v>1647</v>
      </c>
      <c r="AI1221" t="s">
        <v>1646</v>
      </c>
      <c r="AJ1221" t="s"/>
      <c r="AK1221" t="s">
        <v>91</v>
      </c>
      <c r="AL1221" t="s"/>
      <c r="AM1221" t="s"/>
      <c r="AN1221" t="s">
        <v>91</v>
      </c>
      <c r="AO1221" t="s"/>
      <c r="AP1221" t="n">
        <v>7</v>
      </c>
      <c r="AQ1221" t="s">
        <v>92</v>
      </c>
      <c r="AR1221" t="s"/>
      <c r="AS1221" t="s">
        <v>160</v>
      </c>
      <c r="AT1221" t="s">
        <v>94</v>
      </c>
      <c r="AU1221" t="s">
        <v>91</v>
      </c>
      <c r="AV1221" t="s"/>
      <c r="AW1221" t="s">
        <v>95</v>
      </c>
      <c r="AX1221" t="s"/>
      <c r="AY1221" t="n">
        <v>418067</v>
      </c>
      <c r="AZ1221" t="s">
        <v>1648</v>
      </c>
      <c r="BA1221" t="s"/>
      <c r="BB1221" t="s"/>
      <c r="BC1221" t="n">
        <v>38.9841</v>
      </c>
      <c r="BD1221" t="n">
        <v>38.9841</v>
      </c>
      <c r="BE1221" t="s">
        <v>1649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>
        <v>1650</v>
      </c>
      <c r="BO1221" t="s">
        <v>82</v>
      </c>
      <c r="BP1221" t="s">
        <v>99</v>
      </c>
      <c r="BQ1221" t="s">
        <v>188</v>
      </c>
      <c r="BR1221" t="s">
        <v>557</v>
      </c>
    </row>
    <row r="1222" spans="1:70">
      <c r="A1222" t="s">
        <v>70</v>
      </c>
      <c r="B1222" t="s">
        <v>71</v>
      </c>
      <c r="C1222" t="s">
        <v>265</v>
      </c>
      <c r="D1222" t="n">
        <v>3</v>
      </c>
      <c r="E1222" t="s">
        <v>596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46.59</v>
      </c>
      <c r="L1222" t="s">
        <v>77</v>
      </c>
      <c r="M1222" t="s"/>
      <c r="N1222" t="s">
        <v>597</v>
      </c>
      <c r="O1222" t="s">
        <v>79</v>
      </c>
      <c r="P1222" t="s">
        <v>596</v>
      </c>
      <c r="Q1222" t="s"/>
      <c r="R1222" t="s">
        <v>267</v>
      </c>
      <c r="S1222" t="s">
        <v>1651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>
        <f>HYPERLINK("https://hotelmonitor-cachepage.eclerx.com/savepage/tk_15454758708727043_sr_60.html","info")</f>
        <v/>
      </c>
      <c r="AA1222" t="n">
        <v>-426812</v>
      </c>
      <c r="AB1222" t="s">
        <v>87</v>
      </c>
      <c r="AC1222" t="s">
        <v>88</v>
      </c>
      <c r="AD1222" t="s">
        <v>89</v>
      </c>
      <c r="AE1222" t="s"/>
      <c r="AF1222" t="s"/>
      <c r="AG1222" t="s"/>
      <c r="AH1222" t="s">
        <v>1652</v>
      </c>
      <c r="AI1222" t="s">
        <v>1651</v>
      </c>
      <c r="AJ1222" t="s"/>
      <c r="AK1222" t="s">
        <v>91</v>
      </c>
      <c r="AL1222" t="s"/>
      <c r="AM1222" t="s"/>
      <c r="AN1222" t="s">
        <v>99</v>
      </c>
      <c r="AO1222" t="s">
        <v>185</v>
      </c>
      <c r="AP1222" t="n">
        <v>11</v>
      </c>
      <c r="AQ1222" t="s">
        <v>92</v>
      </c>
      <c r="AR1222" t="s"/>
      <c r="AS1222" t="s">
        <v>512</v>
      </c>
      <c r="AT1222" t="s">
        <v>94</v>
      </c>
      <c r="AU1222" t="s">
        <v>91</v>
      </c>
      <c r="AV1222" t="s"/>
      <c r="AW1222" t="s">
        <v>95</v>
      </c>
      <c r="AX1222" t="s"/>
      <c r="AY1222" t="n">
        <v>426812</v>
      </c>
      <c r="AZ1222" t="s">
        <v>600</v>
      </c>
      <c r="BA1222" t="s"/>
      <c r="BB1222" t="s"/>
      <c r="BC1222" t="n">
        <v>38.9806</v>
      </c>
      <c r="BD1222" t="n">
        <v>38.9806</v>
      </c>
      <c r="BE1222" t="s">
        <v>1653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>
        <v>284</v>
      </c>
      <c r="BO1222" t="s">
        <v>82</v>
      </c>
      <c r="BP1222" t="s">
        <v>99</v>
      </c>
      <c r="BQ1222" t="s">
        <v>602</v>
      </c>
      <c r="BR1222" t="s">
        <v>557</v>
      </c>
    </row>
    <row r="1223" spans="1:70">
      <c r="A1223" t="s">
        <v>70</v>
      </c>
      <c r="B1223" t="s">
        <v>71</v>
      </c>
      <c r="C1223" t="s">
        <v>265</v>
      </c>
      <c r="D1223" t="n">
        <v>3</v>
      </c>
      <c r="E1223" t="s">
        <v>596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46.59</v>
      </c>
      <c r="L1223" t="s">
        <v>77</v>
      </c>
      <c r="M1223" t="s"/>
      <c r="N1223" t="s">
        <v>597</v>
      </c>
      <c r="O1223" t="s">
        <v>79</v>
      </c>
      <c r="P1223" t="s">
        <v>596</v>
      </c>
      <c r="Q1223" t="s"/>
      <c r="R1223" t="s">
        <v>267</v>
      </c>
      <c r="S1223" t="s">
        <v>1651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>
        <f>HYPERLINK("https://hotelmonitor-cachepage.eclerx.com/savepage/tk_15454758708727043_sr_60.html","info")</f>
        <v/>
      </c>
      <c r="AA1223" t="n">
        <v>-426812</v>
      </c>
      <c r="AB1223" t="s">
        <v>87</v>
      </c>
      <c r="AC1223" t="s">
        <v>88</v>
      </c>
      <c r="AD1223" t="s">
        <v>89</v>
      </c>
      <c r="AE1223" t="s"/>
      <c r="AF1223" t="s"/>
      <c r="AG1223" t="s"/>
      <c r="AH1223" t="s">
        <v>1652</v>
      </c>
      <c r="AI1223" t="s">
        <v>1651</v>
      </c>
      <c r="AJ1223" t="s"/>
      <c r="AK1223" t="s">
        <v>91</v>
      </c>
      <c r="AL1223" t="s"/>
      <c r="AM1223" t="s"/>
      <c r="AN1223" t="s">
        <v>99</v>
      </c>
      <c r="AO1223" t="s">
        <v>185</v>
      </c>
      <c r="AP1223" t="n">
        <v>11</v>
      </c>
      <c r="AQ1223" t="s">
        <v>92</v>
      </c>
      <c r="AR1223" t="s"/>
      <c r="AS1223" t="s">
        <v>512</v>
      </c>
      <c r="AT1223" t="s">
        <v>94</v>
      </c>
      <c r="AU1223" t="s">
        <v>91</v>
      </c>
      <c r="AV1223" t="s"/>
      <c r="AW1223" t="s">
        <v>95</v>
      </c>
      <c r="AX1223" t="s"/>
      <c r="AY1223" t="n">
        <v>426812</v>
      </c>
      <c r="AZ1223" t="s">
        <v>600</v>
      </c>
      <c r="BA1223" t="s"/>
      <c r="BB1223" t="s"/>
      <c r="BC1223" t="n">
        <v>38.9806</v>
      </c>
      <c r="BD1223" t="n">
        <v>38.9806</v>
      </c>
      <c r="BE1223" t="s">
        <v>1653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284</v>
      </c>
      <c r="BO1223" t="s">
        <v>82</v>
      </c>
      <c r="BP1223" t="s">
        <v>99</v>
      </c>
      <c r="BQ1223" t="s">
        <v>602</v>
      </c>
      <c r="BR1223" t="s">
        <v>557</v>
      </c>
    </row>
    <row r="1224" spans="1:70">
      <c r="A1224" t="s">
        <v>70</v>
      </c>
      <c r="B1224" t="s">
        <v>71</v>
      </c>
      <c r="C1224" t="s">
        <v>265</v>
      </c>
      <c r="D1224" t="n">
        <v>3</v>
      </c>
      <c r="E1224" t="s">
        <v>596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67.02</v>
      </c>
      <c r="L1224" t="s">
        <v>77</v>
      </c>
      <c r="M1224" t="s"/>
      <c r="N1224" t="s">
        <v>603</v>
      </c>
      <c r="O1224" t="s">
        <v>79</v>
      </c>
      <c r="P1224" t="s">
        <v>596</v>
      </c>
      <c r="Q1224" t="s"/>
      <c r="R1224" t="s">
        <v>267</v>
      </c>
      <c r="S1224" t="s">
        <v>1654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>
        <f>HYPERLINK("https://hotelmonitor-cachepage.eclerx.com/savepage/tk_15454758708727043_sr_60.html","info")</f>
        <v/>
      </c>
      <c r="AA1224" t="n">
        <v>-426812</v>
      </c>
      <c r="AB1224" t="s">
        <v>87</v>
      </c>
      <c r="AC1224" t="s">
        <v>88</v>
      </c>
      <c r="AD1224" t="s">
        <v>89</v>
      </c>
      <c r="AE1224" t="s"/>
      <c r="AF1224" t="s"/>
      <c r="AG1224" t="s"/>
      <c r="AH1224" t="s">
        <v>1655</v>
      </c>
      <c r="AI1224" t="s">
        <v>1654</v>
      </c>
      <c r="AJ1224" t="s"/>
      <c r="AK1224" t="s">
        <v>91</v>
      </c>
      <c r="AL1224" t="s"/>
      <c r="AM1224" t="s"/>
      <c r="AN1224" t="s">
        <v>99</v>
      </c>
      <c r="AO1224" t="s">
        <v>185</v>
      </c>
      <c r="AP1224" t="n">
        <v>11</v>
      </c>
      <c r="AQ1224" t="s">
        <v>92</v>
      </c>
      <c r="AR1224" t="s"/>
      <c r="AS1224" t="s">
        <v>512</v>
      </c>
      <c r="AT1224" t="s">
        <v>94</v>
      </c>
      <c r="AU1224" t="s">
        <v>91</v>
      </c>
      <c r="AV1224" t="s"/>
      <c r="AW1224" t="s">
        <v>95</v>
      </c>
      <c r="AX1224" t="s"/>
      <c r="AY1224" t="n">
        <v>426812</v>
      </c>
      <c r="AZ1224" t="s">
        <v>600</v>
      </c>
      <c r="BA1224" t="s"/>
      <c r="BB1224" t="s"/>
      <c r="BC1224" t="n">
        <v>38.9806</v>
      </c>
      <c r="BD1224" t="n">
        <v>38.9806</v>
      </c>
      <c r="BE1224" t="s">
        <v>1656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>
        <v>284</v>
      </c>
      <c r="BO1224" t="s">
        <v>82</v>
      </c>
      <c r="BP1224" t="s">
        <v>99</v>
      </c>
      <c r="BQ1224" t="s">
        <v>607</v>
      </c>
      <c r="BR1224" t="s">
        <v>557</v>
      </c>
    </row>
    <row r="1225" spans="1:70">
      <c r="A1225" t="s">
        <v>70</v>
      </c>
      <c r="B1225" t="s">
        <v>71</v>
      </c>
      <c r="C1225" t="s">
        <v>265</v>
      </c>
      <c r="D1225" t="n">
        <v>3</v>
      </c>
      <c r="E1225" t="s">
        <v>596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67.02</v>
      </c>
      <c r="L1225" t="s">
        <v>77</v>
      </c>
      <c r="M1225" t="s"/>
      <c r="N1225" t="s">
        <v>603</v>
      </c>
      <c r="O1225" t="s">
        <v>79</v>
      </c>
      <c r="P1225" t="s">
        <v>596</v>
      </c>
      <c r="Q1225" t="s"/>
      <c r="R1225" t="s">
        <v>267</v>
      </c>
      <c r="S1225" t="s">
        <v>1654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HYPERLINK("https://hotelmonitor-cachepage.eclerx.com/savepage/tk_15454758708727043_sr_60.html","info")</f>
        <v/>
      </c>
      <c r="AA1225" t="n">
        <v>-426812</v>
      </c>
      <c r="AB1225" t="s">
        <v>87</v>
      </c>
      <c r="AC1225" t="s">
        <v>88</v>
      </c>
      <c r="AD1225" t="s">
        <v>89</v>
      </c>
      <c r="AE1225" t="s"/>
      <c r="AF1225" t="s"/>
      <c r="AG1225" t="s"/>
      <c r="AH1225" t="s">
        <v>1655</v>
      </c>
      <c r="AI1225" t="s">
        <v>1654</v>
      </c>
      <c r="AJ1225" t="s"/>
      <c r="AK1225" t="s">
        <v>91</v>
      </c>
      <c r="AL1225" t="s"/>
      <c r="AM1225" t="s"/>
      <c r="AN1225" t="s">
        <v>99</v>
      </c>
      <c r="AO1225" t="s">
        <v>185</v>
      </c>
      <c r="AP1225" t="n">
        <v>11</v>
      </c>
      <c r="AQ1225" t="s">
        <v>92</v>
      </c>
      <c r="AR1225" t="s"/>
      <c r="AS1225" t="s">
        <v>512</v>
      </c>
      <c r="AT1225" t="s">
        <v>94</v>
      </c>
      <c r="AU1225" t="s">
        <v>91</v>
      </c>
      <c r="AV1225" t="s"/>
      <c r="AW1225" t="s">
        <v>95</v>
      </c>
      <c r="AX1225" t="s"/>
      <c r="AY1225" t="n">
        <v>426812</v>
      </c>
      <c r="AZ1225" t="s">
        <v>600</v>
      </c>
      <c r="BA1225" t="s"/>
      <c r="BB1225" t="s"/>
      <c r="BC1225" t="n">
        <v>38.9806</v>
      </c>
      <c r="BD1225" t="n">
        <v>38.9806</v>
      </c>
      <c r="BE1225" t="s">
        <v>1656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284</v>
      </c>
      <c r="BO1225" t="s">
        <v>82</v>
      </c>
      <c r="BP1225" t="s">
        <v>99</v>
      </c>
      <c r="BQ1225" t="s">
        <v>607</v>
      </c>
      <c r="BR1225" t="s">
        <v>557</v>
      </c>
    </row>
    <row r="1226" spans="1:70">
      <c r="A1226" t="s">
        <v>70</v>
      </c>
      <c r="B1226" t="s">
        <v>71</v>
      </c>
      <c r="C1226" t="s">
        <v>265</v>
      </c>
      <c r="D1226" t="n">
        <v>3</v>
      </c>
      <c r="E1226" t="s">
        <v>678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66.64</v>
      </c>
      <c r="L1226" t="s">
        <v>77</v>
      </c>
      <c r="M1226" t="s"/>
      <c r="N1226" t="s">
        <v>440</v>
      </c>
      <c r="O1226" t="s">
        <v>79</v>
      </c>
      <c r="P1226" t="s">
        <v>678</v>
      </c>
      <c r="Q1226" t="s"/>
      <c r="R1226" t="s">
        <v>80</v>
      </c>
      <c r="S1226" t="s">
        <v>1657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>
        <f>HYPERLINK("https://hotelmonitor-cachepage.eclerx.com/savepage/tk_15454758708018126_sr_60.html","info")</f>
        <v/>
      </c>
      <c r="AA1226" t="n">
        <v>-419226</v>
      </c>
      <c r="AB1226" t="s">
        <v>680</v>
      </c>
      <c r="AC1226" t="s">
        <v>196</v>
      </c>
      <c r="AD1226" t="s">
        <v>89</v>
      </c>
      <c r="AE1226" t="s"/>
      <c r="AF1226" t="s"/>
      <c r="AG1226" t="s"/>
      <c r="AH1226" t="s">
        <v>1658</v>
      </c>
      <c r="AI1226" t="s">
        <v>1657</v>
      </c>
      <c r="AJ1226" t="s"/>
      <c r="AK1226" t="s">
        <v>91</v>
      </c>
      <c r="AL1226" t="s"/>
      <c r="AM1226" t="s"/>
      <c r="AN1226" t="s">
        <v>99</v>
      </c>
      <c r="AO1226" t="s">
        <v>200</v>
      </c>
      <c r="AP1226" t="n">
        <v>6</v>
      </c>
      <c r="AQ1226" t="s">
        <v>92</v>
      </c>
      <c r="AR1226" t="s"/>
      <c r="AS1226" t="s">
        <v>773</v>
      </c>
      <c r="AT1226" t="s">
        <v>94</v>
      </c>
      <c r="AU1226" t="s">
        <v>91</v>
      </c>
      <c r="AV1226" t="s"/>
      <c r="AW1226" t="s">
        <v>95</v>
      </c>
      <c r="AX1226" t="s"/>
      <c r="AY1226" t="n">
        <v>419226</v>
      </c>
      <c r="AZ1226" t="s">
        <v>684</v>
      </c>
      <c r="BA1226" t="s"/>
      <c r="BB1226" t="s"/>
      <c r="BC1226" t="n">
        <v>38.9128</v>
      </c>
      <c r="BD1226" t="n">
        <v>38.9128</v>
      </c>
      <c r="BE1226" t="s">
        <v>1659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>
        <v>98</v>
      </c>
      <c r="BO1226" t="s">
        <v>82</v>
      </c>
      <c r="BP1226" t="s">
        <v>99</v>
      </c>
      <c r="BQ1226" t="s">
        <v>448</v>
      </c>
      <c r="BR1226" t="s">
        <v>387</v>
      </c>
    </row>
    <row r="1227" spans="1:70">
      <c r="A1227" t="s">
        <v>70</v>
      </c>
      <c r="B1227" t="s">
        <v>71</v>
      </c>
      <c r="C1227" t="s">
        <v>265</v>
      </c>
      <c r="D1227" t="n">
        <v>3</v>
      </c>
      <c r="E1227" t="s">
        <v>678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66.64</v>
      </c>
      <c r="L1227" t="s">
        <v>77</v>
      </c>
      <c r="M1227" t="s"/>
      <c r="N1227" t="s">
        <v>440</v>
      </c>
      <c r="O1227" t="s">
        <v>79</v>
      </c>
      <c r="P1227" t="s">
        <v>678</v>
      </c>
      <c r="Q1227" t="s"/>
      <c r="R1227" t="s">
        <v>80</v>
      </c>
      <c r="S1227" t="s">
        <v>1657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>
        <f>HYPERLINK("https://hotelmonitor-cachepage.eclerx.com/savepage/tk_15454758708018126_sr_60.html","info")</f>
        <v/>
      </c>
      <c r="AA1227" t="n">
        <v>-419226</v>
      </c>
      <c r="AB1227" t="s">
        <v>680</v>
      </c>
      <c r="AC1227" t="s">
        <v>196</v>
      </c>
      <c r="AD1227" t="s">
        <v>89</v>
      </c>
      <c r="AE1227" t="s"/>
      <c r="AF1227" t="s"/>
      <c r="AG1227" t="s"/>
      <c r="AH1227" t="s">
        <v>1658</v>
      </c>
      <c r="AI1227" t="s">
        <v>1657</v>
      </c>
      <c r="AJ1227" t="s"/>
      <c r="AK1227" t="s">
        <v>91</v>
      </c>
      <c r="AL1227" t="s"/>
      <c r="AM1227" t="s"/>
      <c r="AN1227" t="s">
        <v>99</v>
      </c>
      <c r="AO1227" t="s">
        <v>200</v>
      </c>
      <c r="AP1227" t="n">
        <v>6</v>
      </c>
      <c r="AQ1227" t="s">
        <v>92</v>
      </c>
      <c r="AR1227" t="s"/>
      <c r="AS1227" t="s">
        <v>773</v>
      </c>
      <c r="AT1227" t="s">
        <v>94</v>
      </c>
      <c r="AU1227" t="s">
        <v>91</v>
      </c>
      <c r="AV1227" t="s"/>
      <c r="AW1227" t="s">
        <v>95</v>
      </c>
      <c r="AX1227" t="s"/>
      <c r="AY1227" t="n">
        <v>419226</v>
      </c>
      <c r="AZ1227" t="s">
        <v>684</v>
      </c>
      <c r="BA1227" t="s"/>
      <c r="BB1227" t="s"/>
      <c r="BC1227" t="n">
        <v>38.9128</v>
      </c>
      <c r="BD1227" t="n">
        <v>38.9128</v>
      </c>
      <c r="BE1227" t="s">
        <v>1659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>
        <v>98</v>
      </c>
      <c r="BO1227" t="s">
        <v>82</v>
      </c>
      <c r="BP1227" t="s">
        <v>99</v>
      </c>
      <c r="BQ1227" t="s">
        <v>448</v>
      </c>
      <c r="BR1227" t="s">
        <v>387</v>
      </c>
    </row>
    <row r="1228" spans="1:70">
      <c r="A1228" t="s">
        <v>70</v>
      </c>
      <c r="B1228" t="s">
        <v>71</v>
      </c>
      <c r="C1228" t="s">
        <v>265</v>
      </c>
      <c r="D1228" t="n">
        <v>3</v>
      </c>
      <c r="E1228" t="s">
        <v>678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78.97</v>
      </c>
      <c r="L1228" t="s">
        <v>77</v>
      </c>
      <c r="M1228" t="s"/>
      <c r="N1228" t="s">
        <v>440</v>
      </c>
      <c r="O1228" t="s">
        <v>79</v>
      </c>
      <c r="P1228" t="s">
        <v>678</v>
      </c>
      <c r="Q1228" t="s"/>
      <c r="R1228" t="s">
        <v>80</v>
      </c>
      <c r="S1228" t="s">
        <v>1660</v>
      </c>
      <c r="T1228" t="s">
        <v>82</v>
      </c>
      <c r="U1228" t="s">
        <v>83</v>
      </c>
      <c r="V1228" t="s">
        <v>84</v>
      </c>
      <c r="W1228" t="s">
        <v>103</v>
      </c>
      <c r="X1228" t="s"/>
      <c r="Y1228" t="s">
        <v>86</v>
      </c>
      <c r="Z1228">
        <f>HYPERLINK("https://hotelmonitor-cachepage.eclerx.com/savepage/tk_15454758708018126_sr_60.html","info")</f>
        <v/>
      </c>
      <c r="AA1228" t="n">
        <v>-419226</v>
      </c>
      <c r="AB1228" t="s">
        <v>690</v>
      </c>
      <c r="AC1228" t="s">
        <v>196</v>
      </c>
      <c r="AD1228" t="s">
        <v>89</v>
      </c>
      <c r="AE1228" t="s"/>
      <c r="AF1228" t="s"/>
      <c r="AG1228" t="s"/>
      <c r="AH1228" t="s">
        <v>1661</v>
      </c>
      <c r="AI1228" t="s">
        <v>1660</v>
      </c>
      <c r="AJ1228" t="s"/>
      <c r="AK1228" t="s">
        <v>91</v>
      </c>
      <c r="AL1228" t="s"/>
      <c r="AM1228" t="s"/>
      <c r="AN1228" t="s">
        <v>99</v>
      </c>
      <c r="AO1228" t="s">
        <v>200</v>
      </c>
      <c r="AP1228" t="n">
        <v>6</v>
      </c>
      <c r="AQ1228" t="s">
        <v>92</v>
      </c>
      <c r="AR1228" t="s"/>
      <c r="AS1228" t="s">
        <v>773</v>
      </c>
      <c r="AT1228" t="s">
        <v>94</v>
      </c>
      <c r="AU1228" t="s">
        <v>91</v>
      </c>
      <c r="AV1228" t="s"/>
      <c r="AW1228" t="s">
        <v>95</v>
      </c>
      <c r="AX1228" t="s"/>
      <c r="AY1228" t="n">
        <v>419226</v>
      </c>
      <c r="AZ1228" t="s">
        <v>684</v>
      </c>
      <c r="BA1228" t="s"/>
      <c r="BB1228" t="s"/>
      <c r="BC1228" t="n">
        <v>38.9128</v>
      </c>
      <c r="BD1228" t="n">
        <v>38.9128</v>
      </c>
      <c r="BE1228" t="s">
        <v>1662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>
        <v>98</v>
      </c>
      <c r="BO1228" t="s">
        <v>82</v>
      </c>
      <c r="BP1228" t="s">
        <v>99</v>
      </c>
      <c r="BQ1228" t="s">
        <v>448</v>
      </c>
      <c r="BR1228" t="s">
        <v>387</v>
      </c>
    </row>
    <row r="1229" spans="1:70">
      <c r="A1229" t="s">
        <v>70</v>
      </c>
      <c r="B1229" t="s">
        <v>71</v>
      </c>
      <c r="C1229" t="s">
        <v>265</v>
      </c>
      <c r="D1229" t="n">
        <v>3</v>
      </c>
      <c r="E1229" t="s">
        <v>678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78.97</v>
      </c>
      <c r="L1229" t="s">
        <v>77</v>
      </c>
      <c r="M1229" t="s"/>
      <c r="N1229" t="s">
        <v>440</v>
      </c>
      <c r="O1229" t="s">
        <v>79</v>
      </c>
      <c r="P1229" t="s">
        <v>678</v>
      </c>
      <c r="Q1229" t="s"/>
      <c r="R1229" t="s">
        <v>80</v>
      </c>
      <c r="S1229" t="s">
        <v>1660</v>
      </c>
      <c r="T1229" t="s">
        <v>82</v>
      </c>
      <c r="U1229" t="s">
        <v>83</v>
      </c>
      <c r="V1229" t="s">
        <v>84</v>
      </c>
      <c r="W1229" t="s">
        <v>103</v>
      </c>
      <c r="X1229" t="s"/>
      <c r="Y1229" t="s">
        <v>86</v>
      </c>
      <c r="Z1229">
        <f>HYPERLINK("https://hotelmonitor-cachepage.eclerx.com/savepage/tk_15454758708018126_sr_60.html","info")</f>
        <v/>
      </c>
      <c r="AA1229" t="n">
        <v>-419226</v>
      </c>
      <c r="AB1229" t="s">
        <v>690</v>
      </c>
      <c r="AC1229" t="s">
        <v>196</v>
      </c>
      <c r="AD1229" t="s">
        <v>89</v>
      </c>
      <c r="AE1229" t="s"/>
      <c r="AF1229" t="s"/>
      <c r="AG1229" t="s"/>
      <c r="AH1229" t="s">
        <v>1661</v>
      </c>
      <c r="AI1229" t="s">
        <v>1660</v>
      </c>
      <c r="AJ1229" t="s"/>
      <c r="AK1229" t="s">
        <v>91</v>
      </c>
      <c r="AL1229" t="s"/>
      <c r="AM1229" t="s"/>
      <c r="AN1229" t="s">
        <v>99</v>
      </c>
      <c r="AO1229" t="s">
        <v>200</v>
      </c>
      <c r="AP1229" t="n">
        <v>6</v>
      </c>
      <c r="AQ1229" t="s">
        <v>92</v>
      </c>
      <c r="AR1229" t="s"/>
      <c r="AS1229" t="s">
        <v>773</v>
      </c>
      <c r="AT1229" t="s">
        <v>94</v>
      </c>
      <c r="AU1229" t="s">
        <v>91</v>
      </c>
      <c r="AV1229" t="s"/>
      <c r="AW1229" t="s">
        <v>95</v>
      </c>
      <c r="AX1229" t="s"/>
      <c r="AY1229" t="n">
        <v>419226</v>
      </c>
      <c r="AZ1229" t="s">
        <v>684</v>
      </c>
      <c r="BA1229" t="s"/>
      <c r="BB1229" t="s"/>
      <c r="BC1229" t="n">
        <v>38.9128</v>
      </c>
      <c r="BD1229" t="n">
        <v>38.9128</v>
      </c>
      <c r="BE1229" t="s">
        <v>1662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>
        <v>98</v>
      </c>
      <c r="BO1229" t="s">
        <v>82</v>
      </c>
      <c r="BP1229" t="s">
        <v>99</v>
      </c>
      <c r="BQ1229" t="s">
        <v>448</v>
      </c>
      <c r="BR1229" t="s">
        <v>387</v>
      </c>
    </row>
    <row r="1230" spans="1:70">
      <c r="A1230" t="s">
        <v>70</v>
      </c>
      <c r="B1230" t="s">
        <v>71</v>
      </c>
      <c r="C1230" t="s">
        <v>265</v>
      </c>
      <c r="D1230" t="n">
        <v>3</v>
      </c>
      <c r="E1230" t="s">
        <v>678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79.65000000000001</v>
      </c>
      <c r="L1230" t="s">
        <v>77</v>
      </c>
      <c r="M1230" t="s"/>
      <c r="N1230" t="s">
        <v>440</v>
      </c>
      <c r="O1230" t="s">
        <v>79</v>
      </c>
      <c r="P1230" t="s">
        <v>678</v>
      </c>
      <c r="Q1230" t="s"/>
      <c r="R1230" t="s">
        <v>80</v>
      </c>
      <c r="S1230" t="s">
        <v>1663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>
        <f>HYPERLINK("https://hotelmonitor-cachepage.eclerx.com/savepage/tk_15454758708018126_sr_60.html","info")</f>
        <v/>
      </c>
      <c r="AA1230" t="n">
        <v>-419226</v>
      </c>
      <c r="AB1230" t="s">
        <v>112</v>
      </c>
      <c r="AC1230" t="s">
        <v>88</v>
      </c>
      <c r="AD1230" t="s">
        <v>89</v>
      </c>
      <c r="AE1230" t="s"/>
      <c r="AF1230" t="s"/>
      <c r="AG1230" t="s"/>
      <c r="AH1230" t="s">
        <v>1664</v>
      </c>
      <c r="AI1230" t="s">
        <v>1663</v>
      </c>
      <c r="AJ1230" t="s"/>
      <c r="AK1230" t="s">
        <v>91</v>
      </c>
      <c r="AL1230" t="s"/>
      <c r="AM1230" t="s">
        <v>114</v>
      </c>
      <c r="AN1230" t="s">
        <v>91</v>
      </c>
      <c r="AO1230" t="s"/>
      <c r="AP1230" t="n">
        <v>6</v>
      </c>
      <c r="AQ1230" t="s">
        <v>92</v>
      </c>
      <c r="AR1230" t="s"/>
      <c r="AS1230" t="s">
        <v>115</v>
      </c>
      <c r="AT1230" t="s">
        <v>94</v>
      </c>
      <c r="AU1230" t="s">
        <v>91</v>
      </c>
      <c r="AV1230" t="s"/>
      <c r="AW1230" t="s">
        <v>95</v>
      </c>
      <c r="AX1230" t="s"/>
      <c r="AY1230" t="n">
        <v>419226</v>
      </c>
      <c r="AZ1230" t="s">
        <v>684</v>
      </c>
      <c r="BA1230" t="s"/>
      <c r="BB1230" t="s"/>
      <c r="BC1230" t="n">
        <v>38.9128</v>
      </c>
      <c r="BD1230" t="n">
        <v>38.9128</v>
      </c>
      <c r="BE1230" t="s">
        <v>1665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>
        <v>448</v>
      </c>
      <c r="BR1230" t="s">
        <v>387</v>
      </c>
    </row>
    <row r="1231" spans="1:70">
      <c r="A1231" t="s">
        <v>70</v>
      </c>
      <c r="B1231" t="s">
        <v>71</v>
      </c>
      <c r="C1231" t="s">
        <v>265</v>
      </c>
      <c r="D1231" t="n">
        <v>3</v>
      </c>
      <c r="E1231" t="s">
        <v>678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79.65000000000001</v>
      </c>
      <c r="L1231" t="s">
        <v>77</v>
      </c>
      <c r="M1231" t="s"/>
      <c r="N1231" t="s">
        <v>440</v>
      </c>
      <c r="O1231" t="s">
        <v>79</v>
      </c>
      <c r="P1231" t="s">
        <v>678</v>
      </c>
      <c r="Q1231" t="s"/>
      <c r="R1231" t="s">
        <v>80</v>
      </c>
      <c r="S1231" t="s">
        <v>1663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>
        <f>HYPERLINK("https://hotelmonitor-cachepage.eclerx.com/savepage/tk_15454758708018126_sr_60.html","info")</f>
        <v/>
      </c>
      <c r="AA1231" t="n">
        <v>-419226</v>
      </c>
      <c r="AB1231" t="s">
        <v>112</v>
      </c>
      <c r="AC1231" t="s">
        <v>88</v>
      </c>
      <c r="AD1231" t="s">
        <v>89</v>
      </c>
      <c r="AE1231" t="s"/>
      <c r="AF1231" t="s"/>
      <c r="AG1231" t="s"/>
      <c r="AH1231" t="s">
        <v>1664</v>
      </c>
      <c r="AI1231" t="s">
        <v>1663</v>
      </c>
      <c r="AJ1231" t="s"/>
      <c r="AK1231" t="s">
        <v>91</v>
      </c>
      <c r="AL1231" t="s"/>
      <c r="AM1231" t="s">
        <v>114</v>
      </c>
      <c r="AN1231" t="s">
        <v>91</v>
      </c>
      <c r="AO1231" t="s"/>
      <c r="AP1231" t="n">
        <v>6</v>
      </c>
      <c r="AQ1231" t="s">
        <v>92</v>
      </c>
      <c r="AR1231" t="s"/>
      <c r="AS1231" t="s">
        <v>115</v>
      </c>
      <c r="AT1231" t="s">
        <v>94</v>
      </c>
      <c r="AU1231" t="s">
        <v>91</v>
      </c>
      <c r="AV1231" t="s"/>
      <c r="AW1231" t="s">
        <v>95</v>
      </c>
      <c r="AX1231" t="s"/>
      <c r="AY1231" t="n">
        <v>419226</v>
      </c>
      <c r="AZ1231" t="s">
        <v>684</v>
      </c>
      <c r="BA1231" t="s"/>
      <c r="BB1231" t="s"/>
      <c r="BC1231" t="n">
        <v>38.9128</v>
      </c>
      <c r="BD1231" t="n">
        <v>38.9128</v>
      </c>
      <c r="BE1231" t="s">
        <v>1665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>
        <v>448</v>
      </c>
      <c r="BR1231" t="s">
        <v>387</v>
      </c>
    </row>
    <row r="1232" spans="1:70">
      <c r="A1232" t="s">
        <v>70</v>
      </c>
      <c r="B1232" t="s">
        <v>71</v>
      </c>
      <c r="C1232" t="s">
        <v>265</v>
      </c>
      <c r="D1232" t="n">
        <v>3</v>
      </c>
      <c r="E1232" t="s">
        <v>678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83.3</v>
      </c>
      <c r="L1232" t="s">
        <v>77</v>
      </c>
      <c r="M1232" t="s"/>
      <c r="N1232" t="s">
        <v>440</v>
      </c>
      <c r="O1232" t="s">
        <v>79</v>
      </c>
      <c r="P1232" t="s">
        <v>678</v>
      </c>
      <c r="Q1232" t="s"/>
      <c r="R1232" t="s">
        <v>80</v>
      </c>
      <c r="S1232" t="s">
        <v>1666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>
        <f>HYPERLINK("https://hotelmonitor-cachepage.eclerx.com/savepage/tk_15454758708018126_sr_60.html","info")</f>
        <v/>
      </c>
      <c r="AA1232" t="n">
        <v>-419226</v>
      </c>
      <c r="AB1232" t="s">
        <v>694</v>
      </c>
      <c r="AC1232" t="s">
        <v>88</v>
      </c>
      <c r="AD1232" t="s">
        <v>89</v>
      </c>
      <c r="AE1232" t="s"/>
      <c r="AF1232" t="s"/>
      <c r="AG1232" t="s"/>
      <c r="AH1232" t="s">
        <v>1667</v>
      </c>
      <c r="AI1232" t="s">
        <v>1668</v>
      </c>
      <c r="AJ1232" t="s"/>
      <c r="AK1232" t="s">
        <v>91</v>
      </c>
      <c r="AL1232" t="s"/>
      <c r="AM1232" t="s"/>
      <c r="AN1232" t="s">
        <v>91</v>
      </c>
      <c r="AO1232" t="s"/>
      <c r="AP1232" t="n">
        <v>6</v>
      </c>
      <c r="AQ1232" t="s">
        <v>92</v>
      </c>
      <c r="AR1232" t="s"/>
      <c r="AS1232" t="s">
        <v>773</v>
      </c>
      <c r="AT1232" t="s">
        <v>94</v>
      </c>
      <c r="AU1232" t="s">
        <v>91</v>
      </c>
      <c r="AV1232" t="s"/>
      <c r="AW1232" t="s">
        <v>95</v>
      </c>
      <c r="AX1232" t="s"/>
      <c r="AY1232" t="n">
        <v>419226</v>
      </c>
      <c r="AZ1232" t="s">
        <v>684</v>
      </c>
      <c r="BA1232" t="s"/>
      <c r="BB1232" t="s"/>
      <c r="BC1232" t="n">
        <v>38.9128</v>
      </c>
      <c r="BD1232" t="n">
        <v>38.9128</v>
      </c>
      <c r="BE1232" t="s">
        <v>1669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98</v>
      </c>
      <c r="BO1232" t="s">
        <v>82</v>
      </c>
      <c r="BP1232" t="s">
        <v>99</v>
      </c>
      <c r="BQ1232" t="s">
        <v>448</v>
      </c>
      <c r="BR1232" t="s">
        <v>387</v>
      </c>
    </row>
    <row r="1233" spans="1:70">
      <c r="A1233" t="s">
        <v>70</v>
      </c>
      <c r="B1233" t="s">
        <v>71</v>
      </c>
      <c r="C1233" t="s">
        <v>265</v>
      </c>
      <c r="D1233" t="n">
        <v>3</v>
      </c>
      <c r="E1233" t="s">
        <v>678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83.3</v>
      </c>
      <c r="L1233" t="s">
        <v>77</v>
      </c>
      <c r="M1233" t="s"/>
      <c r="N1233" t="s">
        <v>440</v>
      </c>
      <c r="O1233" t="s">
        <v>79</v>
      </c>
      <c r="P1233" t="s">
        <v>678</v>
      </c>
      <c r="Q1233" t="s"/>
      <c r="R1233" t="s">
        <v>80</v>
      </c>
      <c r="S1233" t="s">
        <v>1666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HYPERLINK("https://hotelmonitor-cachepage.eclerx.com/savepage/tk_15454758708018126_sr_60.html","info")</f>
        <v/>
      </c>
      <c r="AA1233" t="n">
        <v>-419226</v>
      </c>
      <c r="AB1233" t="s">
        <v>694</v>
      </c>
      <c r="AC1233" t="s">
        <v>88</v>
      </c>
      <c r="AD1233" t="s">
        <v>89</v>
      </c>
      <c r="AE1233" t="s"/>
      <c r="AF1233" t="s"/>
      <c r="AG1233" t="s"/>
      <c r="AH1233" t="s">
        <v>1667</v>
      </c>
      <c r="AI1233" t="s">
        <v>1668</v>
      </c>
      <c r="AJ1233" t="s"/>
      <c r="AK1233" t="s">
        <v>91</v>
      </c>
      <c r="AL1233" t="s"/>
      <c r="AM1233" t="s"/>
      <c r="AN1233" t="s">
        <v>91</v>
      </c>
      <c r="AO1233" t="s"/>
      <c r="AP1233" t="n">
        <v>6</v>
      </c>
      <c r="AQ1233" t="s">
        <v>92</v>
      </c>
      <c r="AR1233" t="s"/>
      <c r="AS1233" t="s">
        <v>773</v>
      </c>
      <c r="AT1233" t="s">
        <v>94</v>
      </c>
      <c r="AU1233" t="s">
        <v>91</v>
      </c>
      <c r="AV1233" t="s"/>
      <c r="AW1233" t="s">
        <v>95</v>
      </c>
      <c r="AX1233" t="s"/>
      <c r="AY1233" t="n">
        <v>419226</v>
      </c>
      <c r="AZ1233" t="s">
        <v>684</v>
      </c>
      <c r="BA1233" t="s"/>
      <c r="BB1233" t="s"/>
      <c r="BC1233" t="n">
        <v>38.9128</v>
      </c>
      <c r="BD1233" t="n">
        <v>38.9128</v>
      </c>
      <c r="BE1233" t="s">
        <v>1669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>
        <v>98</v>
      </c>
      <c r="BO1233" t="s">
        <v>82</v>
      </c>
      <c r="BP1233" t="s">
        <v>99</v>
      </c>
      <c r="BQ1233" t="s">
        <v>448</v>
      </c>
      <c r="BR1233" t="s">
        <v>387</v>
      </c>
    </row>
    <row r="1234" spans="1:70">
      <c r="A1234" t="s">
        <v>70</v>
      </c>
      <c r="B1234" t="s">
        <v>71</v>
      </c>
      <c r="C1234" t="s">
        <v>265</v>
      </c>
      <c r="D1234" t="n">
        <v>3</v>
      </c>
      <c r="E1234" t="s">
        <v>678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91.34</v>
      </c>
      <c r="L1234" t="s">
        <v>77</v>
      </c>
      <c r="M1234" t="s"/>
      <c r="N1234" t="s">
        <v>440</v>
      </c>
      <c r="O1234" t="s">
        <v>79</v>
      </c>
      <c r="P1234" t="s">
        <v>678</v>
      </c>
      <c r="Q1234" t="s"/>
      <c r="R1234" t="s">
        <v>80</v>
      </c>
      <c r="S1234" t="s">
        <v>1670</v>
      </c>
      <c r="T1234" t="s">
        <v>82</v>
      </c>
      <c r="U1234" t="s">
        <v>83</v>
      </c>
      <c r="V1234" t="s">
        <v>84</v>
      </c>
      <c r="W1234" t="s">
        <v>107</v>
      </c>
      <c r="X1234" t="s"/>
      <c r="Y1234" t="s">
        <v>86</v>
      </c>
      <c r="Z1234">
        <f>HYPERLINK("https://hotelmonitor-cachepage.eclerx.com/savepage/tk_15454758708018126_sr_60.html","info")</f>
        <v/>
      </c>
      <c r="AA1234" t="n">
        <v>-419226</v>
      </c>
      <c r="AB1234" t="s">
        <v>709</v>
      </c>
      <c r="AC1234" t="s">
        <v>196</v>
      </c>
      <c r="AD1234" t="s">
        <v>89</v>
      </c>
      <c r="AE1234" t="s"/>
      <c r="AF1234" t="s"/>
      <c r="AG1234" t="s"/>
      <c r="AH1234" t="s">
        <v>1671</v>
      </c>
      <c r="AI1234" t="s">
        <v>1670</v>
      </c>
      <c r="AJ1234" t="s"/>
      <c r="AK1234" t="s">
        <v>91</v>
      </c>
      <c r="AL1234" t="s"/>
      <c r="AM1234" t="s"/>
      <c r="AN1234" t="s">
        <v>99</v>
      </c>
      <c r="AO1234" t="s">
        <v>200</v>
      </c>
      <c r="AP1234" t="n">
        <v>6</v>
      </c>
      <c r="AQ1234" t="s">
        <v>92</v>
      </c>
      <c r="AR1234" t="s"/>
      <c r="AS1234" t="s">
        <v>773</v>
      </c>
      <c r="AT1234" t="s">
        <v>94</v>
      </c>
      <c r="AU1234" t="s">
        <v>91</v>
      </c>
      <c r="AV1234" t="s"/>
      <c r="AW1234" t="s">
        <v>95</v>
      </c>
      <c r="AX1234" t="s"/>
      <c r="AY1234" t="n">
        <v>419226</v>
      </c>
      <c r="AZ1234" t="s">
        <v>684</v>
      </c>
      <c r="BA1234" t="s"/>
      <c r="BB1234" t="s"/>
      <c r="BC1234" t="n">
        <v>38.9128</v>
      </c>
      <c r="BD1234" t="n">
        <v>38.9128</v>
      </c>
      <c r="BE1234" t="s">
        <v>1672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98</v>
      </c>
      <c r="BO1234" t="s">
        <v>82</v>
      </c>
      <c r="BP1234" t="s">
        <v>99</v>
      </c>
      <c r="BQ1234" t="s">
        <v>448</v>
      </c>
      <c r="BR1234" t="s">
        <v>387</v>
      </c>
    </row>
    <row r="1235" spans="1:70">
      <c r="A1235" t="s">
        <v>70</v>
      </c>
      <c r="B1235" t="s">
        <v>71</v>
      </c>
      <c r="C1235" t="s">
        <v>265</v>
      </c>
      <c r="D1235" t="n">
        <v>3</v>
      </c>
      <c r="E1235" t="s">
        <v>678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91.34</v>
      </c>
      <c r="L1235" t="s">
        <v>77</v>
      </c>
      <c r="M1235" t="s"/>
      <c r="N1235" t="s">
        <v>440</v>
      </c>
      <c r="O1235" t="s">
        <v>79</v>
      </c>
      <c r="P1235" t="s">
        <v>678</v>
      </c>
      <c r="Q1235" t="s"/>
      <c r="R1235" t="s">
        <v>80</v>
      </c>
      <c r="S1235" t="s">
        <v>1670</v>
      </c>
      <c r="T1235" t="s">
        <v>82</v>
      </c>
      <c r="U1235" t="s">
        <v>83</v>
      </c>
      <c r="V1235" t="s">
        <v>84</v>
      </c>
      <c r="W1235" t="s">
        <v>107</v>
      </c>
      <c r="X1235" t="s"/>
      <c r="Y1235" t="s">
        <v>86</v>
      </c>
      <c r="Z1235">
        <f>HYPERLINK("https://hotelmonitor-cachepage.eclerx.com/savepage/tk_15454758708018126_sr_60.html","info")</f>
        <v/>
      </c>
      <c r="AA1235" t="n">
        <v>-419226</v>
      </c>
      <c r="AB1235" t="s">
        <v>709</v>
      </c>
      <c r="AC1235" t="s">
        <v>196</v>
      </c>
      <c r="AD1235" t="s">
        <v>89</v>
      </c>
      <c r="AE1235" t="s"/>
      <c r="AF1235" t="s"/>
      <c r="AG1235" t="s"/>
      <c r="AH1235" t="s">
        <v>1671</v>
      </c>
      <c r="AI1235" t="s">
        <v>1670</v>
      </c>
      <c r="AJ1235" t="s"/>
      <c r="AK1235" t="s">
        <v>91</v>
      </c>
      <c r="AL1235" t="s"/>
      <c r="AM1235" t="s"/>
      <c r="AN1235" t="s">
        <v>99</v>
      </c>
      <c r="AO1235" t="s">
        <v>200</v>
      </c>
      <c r="AP1235" t="n">
        <v>6</v>
      </c>
      <c r="AQ1235" t="s">
        <v>92</v>
      </c>
      <c r="AR1235" t="s"/>
      <c r="AS1235" t="s">
        <v>773</v>
      </c>
      <c r="AT1235" t="s">
        <v>94</v>
      </c>
      <c r="AU1235" t="s">
        <v>91</v>
      </c>
      <c r="AV1235" t="s"/>
      <c r="AW1235" t="s">
        <v>95</v>
      </c>
      <c r="AX1235" t="s"/>
      <c r="AY1235" t="n">
        <v>419226</v>
      </c>
      <c r="AZ1235" t="s">
        <v>684</v>
      </c>
      <c r="BA1235" t="s"/>
      <c r="BB1235" t="s"/>
      <c r="BC1235" t="n">
        <v>38.9128</v>
      </c>
      <c r="BD1235" t="n">
        <v>38.9128</v>
      </c>
      <c r="BE1235" t="s">
        <v>1672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>
        <v>98</v>
      </c>
      <c r="BO1235" t="s">
        <v>82</v>
      </c>
      <c r="BP1235" t="s">
        <v>99</v>
      </c>
      <c r="BQ1235" t="s">
        <v>448</v>
      </c>
      <c r="BR1235" t="s">
        <v>387</v>
      </c>
    </row>
    <row r="1236" spans="1:70">
      <c r="A1236" t="s">
        <v>70</v>
      </c>
      <c r="B1236" t="s">
        <v>71</v>
      </c>
      <c r="C1236" t="s">
        <v>265</v>
      </c>
      <c r="D1236" t="n">
        <v>3</v>
      </c>
      <c r="E1236" t="s">
        <v>678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90</v>
      </c>
      <c r="L1236" t="s">
        <v>77</v>
      </c>
      <c r="M1236" t="s"/>
      <c r="N1236" t="s">
        <v>440</v>
      </c>
      <c r="O1236" t="s">
        <v>79</v>
      </c>
      <c r="P1236" t="s">
        <v>678</v>
      </c>
      <c r="Q1236" t="s"/>
      <c r="R1236" t="s">
        <v>80</v>
      </c>
      <c r="S1236" t="s">
        <v>697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>
        <f>HYPERLINK("https://hotelmonitor-cachepage.eclerx.com/savepage/tk_15454758708018126_sr_60.html","info")</f>
        <v/>
      </c>
      <c r="AA1236" t="n">
        <v>-419226</v>
      </c>
      <c r="AB1236" t="s">
        <v>698</v>
      </c>
      <c r="AC1236" t="s">
        <v>88</v>
      </c>
      <c r="AD1236" t="s">
        <v>89</v>
      </c>
      <c r="AE1236" t="s"/>
      <c r="AF1236" t="s"/>
      <c r="AG1236" t="s"/>
      <c r="AH1236" t="s">
        <v>699</v>
      </c>
      <c r="AI1236" t="s">
        <v>700</v>
      </c>
      <c r="AJ1236" t="s"/>
      <c r="AK1236" t="s">
        <v>99</v>
      </c>
      <c r="AL1236" t="s"/>
      <c r="AM1236" t="s"/>
      <c r="AN1236" t="s">
        <v>91</v>
      </c>
      <c r="AO1236" t="s"/>
      <c r="AP1236" t="n">
        <v>6</v>
      </c>
      <c r="AQ1236" t="s">
        <v>92</v>
      </c>
      <c r="AR1236" t="s"/>
      <c r="AS1236" t="s">
        <v>773</v>
      </c>
      <c r="AT1236" t="s">
        <v>94</v>
      </c>
      <c r="AU1236" t="s">
        <v>91</v>
      </c>
      <c r="AV1236" t="s"/>
      <c r="AW1236" t="s">
        <v>95</v>
      </c>
      <c r="AX1236" t="s"/>
      <c r="AY1236" t="n">
        <v>419226</v>
      </c>
      <c r="AZ1236" t="s">
        <v>684</v>
      </c>
      <c r="BA1236" t="s"/>
      <c r="BB1236" t="s"/>
      <c r="BC1236" t="n">
        <v>38.9128</v>
      </c>
      <c r="BD1236" t="n">
        <v>38.9128</v>
      </c>
      <c r="BE1236" t="s">
        <v>701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98</v>
      </c>
      <c r="BO1236" t="s">
        <v>82</v>
      </c>
      <c r="BP1236" t="s">
        <v>99</v>
      </c>
      <c r="BQ1236" t="s">
        <v>448</v>
      </c>
      <c r="BR1236" t="s">
        <v>387</v>
      </c>
    </row>
    <row r="1237" spans="1:70">
      <c r="A1237" t="s">
        <v>70</v>
      </c>
      <c r="B1237" t="s">
        <v>71</v>
      </c>
      <c r="C1237" t="s">
        <v>265</v>
      </c>
      <c r="D1237" t="n">
        <v>3</v>
      </c>
      <c r="E1237" t="s">
        <v>678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90</v>
      </c>
      <c r="L1237" t="s">
        <v>77</v>
      </c>
      <c r="M1237" t="s"/>
      <c r="N1237" t="s">
        <v>440</v>
      </c>
      <c r="O1237" t="s">
        <v>79</v>
      </c>
      <c r="P1237" t="s">
        <v>678</v>
      </c>
      <c r="Q1237" t="s"/>
      <c r="R1237" t="s">
        <v>80</v>
      </c>
      <c r="S1237" t="s">
        <v>697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HYPERLINK("https://hotelmonitor-cachepage.eclerx.com/savepage/tk_15454758708018126_sr_60.html","info")</f>
        <v/>
      </c>
      <c r="AA1237" t="n">
        <v>-419226</v>
      </c>
      <c r="AB1237" t="s">
        <v>698</v>
      </c>
      <c r="AC1237" t="s">
        <v>88</v>
      </c>
      <c r="AD1237" t="s">
        <v>89</v>
      </c>
      <c r="AE1237" t="s"/>
      <c r="AF1237" t="s"/>
      <c r="AG1237" t="s"/>
      <c r="AH1237" t="s">
        <v>699</v>
      </c>
      <c r="AI1237" t="s">
        <v>700</v>
      </c>
      <c r="AJ1237" t="s"/>
      <c r="AK1237" t="s">
        <v>99</v>
      </c>
      <c r="AL1237" t="s"/>
      <c r="AM1237" t="s"/>
      <c r="AN1237" t="s">
        <v>91</v>
      </c>
      <c r="AO1237" t="s"/>
      <c r="AP1237" t="n">
        <v>6</v>
      </c>
      <c r="AQ1237" t="s">
        <v>92</v>
      </c>
      <c r="AR1237" t="s"/>
      <c r="AS1237" t="s">
        <v>773</v>
      </c>
      <c r="AT1237" t="s">
        <v>94</v>
      </c>
      <c r="AU1237" t="s">
        <v>91</v>
      </c>
      <c r="AV1237" t="s"/>
      <c r="AW1237" t="s">
        <v>95</v>
      </c>
      <c r="AX1237" t="s"/>
      <c r="AY1237" t="n">
        <v>419226</v>
      </c>
      <c r="AZ1237" t="s">
        <v>684</v>
      </c>
      <c r="BA1237" t="s"/>
      <c r="BB1237" t="s"/>
      <c r="BC1237" t="n">
        <v>38.9128</v>
      </c>
      <c r="BD1237" t="n">
        <v>38.9128</v>
      </c>
      <c r="BE1237" t="s">
        <v>701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>
        <v>98</v>
      </c>
      <c r="BO1237" t="s">
        <v>82</v>
      </c>
      <c r="BP1237" t="s">
        <v>99</v>
      </c>
      <c r="BQ1237" t="s">
        <v>448</v>
      </c>
      <c r="BR1237" t="s">
        <v>387</v>
      </c>
    </row>
    <row r="1238" spans="1:70">
      <c r="A1238" t="s">
        <v>70</v>
      </c>
      <c r="B1238" t="s">
        <v>71</v>
      </c>
      <c r="C1238" t="s">
        <v>265</v>
      </c>
      <c r="D1238" t="n">
        <v>3</v>
      </c>
      <c r="E1238" t="s">
        <v>678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92.56</v>
      </c>
      <c r="L1238" t="s">
        <v>77</v>
      </c>
      <c r="M1238" t="s"/>
      <c r="N1238" t="s">
        <v>440</v>
      </c>
      <c r="O1238" t="s">
        <v>79</v>
      </c>
      <c r="P1238" t="s">
        <v>678</v>
      </c>
      <c r="Q1238" t="s"/>
      <c r="R1238" t="s">
        <v>80</v>
      </c>
      <c r="S1238" t="s">
        <v>702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HYPERLINK("https://hotelmonitor-cachepage.eclerx.com/savepage/tk_15454758708018126_sr_60.html","info")</f>
        <v/>
      </c>
      <c r="AA1238" t="n">
        <v>-419226</v>
      </c>
      <c r="AB1238" t="s">
        <v>698</v>
      </c>
      <c r="AC1238" t="s">
        <v>88</v>
      </c>
      <c r="AD1238" t="s">
        <v>89</v>
      </c>
      <c r="AE1238" t="s"/>
      <c r="AF1238" t="s"/>
      <c r="AG1238" t="s"/>
      <c r="AH1238" t="s">
        <v>703</v>
      </c>
      <c r="AI1238" t="s">
        <v>702</v>
      </c>
      <c r="AJ1238" t="s"/>
      <c r="AK1238" t="s">
        <v>91</v>
      </c>
      <c r="AL1238" t="s"/>
      <c r="AM1238" t="s"/>
      <c r="AN1238" t="s">
        <v>91</v>
      </c>
      <c r="AO1238" t="s"/>
      <c r="AP1238" t="n">
        <v>6</v>
      </c>
      <c r="AQ1238" t="s">
        <v>92</v>
      </c>
      <c r="AR1238" t="s"/>
      <c r="AS1238" t="s">
        <v>773</v>
      </c>
      <c r="AT1238" t="s">
        <v>94</v>
      </c>
      <c r="AU1238" t="s">
        <v>91</v>
      </c>
      <c r="AV1238" t="s"/>
      <c r="AW1238" t="s">
        <v>95</v>
      </c>
      <c r="AX1238" t="s"/>
      <c r="AY1238" t="n">
        <v>419226</v>
      </c>
      <c r="AZ1238" t="s">
        <v>684</v>
      </c>
      <c r="BA1238" t="s"/>
      <c r="BB1238" t="s"/>
      <c r="BC1238" t="n">
        <v>38.9128</v>
      </c>
      <c r="BD1238" t="n">
        <v>38.9128</v>
      </c>
      <c r="BE1238" t="s">
        <v>704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>
        <v>98</v>
      </c>
      <c r="BO1238" t="s">
        <v>82</v>
      </c>
      <c r="BP1238" t="s">
        <v>99</v>
      </c>
      <c r="BQ1238" t="s">
        <v>448</v>
      </c>
      <c r="BR1238" t="s">
        <v>387</v>
      </c>
    </row>
    <row r="1239" spans="1:70">
      <c r="A1239" t="s">
        <v>70</v>
      </c>
      <c r="B1239" t="s">
        <v>71</v>
      </c>
      <c r="C1239" t="s">
        <v>265</v>
      </c>
      <c r="D1239" t="n">
        <v>3</v>
      </c>
      <c r="E1239" t="s">
        <v>678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92.56</v>
      </c>
      <c r="L1239" t="s">
        <v>77</v>
      </c>
      <c r="M1239" t="s"/>
      <c r="N1239" t="s">
        <v>440</v>
      </c>
      <c r="O1239" t="s">
        <v>79</v>
      </c>
      <c r="P1239" t="s">
        <v>678</v>
      </c>
      <c r="Q1239" t="s"/>
      <c r="R1239" t="s">
        <v>80</v>
      </c>
      <c r="S1239" t="s">
        <v>702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HYPERLINK("https://hotelmonitor-cachepage.eclerx.com/savepage/tk_15454758708018126_sr_60.html","info")</f>
        <v/>
      </c>
      <c r="AA1239" t="n">
        <v>-419226</v>
      </c>
      <c r="AB1239" t="s">
        <v>698</v>
      </c>
      <c r="AC1239" t="s">
        <v>88</v>
      </c>
      <c r="AD1239" t="s">
        <v>89</v>
      </c>
      <c r="AE1239" t="s"/>
      <c r="AF1239" t="s"/>
      <c r="AG1239" t="s"/>
      <c r="AH1239" t="s">
        <v>703</v>
      </c>
      <c r="AI1239" t="s">
        <v>702</v>
      </c>
      <c r="AJ1239" t="s"/>
      <c r="AK1239" t="s">
        <v>91</v>
      </c>
      <c r="AL1239" t="s"/>
      <c r="AM1239" t="s"/>
      <c r="AN1239" t="s">
        <v>91</v>
      </c>
      <c r="AO1239" t="s"/>
      <c r="AP1239" t="n">
        <v>6</v>
      </c>
      <c r="AQ1239" t="s">
        <v>92</v>
      </c>
      <c r="AR1239" t="s"/>
      <c r="AS1239" t="s">
        <v>773</v>
      </c>
      <c r="AT1239" t="s">
        <v>94</v>
      </c>
      <c r="AU1239" t="s">
        <v>91</v>
      </c>
      <c r="AV1239" t="s"/>
      <c r="AW1239" t="s">
        <v>95</v>
      </c>
      <c r="AX1239" t="s"/>
      <c r="AY1239" t="n">
        <v>419226</v>
      </c>
      <c r="AZ1239" t="s">
        <v>684</v>
      </c>
      <c r="BA1239" t="s"/>
      <c r="BB1239" t="s"/>
      <c r="BC1239" t="n">
        <v>38.9128</v>
      </c>
      <c r="BD1239" t="n">
        <v>38.9128</v>
      </c>
      <c r="BE1239" t="s">
        <v>704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>
        <v>98</v>
      </c>
      <c r="BO1239" t="s">
        <v>82</v>
      </c>
      <c r="BP1239" t="s">
        <v>99</v>
      </c>
      <c r="BQ1239" t="s">
        <v>448</v>
      </c>
      <c r="BR1239" t="s">
        <v>387</v>
      </c>
    </row>
    <row r="1240" spans="1:70">
      <c r="A1240" t="s">
        <v>70</v>
      </c>
      <c r="B1240" t="s">
        <v>71</v>
      </c>
      <c r="C1240" t="s">
        <v>265</v>
      </c>
      <c r="D1240" t="n">
        <v>3</v>
      </c>
      <c r="E1240" t="s">
        <v>678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92.56</v>
      </c>
      <c r="L1240" t="s">
        <v>77</v>
      </c>
      <c r="M1240" t="s"/>
      <c r="N1240" t="s">
        <v>440</v>
      </c>
      <c r="O1240" t="s">
        <v>79</v>
      </c>
      <c r="P1240" t="s">
        <v>678</v>
      </c>
      <c r="Q1240" t="s"/>
      <c r="R1240" t="s">
        <v>80</v>
      </c>
      <c r="S1240" t="s">
        <v>702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>
        <f>HYPERLINK("https://hotelmonitor-cachepage.eclerx.com/savepage/tk_15454758708018126_sr_60.html","info")</f>
        <v/>
      </c>
      <c r="AA1240" t="n">
        <v>-419226</v>
      </c>
      <c r="AB1240" t="s">
        <v>698</v>
      </c>
      <c r="AC1240" t="s">
        <v>88</v>
      </c>
      <c r="AD1240" t="s">
        <v>89</v>
      </c>
      <c r="AE1240" t="s"/>
      <c r="AF1240" t="s"/>
      <c r="AG1240" t="s"/>
      <c r="AH1240" t="s">
        <v>703</v>
      </c>
      <c r="AI1240" t="s">
        <v>702</v>
      </c>
      <c r="AJ1240" t="s"/>
      <c r="AK1240" t="s">
        <v>91</v>
      </c>
      <c r="AL1240" t="s"/>
      <c r="AM1240" t="s"/>
      <c r="AN1240" t="s">
        <v>91</v>
      </c>
      <c r="AO1240" t="s"/>
      <c r="AP1240" t="n">
        <v>6</v>
      </c>
      <c r="AQ1240" t="s">
        <v>92</v>
      </c>
      <c r="AR1240" t="s"/>
      <c r="AS1240" t="s">
        <v>773</v>
      </c>
      <c r="AT1240" t="s">
        <v>94</v>
      </c>
      <c r="AU1240" t="s">
        <v>91</v>
      </c>
      <c r="AV1240" t="s"/>
      <c r="AW1240" t="s">
        <v>95</v>
      </c>
      <c r="AX1240" t="s"/>
      <c r="AY1240" t="n">
        <v>419226</v>
      </c>
      <c r="AZ1240" t="s">
        <v>684</v>
      </c>
      <c r="BA1240" t="s"/>
      <c r="BB1240" t="s"/>
      <c r="BC1240" t="n">
        <v>38.9128</v>
      </c>
      <c r="BD1240" t="n">
        <v>38.9128</v>
      </c>
      <c r="BE1240" t="s">
        <v>704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>
        <v>98</v>
      </c>
      <c r="BO1240" t="s">
        <v>82</v>
      </c>
      <c r="BP1240" t="s">
        <v>99</v>
      </c>
      <c r="BQ1240" t="s">
        <v>448</v>
      </c>
      <c r="BR1240" t="s">
        <v>387</v>
      </c>
    </row>
    <row r="1241" spans="1:70">
      <c r="A1241" t="s">
        <v>70</v>
      </c>
      <c r="B1241" t="s">
        <v>71</v>
      </c>
      <c r="C1241" t="s">
        <v>265</v>
      </c>
      <c r="D1241" t="n">
        <v>3</v>
      </c>
      <c r="E1241" t="s">
        <v>678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92.56</v>
      </c>
      <c r="L1241" t="s">
        <v>77</v>
      </c>
      <c r="M1241" t="s"/>
      <c r="N1241" t="s">
        <v>440</v>
      </c>
      <c r="O1241" t="s">
        <v>79</v>
      </c>
      <c r="P1241" t="s">
        <v>678</v>
      </c>
      <c r="Q1241" t="s"/>
      <c r="R1241" t="s">
        <v>80</v>
      </c>
      <c r="S1241" t="s">
        <v>702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>
        <f>HYPERLINK("https://hotelmonitor-cachepage.eclerx.com/savepage/tk_15454758708018126_sr_60.html","info")</f>
        <v/>
      </c>
      <c r="AA1241" t="n">
        <v>-419226</v>
      </c>
      <c r="AB1241" t="s">
        <v>698</v>
      </c>
      <c r="AC1241" t="s">
        <v>88</v>
      </c>
      <c r="AD1241" t="s">
        <v>89</v>
      </c>
      <c r="AE1241" t="s"/>
      <c r="AF1241" t="s"/>
      <c r="AG1241" t="s"/>
      <c r="AH1241" t="s">
        <v>703</v>
      </c>
      <c r="AI1241" t="s">
        <v>702</v>
      </c>
      <c r="AJ1241" t="s"/>
      <c r="AK1241" t="s">
        <v>91</v>
      </c>
      <c r="AL1241" t="s"/>
      <c r="AM1241" t="s"/>
      <c r="AN1241" t="s">
        <v>91</v>
      </c>
      <c r="AO1241" t="s"/>
      <c r="AP1241" t="n">
        <v>6</v>
      </c>
      <c r="AQ1241" t="s">
        <v>92</v>
      </c>
      <c r="AR1241" t="s"/>
      <c r="AS1241" t="s">
        <v>773</v>
      </c>
      <c r="AT1241" t="s">
        <v>94</v>
      </c>
      <c r="AU1241" t="s">
        <v>91</v>
      </c>
      <c r="AV1241" t="s"/>
      <c r="AW1241" t="s">
        <v>95</v>
      </c>
      <c r="AX1241" t="s"/>
      <c r="AY1241" t="n">
        <v>419226</v>
      </c>
      <c r="AZ1241" t="s">
        <v>684</v>
      </c>
      <c r="BA1241" t="s"/>
      <c r="BB1241" t="s"/>
      <c r="BC1241" t="n">
        <v>38.9128</v>
      </c>
      <c r="BD1241" t="n">
        <v>38.9128</v>
      </c>
      <c r="BE1241" t="s">
        <v>704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>
        <v>98</v>
      </c>
      <c r="BO1241" t="s">
        <v>82</v>
      </c>
      <c r="BP1241" t="s">
        <v>99</v>
      </c>
      <c r="BQ1241" t="s">
        <v>448</v>
      </c>
      <c r="BR1241" t="s">
        <v>387</v>
      </c>
    </row>
    <row r="1242" spans="1:70">
      <c r="A1242" t="s">
        <v>70</v>
      </c>
      <c r="B1242" t="s">
        <v>71</v>
      </c>
      <c r="C1242" t="s">
        <v>265</v>
      </c>
      <c r="D1242" t="n">
        <v>3</v>
      </c>
      <c r="E1242" t="s">
        <v>678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92.93000000000001</v>
      </c>
      <c r="L1242" t="s">
        <v>77</v>
      </c>
      <c r="M1242" t="s"/>
      <c r="N1242" t="s">
        <v>440</v>
      </c>
      <c r="O1242" t="s">
        <v>79</v>
      </c>
      <c r="P1242" t="s">
        <v>678</v>
      </c>
      <c r="Q1242" t="s"/>
      <c r="R1242" t="s">
        <v>80</v>
      </c>
      <c r="S1242" t="s">
        <v>1673</v>
      </c>
      <c r="T1242" t="s">
        <v>82</v>
      </c>
      <c r="U1242" t="s">
        <v>83</v>
      </c>
      <c r="V1242" t="s">
        <v>84</v>
      </c>
      <c r="W1242" t="s">
        <v>103</v>
      </c>
      <c r="X1242" t="s"/>
      <c r="Y1242" t="s">
        <v>86</v>
      </c>
      <c r="Z1242">
        <f>HYPERLINK("https://hotelmonitor-cachepage.eclerx.com/savepage/tk_15454758708018126_sr_60.html","info")</f>
        <v/>
      </c>
      <c r="AA1242" t="n">
        <v>-419226</v>
      </c>
      <c r="AB1242" t="s">
        <v>112</v>
      </c>
      <c r="AC1242" t="s">
        <v>88</v>
      </c>
      <c r="AD1242" t="s">
        <v>89</v>
      </c>
      <c r="AE1242" t="s"/>
      <c r="AF1242" t="s"/>
      <c r="AG1242" t="s"/>
      <c r="AH1242" t="s">
        <v>1674</v>
      </c>
      <c r="AI1242" t="s">
        <v>1673</v>
      </c>
      <c r="AJ1242" t="s"/>
      <c r="AK1242" t="s">
        <v>91</v>
      </c>
      <c r="AL1242" t="s"/>
      <c r="AM1242" t="s">
        <v>114</v>
      </c>
      <c r="AN1242" t="s">
        <v>91</v>
      </c>
      <c r="AO1242" t="s"/>
      <c r="AP1242" t="n">
        <v>6</v>
      </c>
      <c r="AQ1242" t="s">
        <v>92</v>
      </c>
      <c r="AR1242" t="s"/>
      <c r="AS1242" t="s">
        <v>115</v>
      </c>
      <c r="AT1242" t="s">
        <v>94</v>
      </c>
      <c r="AU1242" t="s">
        <v>91</v>
      </c>
      <c r="AV1242" t="s"/>
      <c r="AW1242" t="s">
        <v>95</v>
      </c>
      <c r="AX1242" t="s"/>
      <c r="AY1242" t="n">
        <v>419226</v>
      </c>
      <c r="AZ1242" t="s">
        <v>684</v>
      </c>
      <c r="BA1242" t="s"/>
      <c r="BB1242" t="s"/>
      <c r="BC1242" t="n">
        <v>38.9128</v>
      </c>
      <c r="BD1242" t="n">
        <v>38.9128</v>
      </c>
      <c r="BE1242" t="s">
        <v>1675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>
        <v>448</v>
      </c>
      <c r="BR1242" t="s">
        <v>387</v>
      </c>
    </row>
    <row r="1243" spans="1:70">
      <c r="A1243" t="s">
        <v>70</v>
      </c>
      <c r="B1243" t="s">
        <v>71</v>
      </c>
      <c r="C1243" t="s">
        <v>265</v>
      </c>
      <c r="D1243" t="n">
        <v>3</v>
      </c>
      <c r="E1243" t="s">
        <v>678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92.93000000000001</v>
      </c>
      <c r="L1243" t="s">
        <v>77</v>
      </c>
      <c r="M1243" t="s"/>
      <c r="N1243" t="s">
        <v>440</v>
      </c>
      <c r="O1243" t="s">
        <v>79</v>
      </c>
      <c r="P1243" t="s">
        <v>678</v>
      </c>
      <c r="Q1243" t="s"/>
      <c r="R1243" t="s">
        <v>80</v>
      </c>
      <c r="S1243" t="s">
        <v>1673</v>
      </c>
      <c r="T1243" t="s">
        <v>82</v>
      </c>
      <c r="U1243" t="s">
        <v>83</v>
      </c>
      <c r="V1243" t="s">
        <v>84</v>
      </c>
      <c r="W1243" t="s">
        <v>103</v>
      </c>
      <c r="X1243" t="s"/>
      <c r="Y1243" t="s">
        <v>86</v>
      </c>
      <c r="Z1243">
        <f>HYPERLINK("https://hotelmonitor-cachepage.eclerx.com/savepage/tk_15454758708018126_sr_60.html","info")</f>
        <v/>
      </c>
      <c r="AA1243" t="n">
        <v>-419226</v>
      </c>
      <c r="AB1243" t="s">
        <v>112</v>
      </c>
      <c r="AC1243" t="s">
        <v>88</v>
      </c>
      <c r="AD1243" t="s">
        <v>89</v>
      </c>
      <c r="AE1243" t="s"/>
      <c r="AF1243" t="s"/>
      <c r="AG1243" t="s"/>
      <c r="AH1243" t="s">
        <v>1674</v>
      </c>
      <c r="AI1243" t="s">
        <v>1673</v>
      </c>
      <c r="AJ1243" t="s"/>
      <c r="AK1243" t="s">
        <v>91</v>
      </c>
      <c r="AL1243" t="s"/>
      <c r="AM1243" t="s">
        <v>114</v>
      </c>
      <c r="AN1243" t="s">
        <v>91</v>
      </c>
      <c r="AO1243" t="s"/>
      <c r="AP1243" t="n">
        <v>6</v>
      </c>
      <c r="AQ1243" t="s">
        <v>92</v>
      </c>
      <c r="AR1243" t="s"/>
      <c r="AS1243" t="s">
        <v>115</v>
      </c>
      <c r="AT1243" t="s">
        <v>94</v>
      </c>
      <c r="AU1243" t="s">
        <v>91</v>
      </c>
      <c r="AV1243" t="s"/>
      <c r="AW1243" t="s">
        <v>95</v>
      </c>
      <c r="AX1243" t="s"/>
      <c r="AY1243" t="n">
        <v>419226</v>
      </c>
      <c r="AZ1243" t="s">
        <v>684</v>
      </c>
      <c r="BA1243" t="s"/>
      <c r="BB1243" t="s"/>
      <c r="BC1243" t="n">
        <v>38.9128</v>
      </c>
      <c r="BD1243" t="n">
        <v>38.9128</v>
      </c>
      <c r="BE1243" t="s">
        <v>1675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>
        <v>448</v>
      </c>
      <c r="BR1243" t="s">
        <v>387</v>
      </c>
    </row>
    <row r="1244" spans="1:70">
      <c r="A1244" t="s">
        <v>70</v>
      </c>
      <c r="B1244" t="s">
        <v>71</v>
      </c>
      <c r="C1244" t="s">
        <v>265</v>
      </c>
      <c r="D1244" t="n">
        <v>3</v>
      </c>
      <c r="E1244" t="s">
        <v>678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97.19</v>
      </c>
      <c r="L1244" t="s">
        <v>77</v>
      </c>
      <c r="M1244" t="s"/>
      <c r="N1244" t="s">
        <v>440</v>
      </c>
      <c r="O1244" t="s">
        <v>79</v>
      </c>
      <c r="P1244" t="s">
        <v>678</v>
      </c>
      <c r="Q1244" t="s"/>
      <c r="R1244" t="s">
        <v>80</v>
      </c>
      <c r="S1244" t="s">
        <v>1676</v>
      </c>
      <c r="T1244" t="s">
        <v>82</v>
      </c>
      <c r="U1244" t="s">
        <v>83</v>
      </c>
      <c r="V1244" t="s">
        <v>84</v>
      </c>
      <c r="W1244" t="s">
        <v>103</v>
      </c>
      <c r="X1244" t="s"/>
      <c r="Y1244" t="s">
        <v>86</v>
      </c>
      <c r="Z1244">
        <f>HYPERLINK("https://hotelmonitor-cachepage.eclerx.com/savepage/tk_15454758708018126_sr_60.html","info")</f>
        <v/>
      </c>
      <c r="AA1244" t="n">
        <v>-419226</v>
      </c>
      <c r="AB1244" t="s">
        <v>713</v>
      </c>
      <c r="AC1244" t="s">
        <v>88</v>
      </c>
      <c r="AD1244" t="s">
        <v>89</v>
      </c>
      <c r="AE1244" t="s"/>
      <c r="AF1244" t="s"/>
      <c r="AG1244" t="s"/>
      <c r="AH1244" t="s">
        <v>1677</v>
      </c>
      <c r="AI1244" t="s">
        <v>1676</v>
      </c>
      <c r="AJ1244" t="s"/>
      <c r="AK1244" t="s">
        <v>91</v>
      </c>
      <c r="AL1244" t="s"/>
      <c r="AM1244" t="s"/>
      <c r="AN1244" t="s">
        <v>91</v>
      </c>
      <c r="AO1244" t="s"/>
      <c r="AP1244" t="n">
        <v>6</v>
      </c>
      <c r="AQ1244" t="s">
        <v>92</v>
      </c>
      <c r="AR1244" t="s"/>
      <c r="AS1244" t="s">
        <v>773</v>
      </c>
      <c r="AT1244" t="s">
        <v>94</v>
      </c>
      <c r="AU1244" t="s">
        <v>91</v>
      </c>
      <c r="AV1244" t="s"/>
      <c r="AW1244" t="s">
        <v>95</v>
      </c>
      <c r="AX1244" t="s"/>
      <c r="AY1244" t="n">
        <v>419226</v>
      </c>
      <c r="AZ1244" t="s">
        <v>684</v>
      </c>
      <c r="BA1244" t="s"/>
      <c r="BB1244" t="s"/>
      <c r="BC1244" t="n">
        <v>38.9128</v>
      </c>
      <c r="BD1244" t="n">
        <v>38.9128</v>
      </c>
      <c r="BE1244" t="s">
        <v>1678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>
        <v>98</v>
      </c>
      <c r="BO1244" t="s">
        <v>82</v>
      </c>
      <c r="BP1244" t="s">
        <v>99</v>
      </c>
      <c r="BQ1244" t="s">
        <v>448</v>
      </c>
      <c r="BR1244" t="s">
        <v>387</v>
      </c>
    </row>
    <row r="1245" spans="1:70">
      <c r="A1245" t="s">
        <v>70</v>
      </c>
      <c r="B1245" t="s">
        <v>71</v>
      </c>
      <c r="C1245" t="s">
        <v>265</v>
      </c>
      <c r="D1245" t="n">
        <v>3</v>
      </c>
      <c r="E1245" t="s">
        <v>678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97.19</v>
      </c>
      <c r="L1245" t="s">
        <v>77</v>
      </c>
      <c r="M1245" t="s"/>
      <c r="N1245" t="s">
        <v>440</v>
      </c>
      <c r="O1245" t="s">
        <v>79</v>
      </c>
      <c r="P1245" t="s">
        <v>678</v>
      </c>
      <c r="Q1245" t="s"/>
      <c r="R1245" t="s">
        <v>80</v>
      </c>
      <c r="S1245" t="s">
        <v>1676</v>
      </c>
      <c r="T1245" t="s">
        <v>82</v>
      </c>
      <c r="U1245" t="s">
        <v>83</v>
      </c>
      <c r="V1245" t="s">
        <v>84</v>
      </c>
      <c r="W1245" t="s">
        <v>103</v>
      </c>
      <c r="X1245" t="s"/>
      <c r="Y1245" t="s">
        <v>86</v>
      </c>
      <c r="Z1245">
        <f>HYPERLINK("https://hotelmonitor-cachepage.eclerx.com/savepage/tk_15454758708018126_sr_60.html","info")</f>
        <v/>
      </c>
      <c r="AA1245" t="n">
        <v>-419226</v>
      </c>
      <c r="AB1245" t="s">
        <v>713</v>
      </c>
      <c r="AC1245" t="s">
        <v>88</v>
      </c>
      <c r="AD1245" t="s">
        <v>89</v>
      </c>
      <c r="AE1245" t="s"/>
      <c r="AF1245" t="s"/>
      <c r="AG1245" t="s"/>
      <c r="AH1245" t="s">
        <v>1677</v>
      </c>
      <c r="AI1245" t="s">
        <v>1676</v>
      </c>
      <c r="AJ1245" t="s"/>
      <c r="AK1245" t="s">
        <v>91</v>
      </c>
      <c r="AL1245" t="s"/>
      <c r="AM1245" t="s"/>
      <c r="AN1245" t="s">
        <v>91</v>
      </c>
      <c r="AO1245" t="s"/>
      <c r="AP1245" t="n">
        <v>6</v>
      </c>
      <c r="AQ1245" t="s">
        <v>92</v>
      </c>
      <c r="AR1245" t="s"/>
      <c r="AS1245" t="s">
        <v>773</v>
      </c>
      <c r="AT1245" t="s">
        <v>94</v>
      </c>
      <c r="AU1245" t="s">
        <v>91</v>
      </c>
      <c r="AV1245" t="s"/>
      <c r="AW1245" t="s">
        <v>95</v>
      </c>
      <c r="AX1245" t="s"/>
      <c r="AY1245" t="n">
        <v>419226</v>
      </c>
      <c r="AZ1245" t="s">
        <v>684</v>
      </c>
      <c r="BA1245" t="s"/>
      <c r="BB1245" t="s"/>
      <c r="BC1245" t="n">
        <v>38.9128</v>
      </c>
      <c r="BD1245" t="n">
        <v>38.9128</v>
      </c>
      <c r="BE1245" t="s">
        <v>1678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98</v>
      </c>
      <c r="BO1245" t="s">
        <v>82</v>
      </c>
      <c r="BP1245" t="s">
        <v>99</v>
      </c>
      <c r="BQ1245" t="s">
        <v>448</v>
      </c>
      <c r="BR1245" t="s">
        <v>387</v>
      </c>
    </row>
    <row r="1246" spans="1:70">
      <c r="A1246" t="s">
        <v>70</v>
      </c>
      <c r="B1246" t="s">
        <v>71</v>
      </c>
      <c r="C1246" t="s">
        <v>265</v>
      </c>
      <c r="D1246" t="n">
        <v>3</v>
      </c>
      <c r="E1246" t="s">
        <v>678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106.2</v>
      </c>
      <c r="L1246" t="s">
        <v>77</v>
      </c>
      <c r="M1246" t="s"/>
      <c r="N1246" t="s">
        <v>440</v>
      </c>
      <c r="O1246" t="s">
        <v>79</v>
      </c>
      <c r="P1246" t="s">
        <v>678</v>
      </c>
      <c r="Q1246" t="s"/>
      <c r="R1246" t="s">
        <v>80</v>
      </c>
      <c r="S1246" t="s">
        <v>1679</v>
      </c>
      <c r="T1246" t="s">
        <v>82</v>
      </c>
      <c r="U1246" t="s">
        <v>83</v>
      </c>
      <c r="V1246" t="s">
        <v>84</v>
      </c>
      <c r="W1246" t="s">
        <v>107</v>
      </c>
      <c r="X1246" t="s"/>
      <c r="Y1246" t="s">
        <v>86</v>
      </c>
      <c r="Z1246">
        <f>HYPERLINK("https://hotelmonitor-cachepage.eclerx.com/savepage/tk_15454758708018126_sr_60.html","info")</f>
        <v/>
      </c>
      <c r="AA1246" t="n">
        <v>-419226</v>
      </c>
      <c r="AB1246" t="s">
        <v>112</v>
      </c>
      <c r="AC1246" t="s">
        <v>88</v>
      </c>
      <c r="AD1246" t="s">
        <v>89</v>
      </c>
      <c r="AE1246" t="s"/>
      <c r="AF1246" t="s"/>
      <c r="AG1246" t="s"/>
      <c r="AH1246" t="s">
        <v>1680</v>
      </c>
      <c r="AI1246" t="s">
        <v>1679</v>
      </c>
      <c r="AJ1246" t="s"/>
      <c r="AK1246" t="s">
        <v>91</v>
      </c>
      <c r="AL1246" t="s"/>
      <c r="AM1246" t="s">
        <v>114</v>
      </c>
      <c r="AN1246" t="s">
        <v>91</v>
      </c>
      <c r="AO1246" t="s"/>
      <c r="AP1246" t="n">
        <v>6</v>
      </c>
      <c r="AQ1246" t="s">
        <v>92</v>
      </c>
      <c r="AR1246" t="s"/>
      <c r="AS1246" t="s">
        <v>115</v>
      </c>
      <c r="AT1246" t="s">
        <v>94</v>
      </c>
      <c r="AU1246" t="s">
        <v>91</v>
      </c>
      <c r="AV1246" t="s"/>
      <c r="AW1246" t="s">
        <v>95</v>
      </c>
      <c r="AX1246" t="s"/>
      <c r="AY1246" t="n">
        <v>419226</v>
      </c>
      <c r="AZ1246" t="s">
        <v>684</v>
      </c>
      <c r="BA1246" t="s"/>
      <c r="BB1246" t="s"/>
      <c r="BC1246" t="n">
        <v>38.9128</v>
      </c>
      <c r="BD1246" t="n">
        <v>38.9128</v>
      </c>
      <c r="BE1246" t="s">
        <v>1681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>
        <v>448</v>
      </c>
      <c r="BR1246" t="s">
        <v>387</v>
      </c>
    </row>
    <row r="1247" spans="1:70">
      <c r="A1247" t="s">
        <v>70</v>
      </c>
      <c r="B1247" t="s">
        <v>71</v>
      </c>
      <c r="C1247" t="s">
        <v>265</v>
      </c>
      <c r="D1247" t="n">
        <v>3</v>
      </c>
      <c r="E1247" t="s">
        <v>678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106.2</v>
      </c>
      <c r="L1247" t="s">
        <v>77</v>
      </c>
      <c r="M1247" t="s"/>
      <c r="N1247" t="s">
        <v>440</v>
      </c>
      <c r="O1247" t="s">
        <v>79</v>
      </c>
      <c r="P1247" t="s">
        <v>678</v>
      </c>
      <c r="Q1247" t="s"/>
      <c r="R1247" t="s">
        <v>80</v>
      </c>
      <c r="S1247" t="s">
        <v>1679</v>
      </c>
      <c r="T1247" t="s">
        <v>82</v>
      </c>
      <c r="U1247" t="s">
        <v>83</v>
      </c>
      <c r="V1247" t="s">
        <v>84</v>
      </c>
      <c r="W1247" t="s">
        <v>107</v>
      </c>
      <c r="X1247" t="s"/>
      <c r="Y1247" t="s">
        <v>86</v>
      </c>
      <c r="Z1247">
        <f>HYPERLINK("https://hotelmonitor-cachepage.eclerx.com/savepage/tk_15454758708018126_sr_60.html","info")</f>
        <v/>
      </c>
      <c r="AA1247" t="n">
        <v>-419226</v>
      </c>
      <c r="AB1247" t="s">
        <v>112</v>
      </c>
      <c r="AC1247" t="s">
        <v>88</v>
      </c>
      <c r="AD1247" t="s">
        <v>89</v>
      </c>
      <c r="AE1247" t="s"/>
      <c r="AF1247" t="s"/>
      <c r="AG1247" t="s"/>
      <c r="AH1247" t="s">
        <v>1680</v>
      </c>
      <c r="AI1247" t="s">
        <v>1679</v>
      </c>
      <c r="AJ1247" t="s"/>
      <c r="AK1247" t="s">
        <v>91</v>
      </c>
      <c r="AL1247" t="s"/>
      <c r="AM1247" t="s">
        <v>114</v>
      </c>
      <c r="AN1247" t="s">
        <v>91</v>
      </c>
      <c r="AO1247" t="s"/>
      <c r="AP1247" t="n">
        <v>6</v>
      </c>
      <c r="AQ1247" t="s">
        <v>92</v>
      </c>
      <c r="AR1247" t="s"/>
      <c r="AS1247" t="s">
        <v>115</v>
      </c>
      <c r="AT1247" t="s">
        <v>94</v>
      </c>
      <c r="AU1247" t="s">
        <v>91</v>
      </c>
      <c r="AV1247" t="s"/>
      <c r="AW1247" t="s">
        <v>95</v>
      </c>
      <c r="AX1247" t="s"/>
      <c r="AY1247" t="n">
        <v>419226</v>
      </c>
      <c r="AZ1247" t="s">
        <v>684</v>
      </c>
      <c r="BA1247" t="s"/>
      <c r="BB1247" t="s"/>
      <c r="BC1247" t="n">
        <v>38.9128</v>
      </c>
      <c r="BD1247" t="n">
        <v>38.9128</v>
      </c>
      <c r="BE1247" t="s">
        <v>1681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>
        <v>448</v>
      </c>
      <c r="BR1247" t="s">
        <v>387</v>
      </c>
    </row>
    <row r="1248" spans="1:70">
      <c r="A1248" t="s">
        <v>70</v>
      </c>
      <c r="B1248" t="s">
        <v>71</v>
      </c>
      <c r="C1248" t="s">
        <v>265</v>
      </c>
      <c r="D1248" t="n">
        <v>3</v>
      </c>
      <c r="E1248" t="s">
        <v>678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105</v>
      </c>
      <c r="L1248" t="s">
        <v>77</v>
      </c>
      <c r="M1248" t="s"/>
      <c r="N1248" t="s">
        <v>440</v>
      </c>
      <c r="O1248" t="s">
        <v>79</v>
      </c>
      <c r="P1248" t="s">
        <v>678</v>
      </c>
      <c r="Q1248" t="s"/>
      <c r="R1248" t="s">
        <v>80</v>
      </c>
      <c r="S1248" t="s">
        <v>719</v>
      </c>
      <c r="T1248" t="s">
        <v>82</v>
      </c>
      <c r="U1248" t="s">
        <v>83</v>
      </c>
      <c r="V1248" t="s">
        <v>84</v>
      </c>
      <c r="W1248" t="s">
        <v>103</v>
      </c>
      <c r="X1248" t="s"/>
      <c r="Y1248" t="s">
        <v>86</v>
      </c>
      <c r="Z1248">
        <f>HYPERLINK("https://hotelmonitor-cachepage.eclerx.com/savepage/tk_15454758708018126_sr_60.html","info")</f>
        <v/>
      </c>
      <c r="AA1248" t="n">
        <v>-419226</v>
      </c>
      <c r="AB1248" t="s">
        <v>720</v>
      </c>
      <c r="AC1248" t="s">
        <v>88</v>
      </c>
      <c r="AD1248" t="s">
        <v>89</v>
      </c>
      <c r="AE1248" t="s"/>
      <c r="AF1248" t="s"/>
      <c r="AG1248" t="s"/>
      <c r="AH1248" t="s">
        <v>721</v>
      </c>
      <c r="AI1248" t="s">
        <v>722</v>
      </c>
      <c r="AJ1248" t="s"/>
      <c r="AK1248" t="s">
        <v>99</v>
      </c>
      <c r="AL1248" t="s"/>
      <c r="AM1248" t="s"/>
      <c r="AN1248" t="s">
        <v>91</v>
      </c>
      <c r="AO1248" t="s"/>
      <c r="AP1248" t="n">
        <v>6</v>
      </c>
      <c r="AQ1248" t="s">
        <v>92</v>
      </c>
      <c r="AR1248" t="s"/>
      <c r="AS1248" t="s">
        <v>773</v>
      </c>
      <c r="AT1248" t="s">
        <v>94</v>
      </c>
      <c r="AU1248" t="s">
        <v>91</v>
      </c>
      <c r="AV1248" t="s"/>
      <c r="AW1248" t="s">
        <v>95</v>
      </c>
      <c r="AX1248" t="s"/>
      <c r="AY1248" t="n">
        <v>419226</v>
      </c>
      <c r="AZ1248" t="s">
        <v>684</v>
      </c>
      <c r="BA1248" t="s"/>
      <c r="BB1248" t="s"/>
      <c r="BC1248" t="n">
        <v>38.9128</v>
      </c>
      <c r="BD1248" t="n">
        <v>38.9128</v>
      </c>
      <c r="BE1248" t="s">
        <v>723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>
        <v>98</v>
      </c>
      <c r="BO1248" t="s">
        <v>82</v>
      </c>
      <c r="BP1248" t="s">
        <v>99</v>
      </c>
      <c r="BQ1248" t="s">
        <v>448</v>
      </c>
      <c r="BR1248" t="s">
        <v>387</v>
      </c>
    </row>
    <row r="1249" spans="1:70">
      <c r="A1249" t="s">
        <v>70</v>
      </c>
      <c r="B1249" t="s">
        <v>71</v>
      </c>
      <c r="C1249" t="s">
        <v>265</v>
      </c>
      <c r="D1249" t="n">
        <v>3</v>
      </c>
      <c r="E1249" t="s">
        <v>678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105</v>
      </c>
      <c r="L1249" t="s">
        <v>77</v>
      </c>
      <c r="M1249" t="s"/>
      <c r="N1249" t="s">
        <v>440</v>
      </c>
      <c r="O1249" t="s">
        <v>79</v>
      </c>
      <c r="P1249" t="s">
        <v>678</v>
      </c>
      <c r="Q1249" t="s"/>
      <c r="R1249" t="s">
        <v>80</v>
      </c>
      <c r="S1249" t="s">
        <v>719</v>
      </c>
      <c r="T1249" t="s">
        <v>82</v>
      </c>
      <c r="U1249" t="s">
        <v>83</v>
      </c>
      <c r="V1249" t="s">
        <v>84</v>
      </c>
      <c r="W1249" t="s">
        <v>103</v>
      </c>
      <c r="X1249" t="s"/>
      <c r="Y1249" t="s">
        <v>86</v>
      </c>
      <c r="Z1249">
        <f>HYPERLINK("https://hotelmonitor-cachepage.eclerx.com/savepage/tk_15454758708018126_sr_60.html","info")</f>
        <v/>
      </c>
      <c r="AA1249" t="n">
        <v>-419226</v>
      </c>
      <c r="AB1249" t="s">
        <v>720</v>
      </c>
      <c r="AC1249" t="s">
        <v>88</v>
      </c>
      <c r="AD1249" t="s">
        <v>89</v>
      </c>
      <c r="AE1249" t="s"/>
      <c r="AF1249" t="s"/>
      <c r="AG1249" t="s"/>
      <c r="AH1249" t="s">
        <v>721</v>
      </c>
      <c r="AI1249" t="s">
        <v>722</v>
      </c>
      <c r="AJ1249" t="s"/>
      <c r="AK1249" t="s">
        <v>99</v>
      </c>
      <c r="AL1249" t="s"/>
      <c r="AM1249" t="s"/>
      <c r="AN1249" t="s">
        <v>91</v>
      </c>
      <c r="AO1249" t="s"/>
      <c r="AP1249" t="n">
        <v>6</v>
      </c>
      <c r="AQ1249" t="s">
        <v>92</v>
      </c>
      <c r="AR1249" t="s"/>
      <c r="AS1249" t="s">
        <v>773</v>
      </c>
      <c r="AT1249" t="s">
        <v>94</v>
      </c>
      <c r="AU1249" t="s">
        <v>91</v>
      </c>
      <c r="AV1249" t="s"/>
      <c r="AW1249" t="s">
        <v>95</v>
      </c>
      <c r="AX1249" t="s"/>
      <c r="AY1249" t="n">
        <v>419226</v>
      </c>
      <c r="AZ1249" t="s">
        <v>684</v>
      </c>
      <c r="BA1249" t="s"/>
      <c r="BB1249" t="s"/>
      <c r="BC1249" t="n">
        <v>38.9128</v>
      </c>
      <c r="BD1249" t="n">
        <v>38.9128</v>
      </c>
      <c r="BE1249" t="s">
        <v>723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>
        <v>98</v>
      </c>
      <c r="BO1249" t="s">
        <v>82</v>
      </c>
      <c r="BP1249" t="s">
        <v>99</v>
      </c>
      <c r="BQ1249" t="s">
        <v>448</v>
      </c>
      <c r="BR1249" t="s">
        <v>387</v>
      </c>
    </row>
    <row r="1250" spans="1:70">
      <c r="A1250" t="s">
        <v>70</v>
      </c>
      <c r="B1250" t="s">
        <v>71</v>
      </c>
      <c r="C1250" t="s">
        <v>265</v>
      </c>
      <c r="D1250" t="n">
        <v>3</v>
      </c>
      <c r="E1250" t="s">
        <v>678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107.99</v>
      </c>
      <c r="L1250" t="s">
        <v>77</v>
      </c>
      <c r="M1250" t="s"/>
      <c r="N1250" t="s">
        <v>440</v>
      </c>
      <c r="O1250" t="s">
        <v>79</v>
      </c>
      <c r="P1250" t="s">
        <v>678</v>
      </c>
      <c r="Q1250" t="s"/>
      <c r="R1250" t="s">
        <v>80</v>
      </c>
      <c r="S1250" t="s">
        <v>1682</v>
      </c>
      <c r="T1250" t="s">
        <v>82</v>
      </c>
      <c r="U1250" t="s">
        <v>83</v>
      </c>
      <c r="V1250" t="s">
        <v>84</v>
      </c>
      <c r="W1250" t="s">
        <v>103</v>
      </c>
      <c r="X1250" t="s"/>
      <c r="Y1250" t="s">
        <v>86</v>
      </c>
      <c r="Z1250">
        <f>HYPERLINK("https://hotelmonitor-cachepage.eclerx.com/savepage/tk_15454758708018126_sr_60.html","info")</f>
        <v/>
      </c>
      <c r="AA1250" t="n">
        <v>-419226</v>
      </c>
      <c r="AB1250" t="s">
        <v>720</v>
      </c>
      <c r="AC1250" t="s">
        <v>88</v>
      </c>
      <c r="AD1250" t="s">
        <v>89</v>
      </c>
      <c r="AE1250" t="s"/>
      <c r="AF1250" t="s"/>
      <c r="AG1250" t="s"/>
      <c r="AH1250" t="s">
        <v>1683</v>
      </c>
      <c r="AI1250" t="s">
        <v>1682</v>
      </c>
      <c r="AJ1250" t="s"/>
      <c r="AK1250" t="s">
        <v>91</v>
      </c>
      <c r="AL1250" t="s"/>
      <c r="AM1250" t="s"/>
      <c r="AN1250" t="s">
        <v>91</v>
      </c>
      <c r="AO1250" t="s"/>
      <c r="AP1250" t="n">
        <v>6</v>
      </c>
      <c r="AQ1250" t="s">
        <v>92</v>
      </c>
      <c r="AR1250" t="s"/>
      <c r="AS1250" t="s">
        <v>773</v>
      </c>
      <c r="AT1250" t="s">
        <v>94</v>
      </c>
      <c r="AU1250" t="s">
        <v>91</v>
      </c>
      <c r="AV1250" t="s"/>
      <c r="AW1250" t="s">
        <v>95</v>
      </c>
      <c r="AX1250" t="s"/>
      <c r="AY1250" t="n">
        <v>419226</v>
      </c>
      <c r="AZ1250" t="s">
        <v>684</v>
      </c>
      <c r="BA1250" t="s"/>
      <c r="BB1250" t="s"/>
      <c r="BC1250" t="n">
        <v>38.9128</v>
      </c>
      <c r="BD1250" t="n">
        <v>38.9128</v>
      </c>
      <c r="BE1250" t="s">
        <v>726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>
        <v>98</v>
      </c>
      <c r="BO1250" t="s">
        <v>82</v>
      </c>
      <c r="BP1250" t="s">
        <v>99</v>
      </c>
      <c r="BQ1250" t="s">
        <v>448</v>
      </c>
      <c r="BR1250" t="s">
        <v>387</v>
      </c>
    </row>
    <row r="1251" spans="1:70">
      <c r="A1251" t="s">
        <v>70</v>
      </c>
      <c r="B1251" t="s">
        <v>71</v>
      </c>
      <c r="C1251" t="s">
        <v>265</v>
      </c>
      <c r="D1251" t="n">
        <v>3</v>
      </c>
      <c r="E1251" t="s">
        <v>678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107.99</v>
      </c>
      <c r="L1251" t="s">
        <v>77</v>
      </c>
      <c r="M1251" t="s"/>
      <c r="N1251" t="s">
        <v>440</v>
      </c>
      <c r="O1251" t="s">
        <v>79</v>
      </c>
      <c r="P1251" t="s">
        <v>678</v>
      </c>
      <c r="Q1251" t="s"/>
      <c r="R1251" t="s">
        <v>80</v>
      </c>
      <c r="S1251" t="s">
        <v>1682</v>
      </c>
      <c r="T1251" t="s">
        <v>82</v>
      </c>
      <c r="U1251" t="s">
        <v>83</v>
      </c>
      <c r="V1251" t="s">
        <v>84</v>
      </c>
      <c r="W1251" t="s">
        <v>103</v>
      </c>
      <c r="X1251" t="s"/>
      <c r="Y1251" t="s">
        <v>86</v>
      </c>
      <c r="Z1251">
        <f>HYPERLINK("https://hotelmonitor-cachepage.eclerx.com/savepage/tk_15454758708018126_sr_60.html","info")</f>
        <v/>
      </c>
      <c r="AA1251" t="n">
        <v>-419226</v>
      </c>
      <c r="AB1251" t="s">
        <v>720</v>
      </c>
      <c r="AC1251" t="s">
        <v>88</v>
      </c>
      <c r="AD1251" t="s">
        <v>89</v>
      </c>
      <c r="AE1251" t="s"/>
      <c r="AF1251" t="s"/>
      <c r="AG1251" t="s"/>
      <c r="AH1251" t="s">
        <v>1683</v>
      </c>
      <c r="AI1251" t="s">
        <v>1682</v>
      </c>
      <c r="AJ1251" t="s"/>
      <c r="AK1251" t="s">
        <v>91</v>
      </c>
      <c r="AL1251" t="s"/>
      <c r="AM1251" t="s"/>
      <c r="AN1251" t="s">
        <v>91</v>
      </c>
      <c r="AO1251" t="s"/>
      <c r="AP1251" t="n">
        <v>6</v>
      </c>
      <c r="AQ1251" t="s">
        <v>92</v>
      </c>
      <c r="AR1251" t="s"/>
      <c r="AS1251" t="s">
        <v>773</v>
      </c>
      <c r="AT1251" t="s">
        <v>94</v>
      </c>
      <c r="AU1251" t="s">
        <v>91</v>
      </c>
      <c r="AV1251" t="s"/>
      <c r="AW1251" t="s">
        <v>95</v>
      </c>
      <c r="AX1251" t="s"/>
      <c r="AY1251" t="n">
        <v>419226</v>
      </c>
      <c r="AZ1251" t="s">
        <v>684</v>
      </c>
      <c r="BA1251" t="s"/>
      <c r="BB1251" t="s"/>
      <c r="BC1251" t="n">
        <v>38.9128</v>
      </c>
      <c r="BD1251" t="n">
        <v>38.9128</v>
      </c>
      <c r="BE1251" t="s">
        <v>726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>
        <v>98</v>
      </c>
      <c r="BO1251" t="s">
        <v>82</v>
      </c>
      <c r="BP1251" t="s">
        <v>99</v>
      </c>
      <c r="BQ1251" t="s">
        <v>448</v>
      </c>
      <c r="BR1251" t="s">
        <v>387</v>
      </c>
    </row>
    <row r="1252" spans="1:70">
      <c r="A1252" t="s">
        <v>70</v>
      </c>
      <c r="B1252" t="s">
        <v>71</v>
      </c>
      <c r="C1252" t="s">
        <v>265</v>
      </c>
      <c r="D1252" t="n">
        <v>3</v>
      </c>
      <c r="E1252" t="s">
        <v>678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107.99</v>
      </c>
      <c r="L1252" t="s">
        <v>77</v>
      </c>
      <c r="M1252" t="s"/>
      <c r="N1252" t="s">
        <v>440</v>
      </c>
      <c r="O1252" t="s">
        <v>79</v>
      </c>
      <c r="P1252" t="s">
        <v>678</v>
      </c>
      <c r="Q1252" t="s"/>
      <c r="R1252" t="s">
        <v>80</v>
      </c>
      <c r="S1252" t="s">
        <v>1682</v>
      </c>
      <c r="T1252" t="s">
        <v>82</v>
      </c>
      <c r="U1252" t="s">
        <v>83</v>
      </c>
      <c r="V1252" t="s">
        <v>84</v>
      </c>
      <c r="W1252" t="s">
        <v>103</v>
      </c>
      <c r="X1252" t="s"/>
      <c r="Y1252" t="s">
        <v>86</v>
      </c>
      <c r="Z1252">
        <f>HYPERLINK("https://hotelmonitor-cachepage.eclerx.com/savepage/tk_15454758708018126_sr_60.html","info")</f>
        <v/>
      </c>
      <c r="AA1252" t="n">
        <v>-419226</v>
      </c>
      <c r="AB1252" t="s">
        <v>720</v>
      </c>
      <c r="AC1252" t="s">
        <v>88</v>
      </c>
      <c r="AD1252" t="s">
        <v>89</v>
      </c>
      <c r="AE1252" t="s"/>
      <c r="AF1252" t="s"/>
      <c r="AG1252" t="s"/>
      <c r="AH1252" t="s">
        <v>1683</v>
      </c>
      <c r="AI1252" t="s">
        <v>1682</v>
      </c>
      <c r="AJ1252" t="s"/>
      <c r="AK1252" t="s">
        <v>91</v>
      </c>
      <c r="AL1252" t="s"/>
      <c r="AM1252" t="s"/>
      <c r="AN1252" t="s">
        <v>91</v>
      </c>
      <c r="AO1252" t="s"/>
      <c r="AP1252" t="n">
        <v>6</v>
      </c>
      <c r="AQ1252" t="s">
        <v>92</v>
      </c>
      <c r="AR1252" t="s"/>
      <c r="AS1252" t="s">
        <v>773</v>
      </c>
      <c r="AT1252" t="s">
        <v>94</v>
      </c>
      <c r="AU1252" t="s">
        <v>91</v>
      </c>
      <c r="AV1252" t="s"/>
      <c r="AW1252" t="s">
        <v>95</v>
      </c>
      <c r="AX1252" t="s"/>
      <c r="AY1252" t="n">
        <v>419226</v>
      </c>
      <c r="AZ1252" t="s">
        <v>684</v>
      </c>
      <c r="BA1252" t="s"/>
      <c r="BB1252" t="s"/>
      <c r="BC1252" t="n">
        <v>38.9128</v>
      </c>
      <c r="BD1252" t="n">
        <v>38.9128</v>
      </c>
      <c r="BE1252" t="s">
        <v>726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>
        <v>98</v>
      </c>
      <c r="BO1252" t="s">
        <v>82</v>
      </c>
      <c r="BP1252" t="s">
        <v>99</v>
      </c>
      <c r="BQ1252" t="s">
        <v>448</v>
      </c>
      <c r="BR1252" t="s">
        <v>387</v>
      </c>
    </row>
    <row r="1253" spans="1:70">
      <c r="A1253" t="s">
        <v>70</v>
      </c>
      <c r="B1253" t="s">
        <v>71</v>
      </c>
      <c r="C1253" t="s">
        <v>265</v>
      </c>
      <c r="D1253" t="n">
        <v>3</v>
      </c>
      <c r="E1253" t="s">
        <v>678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107.99</v>
      </c>
      <c r="L1253" t="s">
        <v>77</v>
      </c>
      <c r="M1253" t="s"/>
      <c r="N1253" t="s">
        <v>440</v>
      </c>
      <c r="O1253" t="s">
        <v>79</v>
      </c>
      <c r="P1253" t="s">
        <v>678</v>
      </c>
      <c r="Q1253" t="s"/>
      <c r="R1253" t="s">
        <v>80</v>
      </c>
      <c r="S1253" t="s">
        <v>1682</v>
      </c>
      <c r="T1253" t="s">
        <v>82</v>
      </c>
      <c r="U1253" t="s">
        <v>83</v>
      </c>
      <c r="V1253" t="s">
        <v>84</v>
      </c>
      <c r="W1253" t="s">
        <v>103</v>
      </c>
      <c r="X1253" t="s"/>
      <c r="Y1253" t="s">
        <v>86</v>
      </c>
      <c r="Z1253">
        <f>HYPERLINK("https://hotelmonitor-cachepage.eclerx.com/savepage/tk_15454758708018126_sr_60.html","info")</f>
        <v/>
      </c>
      <c r="AA1253" t="n">
        <v>-419226</v>
      </c>
      <c r="AB1253" t="s">
        <v>720</v>
      </c>
      <c r="AC1253" t="s">
        <v>88</v>
      </c>
      <c r="AD1253" t="s">
        <v>89</v>
      </c>
      <c r="AE1253" t="s"/>
      <c r="AF1253" t="s"/>
      <c r="AG1253" t="s"/>
      <c r="AH1253" t="s">
        <v>1683</v>
      </c>
      <c r="AI1253" t="s">
        <v>1682</v>
      </c>
      <c r="AJ1253" t="s"/>
      <c r="AK1253" t="s">
        <v>91</v>
      </c>
      <c r="AL1253" t="s"/>
      <c r="AM1253" t="s"/>
      <c r="AN1253" t="s">
        <v>91</v>
      </c>
      <c r="AO1253" t="s"/>
      <c r="AP1253" t="n">
        <v>6</v>
      </c>
      <c r="AQ1253" t="s">
        <v>92</v>
      </c>
      <c r="AR1253" t="s"/>
      <c r="AS1253" t="s">
        <v>773</v>
      </c>
      <c r="AT1253" t="s">
        <v>94</v>
      </c>
      <c r="AU1253" t="s">
        <v>91</v>
      </c>
      <c r="AV1253" t="s"/>
      <c r="AW1253" t="s">
        <v>95</v>
      </c>
      <c r="AX1253" t="s"/>
      <c r="AY1253" t="n">
        <v>419226</v>
      </c>
      <c r="AZ1253" t="s">
        <v>684</v>
      </c>
      <c r="BA1253" t="s"/>
      <c r="BB1253" t="s"/>
      <c r="BC1253" t="n">
        <v>38.9128</v>
      </c>
      <c r="BD1253" t="n">
        <v>38.9128</v>
      </c>
      <c r="BE1253" t="s">
        <v>726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>
        <v>98</v>
      </c>
      <c r="BO1253" t="s">
        <v>82</v>
      </c>
      <c r="BP1253" t="s">
        <v>99</v>
      </c>
      <c r="BQ1253" t="s">
        <v>448</v>
      </c>
      <c r="BR1253" t="s">
        <v>387</v>
      </c>
    </row>
    <row r="1254" spans="1:70">
      <c r="A1254" t="s">
        <v>70</v>
      </c>
      <c r="B1254" t="s">
        <v>71</v>
      </c>
      <c r="C1254" t="s">
        <v>265</v>
      </c>
      <c r="D1254" t="n">
        <v>3</v>
      </c>
      <c r="E1254" t="s">
        <v>678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111.09</v>
      </c>
      <c r="L1254" t="s">
        <v>77</v>
      </c>
      <c r="M1254" t="s"/>
      <c r="N1254" t="s">
        <v>440</v>
      </c>
      <c r="O1254" t="s">
        <v>79</v>
      </c>
      <c r="P1254" t="s">
        <v>678</v>
      </c>
      <c r="Q1254" t="s"/>
      <c r="R1254" t="s">
        <v>80</v>
      </c>
      <c r="S1254" t="s">
        <v>1684</v>
      </c>
      <c r="T1254" t="s">
        <v>82</v>
      </c>
      <c r="U1254" t="s">
        <v>83</v>
      </c>
      <c r="V1254" t="s">
        <v>84</v>
      </c>
      <c r="W1254" t="s">
        <v>107</v>
      </c>
      <c r="X1254" t="s"/>
      <c r="Y1254" t="s">
        <v>86</v>
      </c>
      <c r="Z1254">
        <f>HYPERLINK("https://hotelmonitor-cachepage.eclerx.com/savepage/tk_15454758708018126_sr_60.html","info")</f>
        <v/>
      </c>
      <c r="AA1254" t="n">
        <v>-419226</v>
      </c>
      <c r="AB1254" t="s">
        <v>737</v>
      </c>
      <c r="AC1254" t="s">
        <v>88</v>
      </c>
      <c r="AD1254" t="s">
        <v>89</v>
      </c>
      <c r="AE1254" t="s"/>
      <c r="AF1254" t="s"/>
      <c r="AG1254" t="s"/>
      <c r="AH1254" t="s">
        <v>1685</v>
      </c>
      <c r="AI1254" t="s">
        <v>1684</v>
      </c>
      <c r="AJ1254" t="s"/>
      <c r="AK1254" t="s">
        <v>91</v>
      </c>
      <c r="AL1254" t="s"/>
      <c r="AM1254" t="s"/>
      <c r="AN1254" t="s">
        <v>91</v>
      </c>
      <c r="AO1254" t="s"/>
      <c r="AP1254" t="n">
        <v>6</v>
      </c>
      <c r="AQ1254" t="s">
        <v>92</v>
      </c>
      <c r="AR1254" t="s"/>
      <c r="AS1254" t="s">
        <v>773</v>
      </c>
      <c r="AT1254" t="s">
        <v>94</v>
      </c>
      <c r="AU1254" t="s">
        <v>91</v>
      </c>
      <c r="AV1254" t="s"/>
      <c r="AW1254" t="s">
        <v>95</v>
      </c>
      <c r="AX1254" t="s"/>
      <c r="AY1254" t="n">
        <v>419226</v>
      </c>
      <c r="AZ1254" t="s">
        <v>684</v>
      </c>
      <c r="BA1254" t="s"/>
      <c r="BB1254" t="s"/>
      <c r="BC1254" t="n">
        <v>38.9128</v>
      </c>
      <c r="BD1254" t="n">
        <v>38.9128</v>
      </c>
      <c r="BE1254" t="s">
        <v>1686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98</v>
      </c>
      <c r="BO1254" t="s">
        <v>82</v>
      </c>
      <c r="BP1254" t="s">
        <v>99</v>
      </c>
      <c r="BQ1254" t="s">
        <v>448</v>
      </c>
      <c r="BR1254" t="s">
        <v>387</v>
      </c>
    </row>
    <row r="1255" spans="1:70">
      <c r="A1255" t="s">
        <v>70</v>
      </c>
      <c r="B1255" t="s">
        <v>71</v>
      </c>
      <c r="C1255" t="s">
        <v>265</v>
      </c>
      <c r="D1255" t="n">
        <v>3</v>
      </c>
      <c r="E1255" t="s">
        <v>678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111.09</v>
      </c>
      <c r="L1255" t="s">
        <v>77</v>
      </c>
      <c r="M1255" t="s"/>
      <c r="N1255" t="s">
        <v>440</v>
      </c>
      <c r="O1255" t="s">
        <v>79</v>
      </c>
      <c r="P1255" t="s">
        <v>678</v>
      </c>
      <c r="Q1255" t="s"/>
      <c r="R1255" t="s">
        <v>80</v>
      </c>
      <c r="S1255" t="s">
        <v>1684</v>
      </c>
      <c r="T1255" t="s">
        <v>82</v>
      </c>
      <c r="U1255" t="s">
        <v>83</v>
      </c>
      <c r="V1255" t="s">
        <v>84</v>
      </c>
      <c r="W1255" t="s">
        <v>107</v>
      </c>
      <c r="X1255" t="s"/>
      <c r="Y1255" t="s">
        <v>86</v>
      </c>
      <c r="Z1255">
        <f>HYPERLINK("https://hotelmonitor-cachepage.eclerx.com/savepage/tk_15454758708018126_sr_60.html","info")</f>
        <v/>
      </c>
      <c r="AA1255" t="n">
        <v>-419226</v>
      </c>
      <c r="AB1255" t="s">
        <v>737</v>
      </c>
      <c r="AC1255" t="s">
        <v>88</v>
      </c>
      <c r="AD1255" t="s">
        <v>89</v>
      </c>
      <c r="AE1255" t="s"/>
      <c r="AF1255" t="s"/>
      <c r="AG1255" t="s"/>
      <c r="AH1255" t="s">
        <v>1685</v>
      </c>
      <c r="AI1255" t="s">
        <v>1684</v>
      </c>
      <c r="AJ1255" t="s"/>
      <c r="AK1255" t="s">
        <v>91</v>
      </c>
      <c r="AL1255" t="s"/>
      <c r="AM1255" t="s"/>
      <c r="AN1255" t="s">
        <v>91</v>
      </c>
      <c r="AO1255" t="s"/>
      <c r="AP1255" t="n">
        <v>6</v>
      </c>
      <c r="AQ1255" t="s">
        <v>92</v>
      </c>
      <c r="AR1255" t="s"/>
      <c r="AS1255" t="s">
        <v>773</v>
      </c>
      <c r="AT1255" t="s">
        <v>94</v>
      </c>
      <c r="AU1255" t="s">
        <v>91</v>
      </c>
      <c r="AV1255" t="s"/>
      <c r="AW1255" t="s">
        <v>95</v>
      </c>
      <c r="AX1255" t="s"/>
      <c r="AY1255" t="n">
        <v>419226</v>
      </c>
      <c r="AZ1255" t="s">
        <v>684</v>
      </c>
      <c r="BA1255" t="s"/>
      <c r="BB1255" t="s"/>
      <c r="BC1255" t="n">
        <v>38.9128</v>
      </c>
      <c r="BD1255" t="n">
        <v>38.9128</v>
      </c>
      <c r="BE1255" t="s">
        <v>1686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>
        <v>98</v>
      </c>
      <c r="BO1255" t="s">
        <v>82</v>
      </c>
      <c r="BP1255" t="s">
        <v>99</v>
      </c>
      <c r="BQ1255" t="s">
        <v>448</v>
      </c>
      <c r="BR1255" t="s">
        <v>387</v>
      </c>
    </row>
    <row r="1256" spans="1:70">
      <c r="A1256" t="s">
        <v>70</v>
      </c>
      <c r="B1256" t="s">
        <v>71</v>
      </c>
      <c r="C1256" t="s">
        <v>265</v>
      </c>
      <c r="D1256" t="n">
        <v>3</v>
      </c>
      <c r="E1256" t="s">
        <v>678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114</v>
      </c>
      <c r="L1256" t="s">
        <v>77</v>
      </c>
      <c r="M1256" t="s"/>
      <c r="N1256" t="s">
        <v>440</v>
      </c>
      <c r="O1256" t="s">
        <v>79</v>
      </c>
      <c r="P1256" t="s">
        <v>678</v>
      </c>
      <c r="Q1256" t="s"/>
      <c r="R1256" t="s">
        <v>80</v>
      </c>
      <c r="S1256" t="s">
        <v>883</v>
      </c>
      <c r="T1256" t="s">
        <v>82</v>
      </c>
      <c r="U1256" t="s">
        <v>83</v>
      </c>
      <c r="V1256" t="s">
        <v>84</v>
      </c>
      <c r="W1256" t="s">
        <v>103</v>
      </c>
      <c r="X1256" t="s"/>
      <c r="Y1256" t="s">
        <v>86</v>
      </c>
      <c r="Z1256">
        <f>HYPERLINK("https://hotelmonitor-cachepage.eclerx.com/savepage/tk_15454758708018126_sr_60.html","info")</f>
        <v/>
      </c>
      <c r="AA1256" t="n">
        <v>-419226</v>
      </c>
      <c r="AB1256" t="s">
        <v>728</v>
      </c>
      <c r="AC1256" t="s">
        <v>88</v>
      </c>
      <c r="AD1256" t="s">
        <v>89</v>
      </c>
      <c r="AE1256" t="s"/>
      <c r="AF1256" t="s"/>
      <c r="AG1256" t="s"/>
      <c r="AH1256" t="s">
        <v>884</v>
      </c>
      <c r="AI1256" t="s">
        <v>885</v>
      </c>
      <c r="AJ1256" t="s"/>
      <c r="AK1256" t="s">
        <v>99</v>
      </c>
      <c r="AL1256" t="s"/>
      <c r="AM1256" t="s"/>
      <c r="AN1256" t="s">
        <v>91</v>
      </c>
      <c r="AO1256" t="s"/>
      <c r="AP1256" t="n">
        <v>6</v>
      </c>
      <c r="AQ1256" t="s">
        <v>92</v>
      </c>
      <c r="AR1256" t="s"/>
      <c r="AS1256" t="s">
        <v>773</v>
      </c>
      <c r="AT1256" t="s">
        <v>94</v>
      </c>
      <c r="AU1256" t="s">
        <v>91</v>
      </c>
      <c r="AV1256" t="s"/>
      <c r="AW1256" t="s">
        <v>95</v>
      </c>
      <c r="AX1256" t="s"/>
      <c r="AY1256" t="n">
        <v>419226</v>
      </c>
      <c r="AZ1256" t="s">
        <v>684</v>
      </c>
      <c r="BA1256" t="s"/>
      <c r="BB1256" t="s"/>
      <c r="BC1256" t="n">
        <v>38.9128</v>
      </c>
      <c r="BD1256" t="n">
        <v>38.9128</v>
      </c>
      <c r="BE1256" t="s">
        <v>886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98</v>
      </c>
      <c r="BO1256" t="s">
        <v>82</v>
      </c>
      <c r="BP1256" t="s">
        <v>99</v>
      </c>
      <c r="BQ1256" t="s">
        <v>448</v>
      </c>
      <c r="BR1256" t="s">
        <v>387</v>
      </c>
    </row>
    <row r="1257" spans="1:70">
      <c r="A1257" t="s">
        <v>70</v>
      </c>
      <c r="B1257" t="s">
        <v>71</v>
      </c>
      <c r="C1257" t="s">
        <v>265</v>
      </c>
      <c r="D1257" t="n">
        <v>3</v>
      </c>
      <c r="E1257" t="s">
        <v>678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114</v>
      </c>
      <c r="L1257" t="s">
        <v>77</v>
      </c>
      <c r="M1257" t="s"/>
      <c r="N1257" t="s">
        <v>440</v>
      </c>
      <c r="O1257" t="s">
        <v>79</v>
      </c>
      <c r="P1257" t="s">
        <v>678</v>
      </c>
      <c r="Q1257" t="s"/>
      <c r="R1257" t="s">
        <v>80</v>
      </c>
      <c r="S1257" t="s">
        <v>883</v>
      </c>
      <c r="T1257" t="s">
        <v>82</v>
      </c>
      <c r="U1257" t="s">
        <v>83</v>
      </c>
      <c r="V1257" t="s">
        <v>84</v>
      </c>
      <c r="W1257" t="s">
        <v>103</v>
      </c>
      <c r="X1257" t="s"/>
      <c r="Y1257" t="s">
        <v>86</v>
      </c>
      <c r="Z1257">
        <f>HYPERLINK("https://hotelmonitor-cachepage.eclerx.com/savepage/tk_15454758708018126_sr_60.html","info")</f>
        <v/>
      </c>
      <c r="AA1257" t="n">
        <v>-419226</v>
      </c>
      <c r="AB1257" t="s">
        <v>728</v>
      </c>
      <c r="AC1257" t="s">
        <v>88</v>
      </c>
      <c r="AD1257" t="s">
        <v>89</v>
      </c>
      <c r="AE1257" t="s"/>
      <c r="AF1257" t="s"/>
      <c r="AG1257" t="s"/>
      <c r="AH1257" t="s">
        <v>884</v>
      </c>
      <c r="AI1257" t="s">
        <v>885</v>
      </c>
      <c r="AJ1257" t="s"/>
      <c r="AK1257" t="s">
        <v>99</v>
      </c>
      <c r="AL1257" t="s"/>
      <c r="AM1257" t="s"/>
      <c r="AN1257" t="s">
        <v>91</v>
      </c>
      <c r="AO1257" t="s"/>
      <c r="AP1257" t="n">
        <v>6</v>
      </c>
      <c r="AQ1257" t="s">
        <v>92</v>
      </c>
      <c r="AR1257" t="s"/>
      <c r="AS1257" t="s">
        <v>773</v>
      </c>
      <c r="AT1257" t="s">
        <v>94</v>
      </c>
      <c r="AU1257" t="s">
        <v>91</v>
      </c>
      <c r="AV1257" t="s"/>
      <c r="AW1257" t="s">
        <v>95</v>
      </c>
      <c r="AX1257" t="s"/>
      <c r="AY1257" t="n">
        <v>419226</v>
      </c>
      <c r="AZ1257" t="s">
        <v>684</v>
      </c>
      <c r="BA1257" t="s"/>
      <c r="BB1257" t="s"/>
      <c r="BC1257" t="n">
        <v>38.9128</v>
      </c>
      <c r="BD1257" t="n">
        <v>38.9128</v>
      </c>
      <c r="BE1257" t="s">
        <v>886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>
        <v>98</v>
      </c>
      <c r="BO1257" t="s">
        <v>82</v>
      </c>
      <c r="BP1257" t="s">
        <v>99</v>
      </c>
      <c r="BQ1257" t="s">
        <v>448</v>
      </c>
      <c r="BR1257" t="s">
        <v>387</v>
      </c>
    </row>
    <row r="1258" spans="1:70">
      <c r="A1258" t="s">
        <v>70</v>
      </c>
      <c r="B1258" t="s">
        <v>71</v>
      </c>
      <c r="C1258" t="s">
        <v>265</v>
      </c>
      <c r="D1258" t="n">
        <v>3</v>
      </c>
      <c r="E1258" t="s">
        <v>678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117.24</v>
      </c>
      <c r="L1258" t="s">
        <v>77</v>
      </c>
      <c r="M1258" t="s"/>
      <c r="N1258" t="s">
        <v>440</v>
      </c>
      <c r="O1258" t="s">
        <v>79</v>
      </c>
      <c r="P1258" t="s">
        <v>678</v>
      </c>
      <c r="Q1258" t="s"/>
      <c r="R1258" t="s">
        <v>80</v>
      </c>
      <c r="S1258" t="s">
        <v>887</v>
      </c>
      <c r="T1258" t="s">
        <v>82</v>
      </c>
      <c r="U1258" t="s">
        <v>83</v>
      </c>
      <c r="V1258" t="s">
        <v>84</v>
      </c>
      <c r="W1258" t="s">
        <v>103</v>
      </c>
      <c r="X1258" t="s"/>
      <c r="Y1258" t="s">
        <v>86</v>
      </c>
      <c r="Z1258">
        <f>HYPERLINK("https://hotelmonitor-cachepage.eclerx.com/savepage/tk_15454758708018126_sr_60.html","info")</f>
        <v/>
      </c>
      <c r="AA1258" t="n">
        <v>-419226</v>
      </c>
      <c r="AB1258" t="s">
        <v>728</v>
      </c>
      <c r="AC1258" t="s">
        <v>88</v>
      </c>
      <c r="AD1258" t="s">
        <v>89</v>
      </c>
      <c r="AE1258" t="s"/>
      <c r="AF1258" t="s"/>
      <c r="AG1258" t="s"/>
      <c r="AH1258" t="s">
        <v>888</v>
      </c>
      <c r="AI1258" t="s">
        <v>887</v>
      </c>
      <c r="AJ1258" t="s"/>
      <c r="AK1258" t="s">
        <v>91</v>
      </c>
      <c r="AL1258" t="s"/>
      <c r="AM1258" t="s"/>
      <c r="AN1258" t="s">
        <v>91</v>
      </c>
      <c r="AO1258" t="s"/>
      <c r="AP1258" t="n">
        <v>6</v>
      </c>
      <c r="AQ1258" t="s">
        <v>92</v>
      </c>
      <c r="AR1258" t="s"/>
      <c r="AS1258" t="s">
        <v>773</v>
      </c>
      <c r="AT1258" t="s">
        <v>94</v>
      </c>
      <c r="AU1258" t="s">
        <v>91</v>
      </c>
      <c r="AV1258" t="s"/>
      <c r="AW1258" t="s">
        <v>95</v>
      </c>
      <c r="AX1258" t="s"/>
      <c r="AY1258" t="n">
        <v>419226</v>
      </c>
      <c r="AZ1258" t="s">
        <v>684</v>
      </c>
      <c r="BA1258" t="s"/>
      <c r="BB1258" t="s"/>
      <c r="BC1258" t="n">
        <v>38.9128</v>
      </c>
      <c r="BD1258" t="n">
        <v>38.9128</v>
      </c>
      <c r="BE1258" t="s">
        <v>889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>
        <v>98</v>
      </c>
      <c r="BO1258" t="s">
        <v>82</v>
      </c>
      <c r="BP1258" t="s">
        <v>99</v>
      </c>
      <c r="BQ1258" t="s">
        <v>448</v>
      </c>
      <c r="BR1258" t="s">
        <v>387</v>
      </c>
    </row>
    <row r="1259" spans="1:70">
      <c r="A1259" t="s">
        <v>70</v>
      </c>
      <c r="B1259" t="s">
        <v>71</v>
      </c>
      <c r="C1259" t="s">
        <v>265</v>
      </c>
      <c r="D1259" t="n">
        <v>3</v>
      </c>
      <c r="E1259" t="s">
        <v>678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117.24</v>
      </c>
      <c r="L1259" t="s">
        <v>77</v>
      </c>
      <c r="M1259" t="s"/>
      <c r="N1259" t="s">
        <v>440</v>
      </c>
      <c r="O1259" t="s">
        <v>79</v>
      </c>
      <c r="P1259" t="s">
        <v>678</v>
      </c>
      <c r="Q1259" t="s"/>
      <c r="R1259" t="s">
        <v>80</v>
      </c>
      <c r="S1259" t="s">
        <v>887</v>
      </c>
      <c r="T1259" t="s">
        <v>82</v>
      </c>
      <c r="U1259" t="s">
        <v>83</v>
      </c>
      <c r="V1259" t="s">
        <v>84</v>
      </c>
      <c r="W1259" t="s">
        <v>103</v>
      </c>
      <c r="X1259" t="s"/>
      <c r="Y1259" t="s">
        <v>86</v>
      </c>
      <c r="Z1259">
        <f>HYPERLINK("https://hotelmonitor-cachepage.eclerx.com/savepage/tk_15454758708018126_sr_60.html","info")</f>
        <v/>
      </c>
      <c r="AA1259" t="n">
        <v>-419226</v>
      </c>
      <c r="AB1259" t="s">
        <v>728</v>
      </c>
      <c r="AC1259" t="s">
        <v>88</v>
      </c>
      <c r="AD1259" t="s">
        <v>89</v>
      </c>
      <c r="AE1259" t="s"/>
      <c r="AF1259" t="s"/>
      <c r="AG1259" t="s"/>
      <c r="AH1259" t="s">
        <v>888</v>
      </c>
      <c r="AI1259" t="s">
        <v>887</v>
      </c>
      <c r="AJ1259" t="s"/>
      <c r="AK1259" t="s">
        <v>91</v>
      </c>
      <c r="AL1259" t="s"/>
      <c r="AM1259" t="s"/>
      <c r="AN1259" t="s">
        <v>91</v>
      </c>
      <c r="AO1259" t="s"/>
      <c r="AP1259" t="n">
        <v>6</v>
      </c>
      <c r="AQ1259" t="s">
        <v>92</v>
      </c>
      <c r="AR1259" t="s"/>
      <c r="AS1259" t="s">
        <v>773</v>
      </c>
      <c r="AT1259" t="s">
        <v>94</v>
      </c>
      <c r="AU1259" t="s">
        <v>91</v>
      </c>
      <c r="AV1259" t="s"/>
      <c r="AW1259" t="s">
        <v>95</v>
      </c>
      <c r="AX1259" t="s"/>
      <c r="AY1259" t="n">
        <v>419226</v>
      </c>
      <c r="AZ1259" t="s">
        <v>684</v>
      </c>
      <c r="BA1259" t="s"/>
      <c r="BB1259" t="s"/>
      <c r="BC1259" t="n">
        <v>38.9128</v>
      </c>
      <c r="BD1259" t="n">
        <v>38.9128</v>
      </c>
      <c r="BE1259" t="s">
        <v>889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98</v>
      </c>
      <c r="BO1259" t="s">
        <v>82</v>
      </c>
      <c r="BP1259" t="s">
        <v>99</v>
      </c>
      <c r="BQ1259" t="s">
        <v>448</v>
      </c>
      <c r="BR1259" t="s">
        <v>387</v>
      </c>
    </row>
    <row r="1260" spans="1:70">
      <c r="A1260" t="s">
        <v>70</v>
      </c>
      <c r="B1260" t="s">
        <v>71</v>
      </c>
      <c r="C1260" t="s">
        <v>265</v>
      </c>
      <c r="D1260" t="n">
        <v>3</v>
      </c>
      <c r="E1260" t="s">
        <v>678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117.24</v>
      </c>
      <c r="L1260" t="s">
        <v>77</v>
      </c>
      <c r="M1260" t="s"/>
      <c r="N1260" t="s">
        <v>440</v>
      </c>
      <c r="O1260" t="s">
        <v>79</v>
      </c>
      <c r="P1260" t="s">
        <v>678</v>
      </c>
      <c r="Q1260" t="s"/>
      <c r="R1260" t="s">
        <v>80</v>
      </c>
      <c r="S1260" t="s">
        <v>887</v>
      </c>
      <c r="T1260" t="s">
        <v>82</v>
      </c>
      <c r="U1260" t="s">
        <v>83</v>
      </c>
      <c r="V1260" t="s">
        <v>84</v>
      </c>
      <c r="W1260" t="s">
        <v>103</v>
      </c>
      <c r="X1260" t="s"/>
      <c r="Y1260" t="s">
        <v>86</v>
      </c>
      <c r="Z1260">
        <f>HYPERLINK("https://hotelmonitor-cachepage.eclerx.com/savepage/tk_15454758708018126_sr_60.html","info")</f>
        <v/>
      </c>
      <c r="AA1260" t="n">
        <v>-419226</v>
      </c>
      <c r="AB1260" t="s">
        <v>728</v>
      </c>
      <c r="AC1260" t="s">
        <v>88</v>
      </c>
      <c r="AD1260" t="s">
        <v>89</v>
      </c>
      <c r="AE1260" t="s"/>
      <c r="AF1260" t="s"/>
      <c r="AG1260" t="s"/>
      <c r="AH1260" t="s">
        <v>888</v>
      </c>
      <c r="AI1260" t="s">
        <v>887</v>
      </c>
      <c r="AJ1260" t="s"/>
      <c r="AK1260" t="s">
        <v>91</v>
      </c>
      <c r="AL1260" t="s"/>
      <c r="AM1260" t="s"/>
      <c r="AN1260" t="s">
        <v>91</v>
      </c>
      <c r="AO1260" t="s"/>
      <c r="AP1260" t="n">
        <v>6</v>
      </c>
      <c r="AQ1260" t="s">
        <v>92</v>
      </c>
      <c r="AR1260" t="s"/>
      <c r="AS1260" t="s">
        <v>773</v>
      </c>
      <c r="AT1260" t="s">
        <v>94</v>
      </c>
      <c r="AU1260" t="s">
        <v>91</v>
      </c>
      <c r="AV1260" t="s"/>
      <c r="AW1260" t="s">
        <v>95</v>
      </c>
      <c r="AX1260" t="s"/>
      <c r="AY1260" t="n">
        <v>419226</v>
      </c>
      <c r="AZ1260" t="s">
        <v>684</v>
      </c>
      <c r="BA1260" t="s"/>
      <c r="BB1260" t="s"/>
      <c r="BC1260" t="n">
        <v>38.9128</v>
      </c>
      <c r="BD1260" t="n">
        <v>38.9128</v>
      </c>
      <c r="BE1260" t="s">
        <v>889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>
        <v>98</v>
      </c>
      <c r="BO1260" t="s">
        <v>82</v>
      </c>
      <c r="BP1260" t="s">
        <v>99</v>
      </c>
      <c r="BQ1260" t="s">
        <v>448</v>
      </c>
      <c r="BR1260" t="s">
        <v>387</v>
      </c>
    </row>
    <row r="1261" spans="1:70">
      <c r="A1261" t="s">
        <v>70</v>
      </c>
      <c r="B1261" t="s">
        <v>71</v>
      </c>
      <c r="C1261" t="s">
        <v>265</v>
      </c>
      <c r="D1261" t="n">
        <v>3</v>
      </c>
      <c r="E1261" t="s">
        <v>678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117.24</v>
      </c>
      <c r="L1261" t="s">
        <v>77</v>
      </c>
      <c r="M1261" t="s"/>
      <c r="N1261" t="s">
        <v>440</v>
      </c>
      <c r="O1261" t="s">
        <v>79</v>
      </c>
      <c r="P1261" t="s">
        <v>678</v>
      </c>
      <c r="Q1261" t="s"/>
      <c r="R1261" t="s">
        <v>80</v>
      </c>
      <c r="S1261" t="s">
        <v>887</v>
      </c>
      <c r="T1261" t="s">
        <v>82</v>
      </c>
      <c r="U1261" t="s">
        <v>83</v>
      </c>
      <c r="V1261" t="s">
        <v>84</v>
      </c>
      <c r="W1261" t="s">
        <v>103</v>
      </c>
      <c r="X1261" t="s"/>
      <c r="Y1261" t="s">
        <v>86</v>
      </c>
      <c r="Z1261">
        <f>HYPERLINK("https://hotelmonitor-cachepage.eclerx.com/savepage/tk_15454758708018126_sr_60.html","info")</f>
        <v/>
      </c>
      <c r="AA1261" t="n">
        <v>-419226</v>
      </c>
      <c r="AB1261" t="s">
        <v>728</v>
      </c>
      <c r="AC1261" t="s">
        <v>88</v>
      </c>
      <c r="AD1261" t="s">
        <v>89</v>
      </c>
      <c r="AE1261" t="s"/>
      <c r="AF1261" t="s"/>
      <c r="AG1261" t="s"/>
      <c r="AH1261" t="s">
        <v>888</v>
      </c>
      <c r="AI1261" t="s">
        <v>887</v>
      </c>
      <c r="AJ1261" t="s"/>
      <c r="AK1261" t="s">
        <v>91</v>
      </c>
      <c r="AL1261" t="s"/>
      <c r="AM1261" t="s"/>
      <c r="AN1261" t="s">
        <v>91</v>
      </c>
      <c r="AO1261" t="s"/>
      <c r="AP1261" t="n">
        <v>6</v>
      </c>
      <c r="AQ1261" t="s">
        <v>92</v>
      </c>
      <c r="AR1261" t="s"/>
      <c r="AS1261" t="s">
        <v>773</v>
      </c>
      <c r="AT1261" t="s">
        <v>94</v>
      </c>
      <c r="AU1261" t="s">
        <v>91</v>
      </c>
      <c r="AV1261" t="s"/>
      <c r="AW1261" t="s">
        <v>95</v>
      </c>
      <c r="AX1261" t="s"/>
      <c r="AY1261" t="n">
        <v>419226</v>
      </c>
      <c r="AZ1261" t="s">
        <v>684</v>
      </c>
      <c r="BA1261" t="s"/>
      <c r="BB1261" t="s"/>
      <c r="BC1261" t="n">
        <v>38.9128</v>
      </c>
      <c r="BD1261" t="n">
        <v>38.9128</v>
      </c>
      <c r="BE1261" t="s">
        <v>889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98</v>
      </c>
      <c r="BO1261" t="s">
        <v>82</v>
      </c>
      <c r="BP1261" t="s">
        <v>99</v>
      </c>
      <c r="BQ1261" t="s">
        <v>448</v>
      </c>
      <c r="BR1261" t="s">
        <v>387</v>
      </c>
    </row>
    <row r="1262" spans="1:70">
      <c r="A1262" t="s">
        <v>70</v>
      </c>
      <c r="B1262" t="s">
        <v>71</v>
      </c>
      <c r="C1262" t="s">
        <v>265</v>
      </c>
      <c r="D1262" t="n">
        <v>3</v>
      </c>
      <c r="E1262" t="s">
        <v>678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71.08</v>
      </c>
      <c r="L1262" t="s">
        <v>77</v>
      </c>
      <c r="M1262" t="s"/>
      <c r="N1262" t="s">
        <v>276</v>
      </c>
      <c r="O1262" t="s">
        <v>79</v>
      </c>
      <c r="P1262" t="s">
        <v>678</v>
      </c>
      <c r="Q1262" t="s"/>
      <c r="R1262" t="s">
        <v>80</v>
      </c>
      <c r="S1262" t="s">
        <v>1687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>
        <f>HYPERLINK("https://hotelmonitor-cachepage.eclerx.com/savepage/tk_15454758708018126_sr_60.html","info")</f>
        <v/>
      </c>
      <c r="AA1262" t="n">
        <v>-419226</v>
      </c>
      <c r="AB1262" t="s">
        <v>680</v>
      </c>
      <c r="AC1262" t="s">
        <v>196</v>
      </c>
      <c r="AD1262" t="s">
        <v>89</v>
      </c>
      <c r="AE1262" t="s"/>
      <c r="AF1262" t="s"/>
      <c r="AG1262" t="s"/>
      <c r="AH1262" t="s">
        <v>1688</v>
      </c>
      <c r="AI1262" t="s">
        <v>1687</v>
      </c>
      <c r="AJ1262" t="s"/>
      <c r="AK1262" t="s">
        <v>91</v>
      </c>
      <c r="AL1262" t="s"/>
      <c r="AM1262" t="s"/>
      <c r="AN1262" t="s">
        <v>99</v>
      </c>
      <c r="AO1262" t="s">
        <v>200</v>
      </c>
      <c r="AP1262" t="n">
        <v>6</v>
      </c>
      <c r="AQ1262" t="s">
        <v>92</v>
      </c>
      <c r="AR1262" t="s"/>
      <c r="AS1262" t="s">
        <v>742</v>
      </c>
      <c r="AT1262" t="s">
        <v>94</v>
      </c>
      <c r="AU1262" t="s">
        <v>91</v>
      </c>
      <c r="AV1262" t="s"/>
      <c r="AW1262" t="s">
        <v>95</v>
      </c>
      <c r="AX1262" t="s"/>
      <c r="AY1262" t="n">
        <v>419226</v>
      </c>
      <c r="AZ1262" t="s">
        <v>684</v>
      </c>
      <c r="BA1262" t="s"/>
      <c r="BB1262" t="s"/>
      <c r="BC1262" t="n">
        <v>38.9128</v>
      </c>
      <c r="BD1262" t="n">
        <v>38.9128</v>
      </c>
      <c r="BE1262" t="s">
        <v>1689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98</v>
      </c>
      <c r="BO1262" t="s">
        <v>82</v>
      </c>
      <c r="BP1262" t="s">
        <v>99</v>
      </c>
      <c r="BQ1262" t="s">
        <v>285</v>
      </c>
      <c r="BR1262" t="s">
        <v>387</v>
      </c>
    </row>
    <row r="1263" spans="1:70">
      <c r="A1263" t="s">
        <v>70</v>
      </c>
      <c r="B1263" t="s">
        <v>71</v>
      </c>
      <c r="C1263" t="s">
        <v>265</v>
      </c>
      <c r="D1263" t="n">
        <v>3</v>
      </c>
      <c r="E1263" t="s">
        <v>678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71.08</v>
      </c>
      <c r="L1263" t="s">
        <v>77</v>
      </c>
      <c r="M1263" t="s"/>
      <c r="N1263" t="s">
        <v>276</v>
      </c>
      <c r="O1263" t="s">
        <v>79</v>
      </c>
      <c r="P1263" t="s">
        <v>678</v>
      </c>
      <c r="Q1263" t="s"/>
      <c r="R1263" t="s">
        <v>80</v>
      </c>
      <c r="S1263" t="s">
        <v>1687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>
        <f>HYPERLINK("https://hotelmonitor-cachepage.eclerx.com/savepage/tk_15454758708018126_sr_60.html","info")</f>
        <v/>
      </c>
      <c r="AA1263" t="n">
        <v>-419226</v>
      </c>
      <c r="AB1263" t="s">
        <v>680</v>
      </c>
      <c r="AC1263" t="s">
        <v>196</v>
      </c>
      <c r="AD1263" t="s">
        <v>89</v>
      </c>
      <c r="AE1263" t="s"/>
      <c r="AF1263" t="s"/>
      <c r="AG1263" t="s"/>
      <c r="AH1263" t="s">
        <v>1688</v>
      </c>
      <c r="AI1263" t="s">
        <v>1687</v>
      </c>
      <c r="AJ1263" t="s"/>
      <c r="AK1263" t="s">
        <v>91</v>
      </c>
      <c r="AL1263" t="s"/>
      <c r="AM1263" t="s"/>
      <c r="AN1263" t="s">
        <v>99</v>
      </c>
      <c r="AO1263" t="s">
        <v>200</v>
      </c>
      <c r="AP1263" t="n">
        <v>6</v>
      </c>
      <c r="AQ1263" t="s">
        <v>92</v>
      </c>
      <c r="AR1263" t="s"/>
      <c r="AS1263" t="s">
        <v>742</v>
      </c>
      <c r="AT1263" t="s">
        <v>94</v>
      </c>
      <c r="AU1263" t="s">
        <v>91</v>
      </c>
      <c r="AV1263" t="s"/>
      <c r="AW1263" t="s">
        <v>95</v>
      </c>
      <c r="AX1263" t="s"/>
      <c r="AY1263" t="n">
        <v>419226</v>
      </c>
      <c r="AZ1263" t="s">
        <v>684</v>
      </c>
      <c r="BA1263" t="s"/>
      <c r="BB1263" t="s"/>
      <c r="BC1263" t="n">
        <v>38.9128</v>
      </c>
      <c r="BD1263" t="n">
        <v>38.9128</v>
      </c>
      <c r="BE1263" t="s">
        <v>1689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>
        <v>98</v>
      </c>
      <c r="BO1263" t="s">
        <v>82</v>
      </c>
      <c r="BP1263" t="s">
        <v>99</v>
      </c>
      <c r="BQ1263" t="s">
        <v>285</v>
      </c>
      <c r="BR1263" t="s">
        <v>387</v>
      </c>
    </row>
    <row r="1264" spans="1:70">
      <c r="A1264" t="s">
        <v>70</v>
      </c>
      <c r="B1264" t="s">
        <v>71</v>
      </c>
      <c r="C1264" t="s">
        <v>265</v>
      </c>
      <c r="D1264" t="n">
        <v>3</v>
      </c>
      <c r="E1264" t="s">
        <v>678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83.45</v>
      </c>
      <c r="L1264" t="s">
        <v>77</v>
      </c>
      <c r="M1264" t="s"/>
      <c r="N1264" t="s">
        <v>276</v>
      </c>
      <c r="O1264" t="s">
        <v>79</v>
      </c>
      <c r="P1264" t="s">
        <v>678</v>
      </c>
      <c r="Q1264" t="s"/>
      <c r="R1264" t="s">
        <v>80</v>
      </c>
      <c r="S1264" t="s">
        <v>1690</v>
      </c>
      <c r="T1264" t="s">
        <v>82</v>
      </c>
      <c r="U1264" t="s">
        <v>83</v>
      </c>
      <c r="V1264" t="s">
        <v>84</v>
      </c>
      <c r="W1264" t="s">
        <v>103</v>
      </c>
      <c r="X1264" t="s"/>
      <c r="Y1264" t="s">
        <v>86</v>
      </c>
      <c r="Z1264">
        <f>HYPERLINK("https://hotelmonitor-cachepage.eclerx.com/savepage/tk_15454758708018126_sr_60.html","info")</f>
        <v/>
      </c>
      <c r="AA1264" t="n">
        <v>-419226</v>
      </c>
      <c r="AB1264" t="s">
        <v>690</v>
      </c>
      <c r="AC1264" t="s">
        <v>196</v>
      </c>
      <c r="AD1264" t="s">
        <v>89</v>
      </c>
      <c r="AE1264" t="s"/>
      <c r="AF1264" t="s"/>
      <c r="AG1264" t="s"/>
      <c r="AH1264" t="s">
        <v>1691</v>
      </c>
      <c r="AI1264" t="s">
        <v>1690</v>
      </c>
      <c r="AJ1264" t="s"/>
      <c r="AK1264" t="s">
        <v>91</v>
      </c>
      <c r="AL1264" t="s"/>
      <c r="AM1264" t="s"/>
      <c r="AN1264" t="s">
        <v>99</v>
      </c>
      <c r="AO1264" t="s">
        <v>200</v>
      </c>
      <c r="AP1264" t="n">
        <v>6</v>
      </c>
      <c r="AQ1264" t="s">
        <v>92</v>
      </c>
      <c r="AR1264" t="s"/>
      <c r="AS1264" t="s">
        <v>742</v>
      </c>
      <c r="AT1264" t="s">
        <v>94</v>
      </c>
      <c r="AU1264" t="s">
        <v>91</v>
      </c>
      <c r="AV1264" t="s"/>
      <c r="AW1264" t="s">
        <v>95</v>
      </c>
      <c r="AX1264" t="s"/>
      <c r="AY1264" t="n">
        <v>419226</v>
      </c>
      <c r="AZ1264" t="s">
        <v>684</v>
      </c>
      <c r="BA1264" t="s"/>
      <c r="BB1264" t="s"/>
      <c r="BC1264" t="n">
        <v>38.9128</v>
      </c>
      <c r="BD1264" t="n">
        <v>38.9128</v>
      </c>
      <c r="BE1264" t="s">
        <v>1692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98</v>
      </c>
      <c r="BO1264" t="s">
        <v>82</v>
      </c>
      <c r="BP1264" t="s">
        <v>99</v>
      </c>
      <c r="BQ1264" t="s">
        <v>285</v>
      </c>
      <c r="BR1264" t="s">
        <v>387</v>
      </c>
    </row>
    <row r="1265" spans="1:70">
      <c r="A1265" t="s">
        <v>70</v>
      </c>
      <c r="B1265" t="s">
        <v>71</v>
      </c>
      <c r="C1265" t="s">
        <v>265</v>
      </c>
      <c r="D1265" t="n">
        <v>3</v>
      </c>
      <c r="E1265" t="s">
        <v>678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83.45</v>
      </c>
      <c r="L1265" t="s">
        <v>77</v>
      </c>
      <c r="M1265" t="s"/>
      <c r="N1265" t="s">
        <v>276</v>
      </c>
      <c r="O1265" t="s">
        <v>79</v>
      </c>
      <c r="P1265" t="s">
        <v>678</v>
      </c>
      <c r="Q1265" t="s"/>
      <c r="R1265" t="s">
        <v>80</v>
      </c>
      <c r="S1265" t="s">
        <v>1690</v>
      </c>
      <c r="T1265" t="s">
        <v>82</v>
      </c>
      <c r="U1265" t="s">
        <v>83</v>
      </c>
      <c r="V1265" t="s">
        <v>84</v>
      </c>
      <c r="W1265" t="s">
        <v>103</v>
      </c>
      <c r="X1265" t="s"/>
      <c r="Y1265" t="s">
        <v>86</v>
      </c>
      <c r="Z1265">
        <f>HYPERLINK("https://hotelmonitor-cachepage.eclerx.com/savepage/tk_15454758708018126_sr_60.html","info")</f>
        <v/>
      </c>
      <c r="AA1265" t="n">
        <v>-419226</v>
      </c>
      <c r="AB1265" t="s">
        <v>690</v>
      </c>
      <c r="AC1265" t="s">
        <v>196</v>
      </c>
      <c r="AD1265" t="s">
        <v>89</v>
      </c>
      <c r="AE1265" t="s"/>
      <c r="AF1265" t="s"/>
      <c r="AG1265" t="s"/>
      <c r="AH1265" t="s">
        <v>1691</v>
      </c>
      <c r="AI1265" t="s">
        <v>1690</v>
      </c>
      <c r="AJ1265" t="s"/>
      <c r="AK1265" t="s">
        <v>91</v>
      </c>
      <c r="AL1265" t="s"/>
      <c r="AM1265" t="s"/>
      <c r="AN1265" t="s">
        <v>99</v>
      </c>
      <c r="AO1265" t="s">
        <v>200</v>
      </c>
      <c r="AP1265" t="n">
        <v>6</v>
      </c>
      <c r="AQ1265" t="s">
        <v>92</v>
      </c>
      <c r="AR1265" t="s"/>
      <c r="AS1265" t="s">
        <v>742</v>
      </c>
      <c r="AT1265" t="s">
        <v>94</v>
      </c>
      <c r="AU1265" t="s">
        <v>91</v>
      </c>
      <c r="AV1265" t="s"/>
      <c r="AW1265" t="s">
        <v>95</v>
      </c>
      <c r="AX1265" t="s"/>
      <c r="AY1265" t="n">
        <v>419226</v>
      </c>
      <c r="AZ1265" t="s">
        <v>684</v>
      </c>
      <c r="BA1265" t="s"/>
      <c r="BB1265" t="s"/>
      <c r="BC1265" t="n">
        <v>38.9128</v>
      </c>
      <c r="BD1265" t="n">
        <v>38.9128</v>
      </c>
      <c r="BE1265" t="s">
        <v>1692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>
        <v>98</v>
      </c>
      <c r="BO1265" t="s">
        <v>82</v>
      </c>
      <c r="BP1265" t="s">
        <v>99</v>
      </c>
      <c r="BQ1265" t="s">
        <v>285</v>
      </c>
      <c r="BR1265" t="s">
        <v>387</v>
      </c>
    </row>
    <row r="1266" spans="1:70">
      <c r="A1266" t="s">
        <v>70</v>
      </c>
      <c r="B1266" t="s">
        <v>71</v>
      </c>
      <c r="C1266" t="s">
        <v>265</v>
      </c>
      <c r="D1266" t="n">
        <v>3</v>
      </c>
      <c r="E1266" t="s">
        <v>678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88.84999999999999</v>
      </c>
      <c r="L1266" t="s">
        <v>77</v>
      </c>
      <c r="M1266" t="s"/>
      <c r="N1266" t="s">
        <v>276</v>
      </c>
      <c r="O1266" t="s">
        <v>79</v>
      </c>
      <c r="P1266" t="s">
        <v>678</v>
      </c>
      <c r="Q1266" t="s"/>
      <c r="R1266" t="s">
        <v>80</v>
      </c>
      <c r="S1266" t="s">
        <v>1693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>
        <f>HYPERLINK("https://hotelmonitor-cachepage.eclerx.com/savepage/tk_15454758708018126_sr_60.html","info")</f>
        <v/>
      </c>
      <c r="AA1266" t="n">
        <v>-419226</v>
      </c>
      <c r="AB1266" t="s">
        <v>694</v>
      </c>
      <c r="AC1266" t="s">
        <v>88</v>
      </c>
      <c r="AD1266" t="s">
        <v>89</v>
      </c>
      <c r="AE1266" t="s"/>
      <c r="AF1266" t="s"/>
      <c r="AG1266" t="s"/>
      <c r="AH1266" t="s">
        <v>1694</v>
      </c>
      <c r="AI1266" t="s">
        <v>1693</v>
      </c>
      <c r="AJ1266" t="s"/>
      <c r="AK1266" t="s">
        <v>91</v>
      </c>
      <c r="AL1266" t="s"/>
      <c r="AM1266" t="s"/>
      <c r="AN1266" t="s">
        <v>91</v>
      </c>
      <c r="AO1266" t="s"/>
      <c r="AP1266" t="n">
        <v>6</v>
      </c>
      <c r="AQ1266" t="s">
        <v>92</v>
      </c>
      <c r="AR1266" t="s"/>
      <c r="AS1266" t="s">
        <v>742</v>
      </c>
      <c r="AT1266" t="s">
        <v>94</v>
      </c>
      <c r="AU1266" t="s">
        <v>91</v>
      </c>
      <c r="AV1266" t="s"/>
      <c r="AW1266" t="s">
        <v>95</v>
      </c>
      <c r="AX1266" t="s"/>
      <c r="AY1266" t="n">
        <v>419226</v>
      </c>
      <c r="AZ1266" t="s">
        <v>684</v>
      </c>
      <c r="BA1266" t="s"/>
      <c r="BB1266" t="s"/>
      <c r="BC1266" t="n">
        <v>38.9128</v>
      </c>
      <c r="BD1266" t="n">
        <v>38.9128</v>
      </c>
      <c r="BE1266" t="s">
        <v>1695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>
        <v>98</v>
      </c>
      <c r="BO1266" t="s">
        <v>82</v>
      </c>
      <c r="BP1266" t="s">
        <v>99</v>
      </c>
      <c r="BQ1266" t="s">
        <v>285</v>
      </c>
      <c r="BR1266" t="s">
        <v>387</v>
      </c>
    </row>
    <row r="1267" spans="1:70">
      <c r="A1267" t="s">
        <v>70</v>
      </c>
      <c r="B1267" t="s">
        <v>71</v>
      </c>
      <c r="C1267" t="s">
        <v>265</v>
      </c>
      <c r="D1267" t="n">
        <v>3</v>
      </c>
      <c r="E1267" t="s">
        <v>678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88.84999999999999</v>
      </c>
      <c r="L1267" t="s">
        <v>77</v>
      </c>
      <c r="M1267" t="s"/>
      <c r="N1267" t="s">
        <v>276</v>
      </c>
      <c r="O1267" t="s">
        <v>79</v>
      </c>
      <c r="P1267" t="s">
        <v>678</v>
      </c>
      <c r="Q1267" t="s"/>
      <c r="R1267" t="s">
        <v>80</v>
      </c>
      <c r="S1267" t="s">
        <v>1693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>
        <f>HYPERLINK("https://hotelmonitor-cachepage.eclerx.com/savepage/tk_15454758708018126_sr_60.html","info")</f>
        <v/>
      </c>
      <c r="AA1267" t="n">
        <v>-419226</v>
      </c>
      <c r="AB1267" t="s">
        <v>694</v>
      </c>
      <c r="AC1267" t="s">
        <v>88</v>
      </c>
      <c r="AD1267" t="s">
        <v>89</v>
      </c>
      <c r="AE1267" t="s"/>
      <c r="AF1267" t="s"/>
      <c r="AG1267" t="s"/>
      <c r="AH1267" t="s">
        <v>1694</v>
      </c>
      <c r="AI1267" t="s">
        <v>1693</v>
      </c>
      <c r="AJ1267" t="s"/>
      <c r="AK1267" t="s">
        <v>91</v>
      </c>
      <c r="AL1267" t="s"/>
      <c r="AM1267" t="s"/>
      <c r="AN1267" t="s">
        <v>91</v>
      </c>
      <c r="AO1267" t="s"/>
      <c r="AP1267" t="n">
        <v>6</v>
      </c>
      <c r="AQ1267" t="s">
        <v>92</v>
      </c>
      <c r="AR1267" t="s"/>
      <c r="AS1267" t="s">
        <v>742</v>
      </c>
      <c r="AT1267" t="s">
        <v>94</v>
      </c>
      <c r="AU1267" t="s">
        <v>91</v>
      </c>
      <c r="AV1267" t="s"/>
      <c r="AW1267" t="s">
        <v>95</v>
      </c>
      <c r="AX1267" t="s"/>
      <c r="AY1267" t="n">
        <v>419226</v>
      </c>
      <c r="AZ1267" t="s">
        <v>684</v>
      </c>
      <c r="BA1267" t="s"/>
      <c r="BB1267" t="s"/>
      <c r="BC1267" t="n">
        <v>38.9128</v>
      </c>
      <c r="BD1267" t="n">
        <v>38.9128</v>
      </c>
      <c r="BE1267" t="s">
        <v>1695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98</v>
      </c>
      <c r="BO1267" t="s">
        <v>82</v>
      </c>
      <c r="BP1267" t="s">
        <v>99</v>
      </c>
      <c r="BQ1267" t="s">
        <v>285</v>
      </c>
      <c r="BR1267" t="s">
        <v>387</v>
      </c>
    </row>
    <row r="1268" spans="1:70">
      <c r="A1268" t="s">
        <v>70</v>
      </c>
      <c r="B1268" t="s">
        <v>71</v>
      </c>
      <c r="C1268" t="s">
        <v>265</v>
      </c>
      <c r="D1268" t="n">
        <v>3</v>
      </c>
      <c r="E1268" t="s">
        <v>678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95.78</v>
      </c>
      <c r="L1268" t="s">
        <v>77</v>
      </c>
      <c r="M1268" t="s"/>
      <c r="N1268" t="s">
        <v>276</v>
      </c>
      <c r="O1268" t="s">
        <v>79</v>
      </c>
      <c r="P1268" t="s">
        <v>678</v>
      </c>
      <c r="Q1268" t="s"/>
      <c r="R1268" t="s">
        <v>80</v>
      </c>
      <c r="S1268" t="s">
        <v>1696</v>
      </c>
      <c r="T1268" t="s">
        <v>82</v>
      </c>
      <c r="U1268" t="s">
        <v>83</v>
      </c>
      <c r="V1268" t="s">
        <v>84</v>
      </c>
      <c r="W1268" t="s">
        <v>107</v>
      </c>
      <c r="X1268" t="s"/>
      <c r="Y1268" t="s">
        <v>86</v>
      </c>
      <c r="Z1268">
        <f>HYPERLINK("https://hotelmonitor-cachepage.eclerx.com/savepage/tk_15454758708018126_sr_60.html","info")</f>
        <v/>
      </c>
      <c r="AA1268" t="n">
        <v>-419226</v>
      </c>
      <c r="AB1268" t="s">
        <v>709</v>
      </c>
      <c r="AC1268" t="s">
        <v>196</v>
      </c>
      <c r="AD1268" t="s">
        <v>89</v>
      </c>
      <c r="AE1268" t="s"/>
      <c r="AF1268" t="s"/>
      <c r="AG1268" t="s"/>
      <c r="AH1268" t="s">
        <v>1697</v>
      </c>
      <c r="AI1268" t="s">
        <v>1696</v>
      </c>
      <c r="AJ1268" t="s"/>
      <c r="AK1268" t="s">
        <v>91</v>
      </c>
      <c r="AL1268" t="s"/>
      <c r="AM1268" t="s"/>
      <c r="AN1268" t="s">
        <v>99</v>
      </c>
      <c r="AO1268" t="s">
        <v>200</v>
      </c>
      <c r="AP1268" t="n">
        <v>6</v>
      </c>
      <c r="AQ1268" t="s">
        <v>92</v>
      </c>
      <c r="AR1268" t="s"/>
      <c r="AS1268" t="s">
        <v>742</v>
      </c>
      <c r="AT1268" t="s">
        <v>94</v>
      </c>
      <c r="AU1268" t="s">
        <v>91</v>
      </c>
      <c r="AV1268" t="s"/>
      <c r="AW1268" t="s">
        <v>95</v>
      </c>
      <c r="AX1268" t="s"/>
      <c r="AY1268" t="n">
        <v>419226</v>
      </c>
      <c r="AZ1268" t="s">
        <v>684</v>
      </c>
      <c r="BA1268" t="s"/>
      <c r="BB1268" t="s"/>
      <c r="BC1268" t="n">
        <v>38.9128</v>
      </c>
      <c r="BD1268" t="n">
        <v>38.9128</v>
      </c>
      <c r="BE1268" t="s">
        <v>1698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>
        <v>98</v>
      </c>
      <c r="BO1268" t="s">
        <v>82</v>
      </c>
      <c r="BP1268" t="s">
        <v>99</v>
      </c>
      <c r="BQ1268" t="s">
        <v>285</v>
      </c>
      <c r="BR1268" t="s">
        <v>387</v>
      </c>
    </row>
    <row r="1269" spans="1:70">
      <c r="A1269" t="s">
        <v>70</v>
      </c>
      <c r="B1269" t="s">
        <v>71</v>
      </c>
      <c r="C1269" t="s">
        <v>265</v>
      </c>
      <c r="D1269" t="n">
        <v>3</v>
      </c>
      <c r="E1269" t="s">
        <v>678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95.78</v>
      </c>
      <c r="L1269" t="s">
        <v>77</v>
      </c>
      <c r="M1269" t="s"/>
      <c r="N1269" t="s">
        <v>276</v>
      </c>
      <c r="O1269" t="s">
        <v>79</v>
      </c>
      <c r="P1269" t="s">
        <v>678</v>
      </c>
      <c r="Q1269" t="s"/>
      <c r="R1269" t="s">
        <v>80</v>
      </c>
      <c r="S1269" t="s">
        <v>1696</v>
      </c>
      <c r="T1269" t="s">
        <v>82</v>
      </c>
      <c r="U1269" t="s">
        <v>83</v>
      </c>
      <c r="V1269" t="s">
        <v>84</v>
      </c>
      <c r="W1269" t="s">
        <v>107</v>
      </c>
      <c r="X1269" t="s"/>
      <c r="Y1269" t="s">
        <v>86</v>
      </c>
      <c r="Z1269">
        <f>HYPERLINK("https://hotelmonitor-cachepage.eclerx.com/savepage/tk_15454758708018126_sr_60.html","info")</f>
        <v/>
      </c>
      <c r="AA1269" t="n">
        <v>-419226</v>
      </c>
      <c r="AB1269" t="s">
        <v>709</v>
      </c>
      <c r="AC1269" t="s">
        <v>196</v>
      </c>
      <c r="AD1269" t="s">
        <v>89</v>
      </c>
      <c r="AE1269" t="s"/>
      <c r="AF1269" t="s"/>
      <c r="AG1269" t="s"/>
      <c r="AH1269" t="s">
        <v>1697</v>
      </c>
      <c r="AI1269" t="s">
        <v>1696</v>
      </c>
      <c r="AJ1269" t="s"/>
      <c r="AK1269" t="s">
        <v>91</v>
      </c>
      <c r="AL1269" t="s"/>
      <c r="AM1269" t="s"/>
      <c r="AN1269" t="s">
        <v>99</v>
      </c>
      <c r="AO1269" t="s">
        <v>200</v>
      </c>
      <c r="AP1269" t="n">
        <v>6</v>
      </c>
      <c r="AQ1269" t="s">
        <v>92</v>
      </c>
      <c r="AR1269" t="s"/>
      <c r="AS1269" t="s">
        <v>742</v>
      </c>
      <c r="AT1269" t="s">
        <v>94</v>
      </c>
      <c r="AU1269" t="s">
        <v>91</v>
      </c>
      <c r="AV1269" t="s"/>
      <c r="AW1269" t="s">
        <v>95</v>
      </c>
      <c r="AX1269" t="s"/>
      <c r="AY1269" t="n">
        <v>419226</v>
      </c>
      <c r="AZ1269" t="s">
        <v>684</v>
      </c>
      <c r="BA1269" t="s"/>
      <c r="BB1269" t="s"/>
      <c r="BC1269" t="n">
        <v>38.9128</v>
      </c>
      <c r="BD1269" t="n">
        <v>38.9128</v>
      </c>
      <c r="BE1269" t="s">
        <v>1698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98</v>
      </c>
      <c r="BO1269" t="s">
        <v>82</v>
      </c>
      <c r="BP1269" t="s">
        <v>99</v>
      </c>
      <c r="BQ1269" t="s">
        <v>285</v>
      </c>
      <c r="BR1269" t="s">
        <v>387</v>
      </c>
    </row>
    <row r="1270" spans="1:70">
      <c r="A1270" t="s">
        <v>70</v>
      </c>
      <c r="B1270" t="s">
        <v>71</v>
      </c>
      <c r="C1270" t="s">
        <v>265</v>
      </c>
      <c r="D1270" t="n">
        <v>3</v>
      </c>
      <c r="E1270" t="s">
        <v>678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96</v>
      </c>
      <c r="L1270" t="s">
        <v>77</v>
      </c>
      <c r="M1270" t="s"/>
      <c r="N1270" t="s">
        <v>276</v>
      </c>
      <c r="O1270" t="s">
        <v>79</v>
      </c>
      <c r="P1270" t="s">
        <v>678</v>
      </c>
      <c r="Q1270" t="s"/>
      <c r="R1270" t="s">
        <v>80</v>
      </c>
      <c r="S1270" t="s">
        <v>1699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>
        <f>HYPERLINK("https://hotelmonitor-cachepage.eclerx.com/savepage/tk_15454758708018126_sr_60.html","info")</f>
        <v/>
      </c>
      <c r="AA1270" t="n">
        <v>-419226</v>
      </c>
      <c r="AB1270" t="s">
        <v>698</v>
      </c>
      <c r="AC1270" t="s">
        <v>88</v>
      </c>
      <c r="AD1270" t="s">
        <v>89</v>
      </c>
      <c r="AE1270" t="s"/>
      <c r="AF1270" t="s"/>
      <c r="AG1270" t="s"/>
      <c r="AH1270" t="s">
        <v>1700</v>
      </c>
      <c r="AI1270" t="s">
        <v>764</v>
      </c>
      <c r="AJ1270" t="s"/>
      <c r="AK1270" t="s">
        <v>99</v>
      </c>
      <c r="AL1270" t="s"/>
      <c r="AM1270" t="s"/>
      <c r="AN1270" t="s">
        <v>91</v>
      </c>
      <c r="AO1270" t="s"/>
      <c r="AP1270" t="n">
        <v>6</v>
      </c>
      <c r="AQ1270" t="s">
        <v>92</v>
      </c>
      <c r="AR1270" t="s"/>
      <c r="AS1270" t="s">
        <v>742</v>
      </c>
      <c r="AT1270" t="s">
        <v>94</v>
      </c>
      <c r="AU1270" t="s">
        <v>91</v>
      </c>
      <c r="AV1270" t="s"/>
      <c r="AW1270" t="s">
        <v>95</v>
      </c>
      <c r="AX1270" t="s"/>
      <c r="AY1270" t="n">
        <v>419226</v>
      </c>
      <c r="AZ1270" t="s">
        <v>684</v>
      </c>
      <c r="BA1270" t="s"/>
      <c r="BB1270" t="s"/>
      <c r="BC1270" t="n">
        <v>38.9128</v>
      </c>
      <c r="BD1270" t="n">
        <v>38.9128</v>
      </c>
      <c r="BE1270" t="s">
        <v>1701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>
        <v>98</v>
      </c>
      <c r="BO1270" t="s">
        <v>82</v>
      </c>
      <c r="BP1270" t="s">
        <v>99</v>
      </c>
      <c r="BQ1270" t="s">
        <v>285</v>
      </c>
      <c r="BR1270" t="s">
        <v>387</v>
      </c>
    </row>
    <row r="1271" spans="1:70">
      <c r="A1271" t="s">
        <v>70</v>
      </c>
      <c r="B1271" t="s">
        <v>71</v>
      </c>
      <c r="C1271" t="s">
        <v>265</v>
      </c>
      <c r="D1271" t="n">
        <v>3</v>
      </c>
      <c r="E1271" t="s">
        <v>678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96</v>
      </c>
      <c r="L1271" t="s">
        <v>77</v>
      </c>
      <c r="M1271" t="s"/>
      <c r="N1271" t="s">
        <v>276</v>
      </c>
      <c r="O1271" t="s">
        <v>79</v>
      </c>
      <c r="P1271" t="s">
        <v>678</v>
      </c>
      <c r="Q1271" t="s"/>
      <c r="R1271" t="s">
        <v>80</v>
      </c>
      <c r="S1271" t="s">
        <v>1699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>
        <f>HYPERLINK("https://hotelmonitor-cachepage.eclerx.com/savepage/tk_15454758708018126_sr_60.html","info")</f>
        <v/>
      </c>
      <c r="AA1271" t="n">
        <v>-419226</v>
      </c>
      <c r="AB1271" t="s">
        <v>698</v>
      </c>
      <c r="AC1271" t="s">
        <v>88</v>
      </c>
      <c r="AD1271" t="s">
        <v>89</v>
      </c>
      <c r="AE1271" t="s"/>
      <c r="AF1271" t="s"/>
      <c r="AG1271" t="s"/>
      <c r="AH1271" t="s">
        <v>1700</v>
      </c>
      <c r="AI1271" t="s">
        <v>764</v>
      </c>
      <c r="AJ1271" t="s"/>
      <c r="AK1271" t="s">
        <v>99</v>
      </c>
      <c r="AL1271" t="s"/>
      <c r="AM1271" t="s"/>
      <c r="AN1271" t="s">
        <v>91</v>
      </c>
      <c r="AO1271" t="s"/>
      <c r="AP1271" t="n">
        <v>6</v>
      </c>
      <c r="AQ1271" t="s">
        <v>92</v>
      </c>
      <c r="AR1271" t="s"/>
      <c r="AS1271" t="s">
        <v>742</v>
      </c>
      <c r="AT1271" t="s">
        <v>94</v>
      </c>
      <c r="AU1271" t="s">
        <v>91</v>
      </c>
      <c r="AV1271" t="s"/>
      <c r="AW1271" t="s">
        <v>95</v>
      </c>
      <c r="AX1271" t="s"/>
      <c r="AY1271" t="n">
        <v>419226</v>
      </c>
      <c r="AZ1271" t="s">
        <v>684</v>
      </c>
      <c r="BA1271" t="s"/>
      <c r="BB1271" t="s"/>
      <c r="BC1271" t="n">
        <v>38.9128</v>
      </c>
      <c r="BD1271" t="n">
        <v>38.9128</v>
      </c>
      <c r="BE1271" t="s">
        <v>1701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>
        <v>98</v>
      </c>
      <c r="BO1271" t="s">
        <v>82</v>
      </c>
      <c r="BP1271" t="s">
        <v>99</v>
      </c>
      <c r="BQ1271" t="s">
        <v>285</v>
      </c>
      <c r="BR1271" t="s">
        <v>387</v>
      </c>
    </row>
    <row r="1272" spans="1:70">
      <c r="A1272" t="s">
        <v>70</v>
      </c>
      <c r="B1272" t="s">
        <v>71</v>
      </c>
      <c r="C1272" t="s">
        <v>265</v>
      </c>
      <c r="D1272" t="n">
        <v>3</v>
      </c>
      <c r="E1272" t="s">
        <v>678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98.73</v>
      </c>
      <c r="L1272" t="s">
        <v>77</v>
      </c>
      <c r="M1272" t="s"/>
      <c r="N1272" t="s">
        <v>276</v>
      </c>
      <c r="O1272" t="s">
        <v>79</v>
      </c>
      <c r="P1272" t="s">
        <v>678</v>
      </c>
      <c r="Q1272" t="s"/>
      <c r="R1272" t="s">
        <v>80</v>
      </c>
      <c r="S1272" t="s">
        <v>1702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>
        <f>HYPERLINK("https://hotelmonitor-cachepage.eclerx.com/savepage/tk_15454758708018126_sr_60.html","info")</f>
        <v/>
      </c>
      <c r="AA1272" t="n">
        <v>-419226</v>
      </c>
      <c r="AB1272" t="s">
        <v>698</v>
      </c>
      <c r="AC1272" t="s">
        <v>88</v>
      </c>
      <c r="AD1272" t="s">
        <v>89</v>
      </c>
      <c r="AE1272" t="s"/>
      <c r="AF1272" t="s"/>
      <c r="AG1272" t="s"/>
      <c r="AH1272" t="s">
        <v>1703</v>
      </c>
      <c r="AI1272" t="s">
        <v>1702</v>
      </c>
      <c r="AJ1272" t="s"/>
      <c r="AK1272" t="s">
        <v>91</v>
      </c>
      <c r="AL1272" t="s"/>
      <c r="AM1272" t="s"/>
      <c r="AN1272" t="s">
        <v>91</v>
      </c>
      <c r="AO1272" t="s"/>
      <c r="AP1272" t="n">
        <v>6</v>
      </c>
      <c r="AQ1272" t="s">
        <v>92</v>
      </c>
      <c r="AR1272" t="s"/>
      <c r="AS1272" t="s">
        <v>742</v>
      </c>
      <c r="AT1272" t="s">
        <v>94</v>
      </c>
      <c r="AU1272" t="s">
        <v>91</v>
      </c>
      <c r="AV1272" t="s"/>
      <c r="AW1272" t="s">
        <v>95</v>
      </c>
      <c r="AX1272" t="s"/>
      <c r="AY1272" t="n">
        <v>419226</v>
      </c>
      <c r="AZ1272" t="s">
        <v>684</v>
      </c>
      <c r="BA1272" t="s"/>
      <c r="BB1272" t="s"/>
      <c r="BC1272" t="n">
        <v>38.9128</v>
      </c>
      <c r="BD1272" t="n">
        <v>38.9128</v>
      </c>
      <c r="BE1272" t="s">
        <v>1704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>
        <v>98</v>
      </c>
      <c r="BO1272" t="s">
        <v>82</v>
      </c>
      <c r="BP1272" t="s">
        <v>99</v>
      </c>
      <c r="BQ1272" t="s">
        <v>285</v>
      </c>
      <c r="BR1272" t="s">
        <v>387</v>
      </c>
    </row>
    <row r="1273" spans="1:70">
      <c r="A1273" t="s">
        <v>70</v>
      </c>
      <c r="B1273" t="s">
        <v>71</v>
      </c>
      <c r="C1273" t="s">
        <v>265</v>
      </c>
      <c r="D1273" t="n">
        <v>3</v>
      </c>
      <c r="E1273" t="s">
        <v>678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98.73</v>
      </c>
      <c r="L1273" t="s">
        <v>77</v>
      </c>
      <c r="M1273" t="s"/>
      <c r="N1273" t="s">
        <v>276</v>
      </c>
      <c r="O1273" t="s">
        <v>79</v>
      </c>
      <c r="P1273" t="s">
        <v>678</v>
      </c>
      <c r="Q1273" t="s"/>
      <c r="R1273" t="s">
        <v>80</v>
      </c>
      <c r="S1273" t="s">
        <v>1702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>
        <f>HYPERLINK("https://hotelmonitor-cachepage.eclerx.com/savepage/tk_15454758708018126_sr_60.html","info")</f>
        <v/>
      </c>
      <c r="AA1273" t="n">
        <v>-419226</v>
      </c>
      <c r="AB1273" t="s">
        <v>698</v>
      </c>
      <c r="AC1273" t="s">
        <v>88</v>
      </c>
      <c r="AD1273" t="s">
        <v>89</v>
      </c>
      <c r="AE1273" t="s"/>
      <c r="AF1273" t="s"/>
      <c r="AG1273" t="s"/>
      <c r="AH1273" t="s">
        <v>1703</v>
      </c>
      <c r="AI1273" t="s">
        <v>1702</v>
      </c>
      <c r="AJ1273" t="s"/>
      <c r="AK1273" t="s">
        <v>91</v>
      </c>
      <c r="AL1273" t="s"/>
      <c r="AM1273" t="s"/>
      <c r="AN1273" t="s">
        <v>91</v>
      </c>
      <c r="AO1273" t="s"/>
      <c r="AP1273" t="n">
        <v>6</v>
      </c>
      <c r="AQ1273" t="s">
        <v>92</v>
      </c>
      <c r="AR1273" t="s"/>
      <c r="AS1273" t="s">
        <v>742</v>
      </c>
      <c r="AT1273" t="s">
        <v>94</v>
      </c>
      <c r="AU1273" t="s">
        <v>91</v>
      </c>
      <c r="AV1273" t="s"/>
      <c r="AW1273" t="s">
        <v>95</v>
      </c>
      <c r="AX1273" t="s"/>
      <c r="AY1273" t="n">
        <v>419226</v>
      </c>
      <c r="AZ1273" t="s">
        <v>684</v>
      </c>
      <c r="BA1273" t="s"/>
      <c r="BB1273" t="s"/>
      <c r="BC1273" t="n">
        <v>38.9128</v>
      </c>
      <c r="BD1273" t="n">
        <v>38.9128</v>
      </c>
      <c r="BE1273" t="s">
        <v>1704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>
        <v>98</v>
      </c>
      <c r="BO1273" t="s">
        <v>82</v>
      </c>
      <c r="BP1273" t="s">
        <v>99</v>
      </c>
      <c r="BQ1273" t="s">
        <v>285</v>
      </c>
      <c r="BR1273" t="s">
        <v>387</v>
      </c>
    </row>
    <row r="1274" spans="1:70">
      <c r="A1274" t="s">
        <v>70</v>
      </c>
      <c r="B1274" t="s">
        <v>71</v>
      </c>
      <c r="C1274" t="s">
        <v>265</v>
      </c>
      <c r="D1274" t="n">
        <v>3</v>
      </c>
      <c r="E1274" t="s">
        <v>678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98.73</v>
      </c>
      <c r="L1274" t="s">
        <v>77</v>
      </c>
      <c r="M1274" t="s"/>
      <c r="N1274" t="s">
        <v>276</v>
      </c>
      <c r="O1274" t="s">
        <v>79</v>
      </c>
      <c r="P1274" t="s">
        <v>678</v>
      </c>
      <c r="Q1274" t="s"/>
      <c r="R1274" t="s">
        <v>80</v>
      </c>
      <c r="S1274" t="s">
        <v>1702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>
        <f>HYPERLINK("https://hotelmonitor-cachepage.eclerx.com/savepage/tk_15454758708018126_sr_60.html","info")</f>
        <v/>
      </c>
      <c r="AA1274" t="n">
        <v>-419226</v>
      </c>
      <c r="AB1274" t="s">
        <v>698</v>
      </c>
      <c r="AC1274" t="s">
        <v>88</v>
      </c>
      <c r="AD1274" t="s">
        <v>89</v>
      </c>
      <c r="AE1274" t="s"/>
      <c r="AF1274" t="s"/>
      <c r="AG1274" t="s"/>
      <c r="AH1274" t="s">
        <v>1703</v>
      </c>
      <c r="AI1274" t="s">
        <v>1702</v>
      </c>
      <c r="AJ1274" t="s"/>
      <c r="AK1274" t="s">
        <v>91</v>
      </c>
      <c r="AL1274" t="s"/>
      <c r="AM1274" t="s"/>
      <c r="AN1274" t="s">
        <v>91</v>
      </c>
      <c r="AO1274" t="s"/>
      <c r="AP1274" t="n">
        <v>6</v>
      </c>
      <c r="AQ1274" t="s">
        <v>92</v>
      </c>
      <c r="AR1274" t="s"/>
      <c r="AS1274" t="s">
        <v>742</v>
      </c>
      <c r="AT1274" t="s">
        <v>94</v>
      </c>
      <c r="AU1274" t="s">
        <v>91</v>
      </c>
      <c r="AV1274" t="s"/>
      <c r="AW1274" t="s">
        <v>95</v>
      </c>
      <c r="AX1274" t="s"/>
      <c r="AY1274" t="n">
        <v>419226</v>
      </c>
      <c r="AZ1274" t="s">
        <v>684</v>
      </c>
      <c r="BA1274" t="s"/>
      <c r="BB1274" t="s"/>
      <c r="BC1274" t="n">
        <v>38.9128</v>
      </c>
      <c r="BD1274" t="n">
        <v>38.9128</v>
      </c>
      <c r="BE1274" t="s">
        <v>1704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>
        <v>98</v>
      </c>
      <c r="BO1274" t="s">
        <v>82</v>
      </c>
      <c r="BP1274" t="s">
        <v>99</v>
      </c>
      <c r="BQ1274" t="s">
        <v>285</v>
      </c>
      <c r="BR1274" t="s">
        <v>387</v>
      </c>
    </row>
    <row r="1275" spans="1:70">
      <c r="A1275" t="s">
        <v>70</v>
      </c>
      <c r="B1275" t="s">
        <v>71</v>
      </c>
      <c r="C1275" t="s">
        <v>265</v>
      </c>
      <c r="D1275" t="n">
        <v>3</v>
      </c>
      <c r="E1275" t="s">
        <v>678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98.73</v>
      </c>
      <c r="L1275" t="s">
        <v>77</v>
      </c>
      <c r="M1275" t="s"/>
      <c r="N1275" t="s">
        <v>276</v>
      </c>
      <c r="O1275" t="s">
        <v>79</v>
      </c>
      <c r="P1275" t="s">
        <v>678</v>
      </c>
      <c r="Q1275" t="s"/>
      <c r="R1275" t="s">
        <v>80</v>
      </c>
      <c r="S1275" t="s">
        <v>1702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>
        <f>HYPERLINK("https://hotelmonitor-cachepage.eclerx.com/savepage/tk_15454758708018126_sr_60.html","info")</f>
        <v/>
      </c>
      <c r="AA1275" t="n">
        <v>-419226</v>
      </c>
      <c r="AB1275" t="s">
        <v>698</v>
      </c>
      <c r="AC1275" t="s">
        <v>88</v>
      </c>
      <c r="AD1275" t="s">
        <v>89</v>
      </c>
      <c r="AE1275" t="s"/>
      <c r="AF1275" t="s"/>
      <c r="AG1275" t="s"/>
      <c r="AH1275" t="s">
        <v>1703</v>
      </c>
      <c r="AI1275" t="s">
        <v>1702</v>
      </c>
      <c r="AJ1275" t="s"/>
      <c r="AK1275" t="s">
        <v>91</v>
      </c>
      <c r="AL1275" t="s"/>
      <c r="AM1275" t="s"/>
      <c r="AN1275" t="s">
        <v>91</v>
      </c>
      <c r="AO1275" t="s"/>
      <c r="AP1275" t="n">
        <v>6</v>
      </c>
      <c r="AQ1275" t="s">
        <v>92</v>
      </c>
      <c r="AR1275" t="s"/>
      <c r="AS1275" t="s">
        <v>742</v>
      </c>
      <c r="AT1275" t="s">
        <v>94</v>
      </c>
      <c r="AU1275" t="s">
        <v>91</v>
      </c>
      <c r="AV1275" t="s"/>
      <c r="AW1275" t="s">
        <v>95</v>
      </c>
      <c r="AX1275" t="s"/>
      <c r="AY1275" t="n">
        <v>419226</v>
      </c>
      <c r="AZ1275" t="s">
        <v>684</v>
      </c>
      <c r="BA1275" t="s"/>
      <c r="BB1275" t="s"/>
      <c r="BC1275" t="n">
        <v>38.9128</v>
      </c>
      <c r="BD1275" t="n">
        <v>38.9128</v>
      </c>
      <c r="BE1275" t="s">
        <v>1704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>
        <v>98</v>
      </c>
      <c r="BO1275" t="s">
        <v>82</v>
      </c>
      <c r="BP1275" t="s">
        <v>99</v>
      </c>
      <c r="BQ1275" t="s">
        <v>285</v>
      </c>
      <c r="BR1275" t="s">
        <v>387</v>
      </c>
    </row>
    <row r="1276" spans="1:70">
      <c r="A1276" t="s">
        <v>70</v>
      </c>
      <c r="B1276" t="s">
        <v>71</v>
      </c>
      <c r="C1276" t="s">
        <v>265</v>
      </c>
      <c r="D1276" t="n">
        <v>3</v>
      </c>
      <c r="E1276" t="s">
        <v>678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102.75</v>
      </c>
      <c r="L1276" t="s">
        <v>77</v>
      </c>
      <c r="M1276" t="s"/>
      <c r="N1276" t="s">
        <v>276</v>
      </c>
      <c r="O1276" t="s">
        <v>79</v>
      </c>
      <c r="P1276" t="s">
        <v>678</v>
      </c>
      <c r="Q1276" t="s"/>
      <c r="R1276" t="s">
        <v>80</v>
      </c>
      <c r="S1276" t="s">
        <v>1425</v>
      </c>
      <c r="T1276" t="s">
        <v>82</v>
      </c>
      <c r="U1276" t="s">
        <v>83</v>
      </c>
      <c r="V1276" t="s">
        <v>84</v>
      </c>
      <c r="W1276" t="s">
        <v>103</v>
      </c>
      <c r="X1276" t="s"/>
      <c r="Y1276" t="s">
        <v>86</v>
      </c>
      <c r="Z1276">
        <f>HYPERLINK("https://hotelmonitor-cachepage.eclerx.com/savepage/tk_15454758708018126_sr_60.html","info")</f>
        <v/>
      </c>
      <c r="AA1276" t="n">
        <v>-419226</v>
      </c>
      <c r="AB1276" t="s">
        <v>713</v>
      </c>
      <c r="AC1276" t="s">
        <v>88</v>
      </c>
      <c r="AD1276" t="s">
        <v>89</v>
      </c>
      <c r="AE1276" t="s"/>
      <c r="AF1276" t="s"/>
      <c r="AG1276" t="s"/>
      <c r="AH1276" t="s">
        <v>1426</v>
      </c>
      <c r="AI1276" t="s">
        <v>1425</v>
      </c>
      <c r="AJ1276" t="s"/>
      <c r="AK1276" t="s">
        <v>91</v>
      </c>
      <c r="AL1276" t="s"/>
      <c r="AM1276" t="s"/>
      <c r="AN1276" t="s">
        <v>91</v>
      </c>
      <c r="AO1276" t="s"/>
      <c r="AP1276" t="n">
        <v>6</v>
      </c>
      <c r="AQ1276" t="s">
        <v>92</v>
      </c>
      <c r="AR1276" t="s"/>
      <c r="AS1276" t="s">
        <v>742</v>
      </c>
      <c r="AT1276" t="s">
        <v>94</v>
      </c>
      <c r="AU1276" t="s">
        <v>91</v>
      </c>
      <c r="AV1276" t="s"/>
      <c r="AW1276" t="s">
        <v>95</v>
      </c>
      <c r="AX1276" t="s"/>
      <c r="AY1276" t="n">
        <v>419226</v>
      </c>
      <c r="AZ1276" t="s">
        <v>684</v>
      </c>
      <c r="BA1276" t="s"/>
      <c r="BB1276" t="s"/>
      <c r="BC1276" t="n">
        <v>38.9128</v>
      </c>
      <c r="BD1276" t="n">
        <v>38.9128</v>
      </c>
      <c r="BE1276" t="s">
        <v>1705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>
        <v>98</v>
      </c>
      <c r="BO1276" t="s">
        <v>82</v>
      </c>
      <c r="BP1276" t="s">
        <v>99</v>
      </c>
      <c r="BQ1276" t="s">
        <v>285</v>
      </c>
      <c r="BR1276" t="s">
        <v>387</v>
      </c>
    </row>
    <row r="1277" spans="1:70">
      <c r="A1277" t="s">
        <v>70</v>
      </c>
      <c r="B1277" t="s">
        <v>71</v>
      </c>
      <c r="C1277" t="s">
        <v>265</v>
      </c>
      <c r="D1277" t="n">
        <v>3</v>
      </c>
      <c r="E1277" t="s">
        <v>678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102.75</v>
      </c>
      <c r="L1277" t="s">
        <v>77</v>
      </c>
      <c r="M1277" t="s"/>
      <c r="N1277" t="s">
        <v>276</v>
      </c>
      <c r="O1277" t="s">
        <v>79</v>
      </c>
      <c r="P1277" t="s">
        <v>678</v>
      </c>
      <c r="Q1277" t="s"/>
      <c r="R1277" t="s">
        <v>80</v>
      </c>
      <c r="S1277" t="s">
        <v>1425</v>
      </c>
      <c r="T1277" t="s">
        <v>82</v>
      </c>
      <c r="U1277" t="s">
        <v>83</v>
      </c>
      <c r="V1277" t="s">
        <v>84</v>
      </c>
      <c r="W1277" t="s">
        <v>103</v>
      </c>
      <c r="X1277" t="s"/>
      <c r="Y1277" t="s">
        <v>86</v>
      </c>
      <c r="Z1277">
        <f>HYPERLINK("https://hotelmonitor-cachepage.eclerx.com/savepage/tk_15454758708018126_sr_60.html","info")</f>
        <v/>
      </c>
      <c r="AA1277" t="n">
        <v>-419226</v>
      </c>
      <c r="AB1277" t="s">
        <v>713</v>
      </c>
      <c r="AC1277" t="s">
        <v>88</v>
      </c>
      <c r="AD1277" t="s">
        <v>89</v>
      </c>
      <c r="AE1277" t="s"/>
      <c r="AF1277" t="s"/>
      <c r="AG1277" t="s"/>
      <c r="AH1277" t="s">
        <v>1426</v>
      </c>
      <c r="AI1277" t="s">
        <v>1425</v>
      </c>
      <c r="AJ1277" t="s"/>
      <c r="AK1277" t="s">
        <v>91</v>
      </c>
      <c r="AL1277" t="s"/>
      <c r="AM1277" t="s"/>
      <c r="AN1277" t="s">
        <v>91</v>
      </c>
      <c r="AO1277" t="s"/>
      <c r="AP1277" t="n">
        <v>6</v>
      </c>
      <c r="AQ1277" t="s">
        <v>92</v>
      </c>
      <c r="AR1277" t="s"/>
      <c r="AS1277" t="s">
        <v>742</v>
      </c>
      <c r="AT1277" t="s">
        <v>94</v>
      </c>
      <c r="AU1277" t="s">
        <v>91</v>
      </c>
      <c r="AV1277" t="s"/>
      <c r="AW1277" t="s">
        <v>95</v>
      </c>
      <c r="AX1277" t="s"/>
      <c r="AY1277" t="n">
        <v>419226</v>
      </c>
      <c r="AZ1277" t="s">
        <v>684</v>
      </c>
      <c r="BA1277" t="s"/>
      <c r="BB1277" t="s"/>
      <c r="BC1277" t="n">
        <v>38.9128</v>
      </c>
      <c r="BD1277" t="n">
        <v>38.9128</v>
      </c>
      <c r="BE1277" t="s">
        <v>1705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>
        <v>98</v>
      </c>
      <c r="BO1277" t="s">
        <v>82</v>
      </c>
      <c r="BP1277" t="s">
        <v>99</v>
      </c>
      <c r="BQ1277" t="s">
        <v>285</v>
      </c>
      <c r="BR1277" t="s">
        <v>387</v>
      </c>
    </row>
    <row r="1278" spans="1:70">
      <c r="A1278" t="s">
        <v>70</v>
      </c>
      <c r="B1278" t="s">
        <v>71</v>
      </c>
      <c r="C1278" t="s">
        <v>265</v>
      </c>
      <c r="D1278" t="n">
        <v>3</v>
      </c>
      <c r="E1278" t="s">
        <v>678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111</v>
      </c>
      <c r="L1278" t="s">
        <v>77</v>
      </c>
      <c r="M1278" t="s"/>
      <c r="N1278" t="s">
        <v>276</v>
      </c>
      <c r="O1278" t="s">
        <v>79</v>
      </c>
      <c r="P1278" t="s">
        <v>678</v>
      </c>
      <c r="Q1278" t="s"/>
      <c r="R1278" t="s">
        <v>80</v>
      </c>
      <c r="S1278" t="s">
        <v>1706</v>
      </c>
      <c r="T1278" t="s">
        <v>82</v>
      </c>
      <c r="U1278" t="s">
        <v>83</v>
      </c>
      <c r="V1278" t="s">
        <v>84</v>
      </c>
      <c r="W1278" t="s">
        <v>103</v>
      </c>
      <c r="X1278" t="s"/>
      <c r="Y1278" t="s">
        <v>86</v>
      </c>
      <c r="Z1278">
        <f>HYPERLINK("https://hotelmonitor-cachepage.eclerx.com/savepage/tk_15454758708018126_sr_60.html","info")</f>
        <v/>
      </c>
      <c r="AA1278" t="n">
        <v>-419226</v>
      </c>
      <c r="AB1278" t="s">
        <v>720</v>
      </c>
      <c r="AC1278" t="s">
        <v>88</v>
      </c>
      <c r="AD1278" t="s">
        <v>89</v>
      </c>
      <c r="AE1278" t="s"/>
      <c r="AF1278" t="s"/>
      <c r="AG1278" t="s"/>
      <c r="AH1278" t="s">
        <v>1707</v>
      </c>
      <c r="AI1278" t="s">
        <v>1708</v>
      </c>
      <c r="AJ1278" t="s"/>
      <c r="AK1278" t="s">
        <v>99</v>
      </c>
      <c r="AL1278" t="s"/>
      <c r="AM1278" t="s"/>
      <c r="AN1278" t="s">
        <v>91</v>
      </c>
      <c r="AO1278" t="s"/>
      <c r="AP1278" t="n">
        <v>6</v>
      </c>
      <c r="AQ1278" t="s">
        <v>92</v>
      </c>
      <c r="AR1278" t="s"/>
      <c r="AS1278" t="s">
        <v>742</v>
      </c>
      <c r="AT1278" t="s">
        <v>94</v>
      </c>
      <c r="AU1278" t="s">
        <v>91</v>
      </c>
      <c r="AV1278" t="s"/>
      <c r="AW1278" t="s">
        <v>95</v>
      </c>
      <c r="AX1278" t="s"/>
      <c r="AY1278" t="n">
        <v>419226</v>
      </c>
      <c r="AZ1278" t="s">
        <v>684</v>
      </c>
      <c r="BA1278" t="s"/>
      <c r="BB1278" t="s"/>
      <c r="BC1278" t="n">
        <v>38.9128</v>
      </c>
      <c r="BD1278" t="n">
        <v>38.9128</v>
      </c>
      <c r="BE1278" t="s">
        <v>1709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>
        <v>98</v>
      </c>
      <c r="BO1278" t="s">
        <v>82</v>
      </c>
      <c r="BP1278" t="s">
        <v>99</v>
      </c>
      <c r="BQ1278" t="s">
        <v>285</v>
      </c>
      <c r="BR1278" t="s">
        <v>387</v>
      </c>
    </row>
    <row r="1279" spans="1:70">
      <c r="A1279" t="s">
        <v>70</v>
      </c>
      <c r="B1279" t="s">
        <v>71</v>
      </c>
      <c r="C1279" t="s">
        <v>265</v>
      </c>
      <c r="D1279" t="n">
        <v>3</v>
      </c>
      <c r="E1279" t="s">
        <v>678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111</v>
      </c>
      <c r="L1279" t="s">
        <v>77</v>
      </c>
      <c r="M1279" t="s"/>
      <c r="N1279" t="s">
        <v>276</v>
      </c>
      <c r="O1279" t="s">
        <v>79</v>
      </c>
      <c r="P1279" t="s">
        <v>678</v>
      </c>
      <c r="Q1279" t="s"/>
      <c r="R1279" t="s">
        <v>80</v>
      </c>
      <c r="S1279" t="s">
        <v>1706</v>
      </c>
      <c r="T1279" t="s">
        <v>82</v>
      </c>
      <c r="U1279" t="s">
        <v>83</v>
      </c>
      <c r="V1279" t="s">
        <v>84</v>
      </c>
      <c r="W1279" t="s">
        <v>103</v>
      </c>
      <c r="X1279" t="s"/>
      <c r="Y1279" t="s">
        <v>86</v>
      </c>
      <c r="Z1279">
        <f>HYPERLINK("https://hotelmonitor-cachepage.eclerx.com/savepage/tk_15454758708018126_sr_60.html","info")</f>
        <v/>
      </c>
      <c r="AA1279" t="n">
        <v>-419226</v>
      </c>
      <c r="AB1279" t="s">
        <v>720</v>
      </c>
      <c r="AC1279" t="s">
        <v>88</v>
      </c>
      <c r="AD1279" t="s">
        <v>89</v>
      </c>
      <c r="AE1279" t="s"/>
      <c r="AF1279" t="s"/>
      <c r="AG1279" t="s"/>
      <c r="AH1279" t="s">
        <v>1707</v>
      </c>
      <c r="AI1279" t="s">
        <v>1708</v>
      </c>
      <c r="AJ1279" t="s"/>
      <c r="AK1279" t="s">
        <v>99</v>
      </c>
      <c r="AL1279" t="s"/>
      <c r="AM1279" t="s"/>
      <c r="AN1279" t="s">
        <v>91</v>
      </c>
      <c r="AO1279" t="s"/>
      <c r="AP1279" t="n">
        <v>6</v>
      </c>
      <c r="AQ1279" t="s">
        <v>92</v>
      </c>
      <c r="AR1279" t="s"/>
      <c r="AS1279" t="s">
        <v>742</v>
      </c>
      <c r="AT1279" t="s">
        <v>94</v>
      </c>
      <c r="AU1279" t="s">
        <v>91</v>
      </c>
      <c r="AV1279" t="s"/>
      <c r="AW1279" t="s">
        <v>95</v>
      </c>
      <c r="AX1279" t="s"/>
      <c r="AY1279" t="n">
        <v>419226</v>
      </c>
      <c r="AZ1279" t="s">
        <v>684</v>
      </c>
      <c r="BA1279" t="s"/>
      <c r="BB1279" t="s"/>
      <c r="BC1279" t="n">
        <v>38.9128</v>
      </c>
      <c r="BD1279" t="n">
        <v>38.9128</v>
      </c>
      <c r="BE1279" t="s">
        <v>1709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>
        <v>98</v>
      </c>
      <c r="BO1279" t="s">
        <v>82</v>
      </c>
      <c r="BP1279" t="s">
        <v>99</v>
      </c>
      <c r="BQ1279" t="s">
        <v>285</v>
      </c>
      <c r="BR1279" t="s">
        <v>387</v>
      </c>
    </row>
    <row r="1280" spans="1:70">
      <c r="A1280" t="s">
        <v>70</v>
      </c>
      <c r="B1280" t="s">
        <v>71</v>
      </c>
      <c r="C1280" t="s">
        <v>265</v>
      </c>
      <c r="D1280" t="n">
        <v>3</v>
      </c>
      <c r="E1280" t="s">
        <v>678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114.16</v>
      </c>
      <c r="L1280" t="s">
        <v>77</v>
      </c>
      <c r="M1280" t="s"/>
      <c r="N1280" t="s">
        <v>276</v>
      </c>
      <c r="O1280" t="s">
        <v>79</v>
      </c>
      <c r="P1280" t="s">
        <v>678</v>
      </c>
      <c r="Q1280" t="s"/>
      <c r="R1280" t="s">
        <v>80</v>
      </c>
      <c r="S1280" t="s">
        <v>1710</v>
      </c>
      <c r="T1280" t="s">
        <v>82</v>
      </c>
      <c r="U1280" t="s">
        <v>83</v>
      </c>
      <c r="V1280" t="s">
        <v>84</v>
      </c>
      <c r="W1280" t="s">
        <v>103</v>
      </c>
      <c r="X1280" t="s"/>
      <c r="Y1280" t="s">
        <v>86</v>
      </c>
      <c r="Z1280">
        <f>HYPERLINK("https://hotelmonitor-cachepage.eclerx.com/savepage/tk_15454758708018126_sr_60.html","info")</f>
        <v/>
      </c>
      <c r="AA1280" t="n">
        <v>-419226</v>
      </c>
      <c r="AB1280" t="s">
        <v>720</v>
      </c>
      <c r="AC1280" t="s">
        <v>88</v>
      </c>
      <c r="AD1280" t="s">
        <v>89</v>
      </c>
      <c r="AE1280" t="s"/>
      <c r="AF1280" t="s"/>
      <c r="AG1280" t="s"/>
      <c r="AH1280" t="s">
        <v>1711</v>
      </c>
      <c r="AI1280" t="s">
        <v>1710</v>
      </c>
      <c r="AJ1280" t="s"/>
      <c r="AK1280" t="s">
        <v>91</v>
      </c>
      <c r="AL1280" t="s"/>
      <c r="AM1280" t="s"/>
      <c r="AN1280" t="s">
        <v>91</v>
      </c>
      <c r="AO1280" t="s"/>
      <c r="AP1280" t="n">
        <v>6</v>
      </c>
      <c r="AQ1280" t="s">
        <v>92</v>
      </c>
      <c r="AR1280" t="s"/>
      <c r="AS1280" t="s">
        <v>742</v>
      </c>
      <c r="AT1280" t="s">
        <v>94</v>
      </c>
      <c r="AU1280" t="s">
        <v>91</v>
      </c>
      <c r="AV1280" t="s"/>
      <c r="AW1280" t="s">
        <v>95</v>
      </c>
      <c r="AX1280" t="s"/>
      <c r="AY1280" t="n">
        <v>419226</v>
      </c>
      <c r="AZ1280" t="s">
        <v>684</v>
      </c>
      <c r="BA1280" t="s"/>
      <c r="BB1280" t="s"/>
      <c r="BC1280" t="n">
        <v>38.9128</v>
      </c>
      <c r="BD1280" t="n">
        <v>38.9128</v>
      </c>
      <c r="BE1280" t="s">
        <v>1712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>
        <v>98</v>
      </c>
      <c r="BO1280" t="s">
        <v>82</v>
      </c>
      <c r="BP1280" t="s">
        <v>99</v>
      </c>
      <c r="BQ1280" t="s">
        <v>285</v>
      </c>
      <c r="BR1280" t="s">
        <v>387</v>
      </c>
    </row>
    <row r="1281" spans="1:70">
      <c r="A1281" t="s">
        <v>70</v>
      </c>
      <c r="B1281" t="s">
        <v>71</v>
      </c>
      <c r="C1281" t="s">
        <v>265</v>
      </c>
      <c r="D1281" t="n">
        <v>3</v>
      </c>
      <c r="E1281" t="s">
        <v>678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114.16</v>
      </c>
      <c r="L1281" t="s">
        <v>77</v>
      </c>
      <c r="M1281" t="s"/>
      <c r="N1281" t="s">
        <v>276</v>
      </c>
      <c r="O1281" t="s">
        <v>79</v>
      </c>
      <c r="P1281" t="s">
        <v>678</v>
      </c>
      <c r="Q1281" t="s"/>
      <c r="R1281" t="s">
        <v>80</v>
      </c>
      <c r="S1281" t="s">
        <v>1710</v>
      </c>
      <c r="T1281" t="s">
        <v>82</v>
      </c>
      <c r="U1281" t="s">
        <v>83</v>
      </c>
      <c r="V1281" t="s">
        <v>84</v>
      </c>
      <c r="W1281" t="s">
        <v>103</v>
      </c>
      <c r="X1281" t="s"/>
      <c r="Y1281" t="s">
        <v>86</v>
      </c>
      <c r="Z1281">
        <f>HYPERLINK("https://hotelmonitor-cachepage.eclerx.com/savepage/tk_15454758708018126_sr_60.html","info")</f>
        <v/>
      </c>
      <c r="AA1281" t="n">
        <v>-419226</v>
      </c>
      <c r="AB1281" t="s">
        <v>720</v>
      </c>
      <c r="AC1281" t="s">
        <v>88</v>
      </c>
      <c r="AD1281" t="s">
        <v>89</v>
      </c>
      <c r="AE1281" t="s"/>
      <c r="AF1281" t="s"/>
      <c r="AG1281" t="s"/>
      <c r="AH1281" t="s">
        <v>1711</v>
      </c>
      <c r="AI1281" t="s">
        <v>1710</v>
      </c>
      <c r="AJ1281" t="s"/>
      <c r="AK1281" t="s">
        <v>91</v>
      </c>
      <c r="AL1281" t="s"/>
      <c r="AM1281" t="s"/>
      <c r="AN1281" t="s">
        <v>91</v>
      </c>
      <c r="AO1281" t="s"/>
      <c r="AP1281" t="n">
        <v>6</v>
      </c>
      <c r="AQ1281" t="s">
        <v>92</v>
      </c>
      <c r="AR1281" t="s"/>
      <c r="AS1281" t="s">
        <v>742</v>
      </c>
      <c r="AT1281" t="s">
        <v>94</v>
      </c>
      <c r="AU1281" t="s">
        <v>91</v>
      </c>
      <c r="AV1281" t="s"/>
      <c r="AW1281" t="s">
        <v>95</v>
      </c>
      <c r="AX1281" t="s"/>
      <c r="AY1281" t="n">
        <v>419226</v>
      </c>
      <c r="AZ1281" t="s">
        <v>684</v>
      </c>
      <c r="BA1281" t="s"/>
      <c r="BB1281" t="s"/>
      <c r="BC1281" t="n">
        <v>38.9128</v>
      </c>
      <c r="BD1281" t="n">
        <v>38.9128</v>
      </c>
      <c r="BE1281" t="s">
        <v>1712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>
        <v>98</v>
      </c>
      <c r="BO1281" t="s">
        <v>82</v>
      </c>
      <c r="BP1281" t="s">
        <v>99</v>
      </c>
      <c r="BQ1281" t="s">
        <v>285</v>
      </c>
      <c r="BR1281" t="s">
        <v>387</v>
      </c>
    </row>
    <row r="1282" spans="1:70">
      <c r="A1282" t="s">
        <v>70</v>
      </c>
      <c r="B1282" t="s">
        <v>71</v>
      </c>
      <c r="C1282" t="s">
        <v>265</v>
      </c>
      <c r="D1282" t="n">
        <v>3</v>
      </c>
      <c r="E1282" t="s">
        <v>678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114.16</v>
      </c>
      <c r="L1282" t="s">
        <v>77</v>
      </c>
      <c r="M1282" t="s"/>
      <c r="N1282" t="s">
        <v>276</v>
      </c>
      <c r="O1282" t="s">
        <v>79</v>
      </c>
      <c r="P1282" t="s">
        <v>678</v>
      </c>
      <c r="Q1282" t="s"/>
      <c r="R1282" t="s">
        <v>80</v>
      </c>
      <c r="S1282" t="s">
        <v>1710</v>
      </c>
      <c r="T1282" t="s">
        <v>82</v>
      </c>
      <c r="U1282" t="s">
        <v>83</v>
      </c>
      <c r="V1282" t="s">
        <v>84</v>
      </c>
      <c r="W1282" t="s">
        <v>103</v>
      </c>
      <c r="X1282" t="s"/>
      <c r="Y1282" t="s">
        <v>86</v>
      </c>
      <c r="Z1282">
        <f>HYPERLINK("https://hotelmonitor-cachepage.eclerx.com/savepage/tk_15454758708018126_sr_60.html","info")</f>
        <v/>
      </c>
      <c r="AA1282" t="n">
        <v>-419226</v>
      </c>
      <c r="AB1282" t="s">
        <v>720</v>
      </c>
      <c r="AC1282" t="s">
        <v>88</v>
      </c>
      <c r="AD1282" t="s">
        <v>89</v>
      </c>
      <c r="AE1282" t="s"/>
      <c r="AF1282" t="s"/>
      <c r="AG1282" t="s"/>
      <c r="AH1282" t="s">
        <v>1711</v>
      </c>
      <c r="AI1282" t="s">
        <v>1710</v>
      </c>
      <c r="AJ1282" t="s"/>
      <c r="AK1282" t="s">
        <v>91</v>
      </c>
      <c r="AL1282" t="s"/>
      <c r="AM1282" t="s"/>
      <c r="AN1282" t="s">
        <v>91</v>
      </c>
      <c r="AO1282" t="s"/>
      <c r="AP1282" t="n">
        <v>6</v>
      </c>
      <c r="AQ1282" t="s">
        <v>92</v>
      </c>
      <c r="AR1282" t="s"/>
      <c r="AS1282" t="s">
        <v>742</v>
      </c>
      <c r="AT1282" t="s">
        <v>94</v>
      </c>
      <c r="AU1282" t="s">
        <v>91</v>
      </c>
      <c r="AV1282" t="s"/>
      <c r="AW1282" t="s">
        <v>95</v>
      </c>
      <c r="AX1282" t="s"/>
      <c r="AY1282" t="n">
        <v>419226</v>
      </c>
      <c r="AZ1282" t="s">
        <v>684</v>
      </c>
      <c r="BA1282" t="s"/>
      <c r="BB1282" t="s"/>
      <c r="BC1282" t="n">
        <v>38.9128</v>
      </c>
      <c r="BD1282" t="n">
        <v>38.9128</v>
      </c>
      <c r="BE1282" t="s">
        <v>1712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>
        <v>98</v>
      </c>
      <c r="BO1282" t="s">
        <v>82</v>
      </c>
      <c r="BP1282" t="s">
        <v>99</v>
      </c>
      <c r="BQ1282" t="s">
        <v>285</v>
      </c>
      <c r="BR1282" t="s">
        <v>387</v>
      </c>
    </row>
    <row r="1283" spans="1:70">
      <c r="A1283" t="s">
        <v>70</v>
      </c>
      <c r="B1283" t="s">
        <v>71</v>
      </c>
      <c r="C1283" t="s">
        <v>265</v>
      </c>
      <c r="D1283" t="n">
        <v>3</v>
      </c>
      <c r="E1283" t="s">
        <v>678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114.16</v>
      </c>
      <c r="L1283" t="s">
        <v>77</v>
      </c>
      <c r="M1283" t="s"/>
      <c r="N1283" t="s">
        <v>276</v>
      </c>
      <c r="O1283" t="s">
        <v>79</v>
      </c>
      <c r="P1283" t="s">
        <v>678</v>
      </c>
      <c r="Q1283" t="s"/>
      <c r="R1283" t="s">
        <v>80</v>
      </c>
      <c r="S1283" t="s">
        <v>1710</v>
      </c>
      <c r="T1283" t="s">
        <v>82</v>
      </c>
      <c r="U1283" t="s">
        <v>83</v>
      </c>
      <c r="V1283" t="s">
        <v>84</v>
      </c>
      <c r="W1283" t="s">
        <v>103</v>
      </c>
      <c r="X1283" t="s"/>
      <c r="Y1283" t="s">
        <v>86</v>
      </c>
      <c r="Z1283">
        <f>HYPERLINK("https://hotelmonitor-cachepage.eclerx.com/savepage/tk_15454758708018126_sr_60.html","info")</f>
        <v/>
      </c>
      <c r="AA1283" t="n">
        <v>-419226</v>
      </c>
      <c r="AB1283" t="s">
        <v>720</v>
      </c>
      <c r="AC1283" t="s">
        <v>88</v>
      </c>
      <c r="AD1283" t="s">
        <v>89</v>
      </c>
      <c r="AE1283" t="s"/>
      <c r="AF1283" t="s"/>
      <c r="AG1283" t="s"/>
      <c r="AH1283" t="s">
        <v>1711</v>
      </c>
      <c r="AI1283" t="s">
        <v>1710</v>
      </c>
      <c r="AJ1283" t="s"/>
      <c r="AK1283" t="s">
        <v>91</v>
      </c>
      <c r="AL1283" t="s"/>
      <c r="AM1283" t="s"/>
      <c r="AN1283" t="s">
        <v>91</v>
      </c>
      <c r="AO1283" t="s"/>
      <c r="AP1283" t="n">
        <v>6</v>
      </c>
      <c r="AQ1283" t="s">
        <v>92</v>
      </c>
      <c r="AR1283" t="s"/>
      <c r="AS1283" t="s">
        <v>742</v>
      </c>
      <c r="AT1283" t="s">
        <v>94</v>
      </c>
      <c r="AU1283" t="s">
        <v>91</v>
      </c>
      <c r="AV1283" t="s"/>
      <c r="AW1283" t="s">
        <v>95</v>
      </c>
      <c r="AX1283" t="s"/>
      <c r="AY1283" t="n">
        <v>419226</v>
      </c>
      <c r="AZ1283" t="s">
        <v>684</v>
      </c>
      <c r="BA1283" t="s"/>
      <c r="BB1283" t="s"/>
      <c r="BC1283" t="n">
        <v>38.9128</v>
      </c>
      <c r="BD1283" t="n">
        <v>38.9128</v>
      </c>
      <c r="BE1283" t="s">
        <v>1712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>
        <v>98</v>
      </c>
      <c r="BO1283" t="s">
        <v>82</v>
      </c>
      <c r="BP1283" t="s">
        <v>99</v>
      </c>
      <c r="BQ1283" t="s">
        <v>285</v>
      </c>
      <c r="BR1283" t="s">
        <v>387</v>
      </c>
    </row>
    <row r="1284" spans="1:70">
      <c r="A1284" t="s">
        <v>70</v>
      </c>
      <c r="B1284" t="s">
        <v>71</v>
      </c>
      <c r="C1284" t="s">
        <v>265</v>
      </c>
      <c r="D1284" t="n">
        <v>3</v>
      </c>
      <c r="E1284" t="s">
        <v>678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116.64</v>
      </c>
      <c r="L1284" t="s">
        <v>77</v>
      </c>
      <c r="M1284" t="s"/>
      <c r="N1284" t="s">
        <v>276</v>
      </c>
      <c r="O1284" t="s">
        <v>79</v>
      </c>
      <c r="P1284" t="s">
        <v>678</v>
      </c>
      <c r="Q1284" t="s"/>
      <c r="R1284" t="s">
        <v>80</v>
      </c>
      <c r="S1284" t="s">
        <v>1713</v>
      </c>
      <c r="T1284" t="s">
        <v>82</v>
      </c>
      <c r="U1284" t="s">
        <v>83</v>
      </c>
      <c r="V1284" t="s">
        <v>84</v>
      </c>
      <c r="W1284" t="s">
        <v>107</v>
      </c>
      <c r="X1284" t="s"/>
      <c r="Y1284" t="s">
        <v>86</v>
      </c>
      <c r="Z1284">
        <f>HYPERLINK("https://hotelmonitor-cachepage.eclerx.com/savepage/tk_15454758708018126_sr_60.html","info")</f>
        <v/>
      </c>
      <c r="AA1284" t="n">
        <v>-419226</v>
      </c>
      <c r="AB1284" t="s">
        <v>737</v>
      </c>
      <c r="AC1284" t="s">
        <v>88</v>
      </c>
      <c r="AD1284" t="s">
        <v>89</v>
      </c>
      <c r="AE1284" t="s"/>
      <c r="AF1284" t="s"/>
      <c r="AG1284" t="s"/>
      <c r="AH1284" t="s">
        <v>1714</v>
      </c>
      <c r="AI1284" t="s">
        <v>1713</v>
      </c>
      <c r="AJ1284" t="s"/>
      <c r="AK1284" t="s">
        <v>91</v>
      </c>
      <c r="AL1284" t="s"/>
      <c r="AM1284" t="s"/>
      <c r="AN1284" t="s">
        <v>91</v>
      </c>
      <c r="AO1284" t="s"/>
      <c r="AP1284" t="n">
        <v>6</v>
      </c>
      <c r="AQ1284" t="s">
        <v>92</v>
      </c>
      <c r="AR1284" t="s"/>
      <c r="AS1284" t="s">
        <v>742</v>
      </c>
      <c r="AT1284" t="s">
        <v>94</v>
      </c>
      <c r="AU1284" t="s">
        <v>91</v>
      </c>
      <c r="AV1284" t="s"/>
      <c r="AW1284" t="s">
        <v>95</v>
      </c>
      <c r="AX1284" t="s"/>
      <c r="AY1284" t="n">
        <v>419226</v>
      </c>
      <c r="AZ1284" t="s">
        <v>684</v>
      </c>
      <c r="BA1284" t="s"/>
      <c r="BB1284" t="s"/>
      <c r="BC1284" t="n">
        <v>38.9128</v>
      </c>
      <c r="BD1284" t="n">
        <v>38.9128</v>
      </c>
      <c r="BE1284" t="s">
        <v>1715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>
        <v>98</v>
      </c>
      <c r="BO1284" t="s">
        <v>82</v>
      </c>
      <c r="BP1284" t="s">
        <v>99</v>
      </c>
      <c r="BQ1284" t="s">
        <v>285</v>
      </c>
      <c r="BR1284" t="s">
        <v>387</v>
      </c>
    </row>
    <row r="1285" spans="1:70">
      <c r="A1285" t="s">
        <v>70</v>
      </c>
      <c r="B1285" t="s">
        <v>71</v>
      </c>
      <c r="C1285" t="s">
        <v>265</v>
      </c>
      <c r="D1285" t="n">
        <v>3</v>
      </c>
      <c r="E1285" t="s">
        <v>678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116.64</v>
      </c>
      <c r="L1285" t="s">
        <v>77</v>
      </c>
      <c r="M1285" t="s"/>
      <c r="N1285" t="s">
        <v>276</v>
      </c>
      <c r="O1285" t="s">
        <v>79</v>
      </c>
      <c r="P1285" t="s">
        <v>678</v>
      </c>
      <c r="Q1285" t="s"/>
      <c r="R1285" t="s">
        <v>80</v>
      </c>
      <c r="S1285" t="s">
        <v>1713</v>
      </c>
      <c r="T1285" t="s">
        <v>82</v>
      </c>
      <c r="U1285" t="s">
        <v>83</v>
      </c>
      <c r="V1285" t="s">
        <v>84</v>
      </c>
      <c r="W1285" t="s">
        <v>107</v>
      </c>
      <c r="X1285" t="s"/>
      <c r="Y1285" t="s">
        <v>86</v>
      </c>
      <c r="Z1285">
        <f>HYPERLINK("https://hotelmonitor-cachepage.eclerx.com/savepage/tk_15454758708018126_sr_60.html","info")</f>
        <v/>
      </c>
      <c r="AA1285" t="n">
        <v>-419226</v>
      </c>
      <c r="AB1285" t="s">
        <v>737</v>
      </c>
      <c r="AC1285" t="s">
        <v>88</v>
      </c>
      <c r="AD1285" t="s">
        <v>89</v>
      </c>
      <c r="AE1285" t="s"/>
      <c r="AF1285" t="s"/>
      <c r="AG1285" t="s"/>
      <c r="AH1285" t="s">
        <v>1714</v>
      </c>
      <c r="AI1285" t="s">
        <v>1713</v>
      </c>
      <c r="AJ1285" t="s"/>
      <c r="AK1285" t="s">
        <v>91</v>
      </c>
      <c r="AL1285" t="s"/>
      <c r="AM1285" t="s"/>
      <c r="AN1285" t="s">
        <v>91</v>
      </c>
      <c r="AO1285" t="s"/>
      <c r="AP1285" t="n">
        <v>6</v>
      </c>
      <c r="AQ1285" t="s">
        <v>92</v>
      </c>
      <c r="AR1285" t="s"/>
      <c r="AS1285" t="s">
        <v>742</v>
      </c>
      <c r="AT1285" t="s">
        <v>94</v>
      </c>
      <c r="AU1285" t="s">
        <v>91</v>
      </c>
      <c r="AV1285" t="s"/>
      <c r="AW1285" t="s">
        <v>95</v>
      </c>
      <c r="AX1285" t="s"/>
      <c r="AY1285" t="n">
        <v>419226</v>
      </c>
      <c r="AZ1285" t="s">
        <v>684</v>
      </c>
      <c r="BA1285" t="s"/>
      <c r="BB1285" t="s"/>
      <c r="BC1285" t="n">
        <v>38.9128</v>
      </c>
      <c r="BD1285" t="n">
        <v>38.9128</v>
      </c>
      <c r="BE1285" t="s">
        <v>1715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>
        <v>98</v>
      </c>
      <c r="BO1285" t="s">
        <v>82</v>
      </c>
      <c r="BP1285" t="s">
        <v>99</v>
      </c>
      <c r="BQ1285" t="s">
        <v>285</v>
      </c>
      <c r="BR1285" t="s">
        <v>387</v>
      </c>
    </row>
    <row r="1286" spans="1:70">
      <c r="A1286" t="s">
        <v>70</v>
      </c>
      <c r="B1286" t="s">
        <v>71</v>
      </c>
      <c r="C1286" t="s">
        <v>265</v>
      </c>
      <c r="D1286" t="n">
        <v>3</v>
      </c>
      <c r="E1286" t="s">
        <v>678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120</v>
      </c>
      <c r="L1286" t="s">
        <v>77</v>
      </c>
      <c r="M1286" t="s"/>
      <c r="N1286" t="s">
        <v>276</v>
      </c>
      <c r="O1286" t="s">
        <v>79</v>
      </c>
      <c r="P1286" t="s">
        <v>678</v>
      </c>
      <c r="Q1286" t="s"/>
      <c r="R1286" t="s">
        <v>80</v>
      </c>
      <c r="S1286" t="s">
        <v>1716</v>
      </c>
      <c r="T1286" t="s">
        <v>82</v>
      </c>
      <c r="U1286" t="s">
        <v>83</v>
      </c>
      <c r="V1286" t="s">
        <v>84</v>
      </c>
      <c r="W1286" t="s">
        <v>103</v>
      </c>
      <c r="X1286" t="s"/>
      <c r="Y1286" t="s">
        <v>86</v>
      </c>
      <c r="Z1286">
        <f>HYPERLINK("https://hotelmonitor-cachepage.eclerx.com/savepage/tk_15454758708018126_sr_60.html","info")</f>
        <v/>
      </c>
      <c r="AA1286" t="n">
        <v>-419226</v>
      </c>
      <c r="AB1286" t="s">
        <v>728</v>
      </c>
      <c r="AC1286" t="s">
        <v>88</v>
      </c>
      <c r="AD1286" t="s">
        <v>89</v>
      </c>
      <c r="AE1286" t="s"/>
      <c r="AF1286" t="s"/>
      <c r="AG1286" t="s"/>
      <c r="AH1286" t="s">
        <v>1717</v>
      </c>
      <c r="AI1286" t="s">
        <v>1718</v>
      </c>
      <c r="AJ1286" t="s"/>
      <c r="AK1286" t="s">
        <v>99</v>
      </c>
      <c r="AL1286" t="s"/>
      <c r="AM1286" t="s"/>
      <c r="AN1286" t="s">
        <v>91</v>
      </c>
      <c r="AO1286" t="s"/>
      <c r="AP1286" t="n">
        <v>6</v>
      </c>
      <c r="AQ1286" t="s">
        <v>92</v>
      </c>
      <c r="AR1286" t="s"/>
      <c r="AS1286" t="s">
        <v>773</v>
      </c>
      <c r="AT1286" t="s">
        <v>94</v>
      </c>
      <c r="AU1286" t="s">
        <v>91</v>
      </c>
      <c r="AV1286" t="s"/>
      <c r="AW1286" t="s">
        <v>95</v>
      </c>
      <c r="AX1286" t="s"/>
      <c r="AY1286" t="n">
        <v>419226</v>
      </c>
      <c r="AZ1286" t="s">
        <v>684</v>
      </c>
      <c r="BA1286" t="s"/>
      <c r="BB1286" t="s"/>
      <c r="BC1286" t="n">
        <v>38.9128</v>
      </c>
      <c r="BD1286" t="n">
        <v>38.9128</v>
      </c>
      <c r="BE1286" t="s">
        <v>1719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>
        <v>98</v>
      </c>
      <c r="BO1286" t="s">
        <v>82</v>
      </c>
      <c r="BP1286" t="s">
        <v>99</v>
      </c>
      <c r="BQ1286" t="s">
        <v>285</v>
      </c>
      <c r="BR1286" t="s">
        <v>387</v>
      </c>
    </row>
    <row r="1287" spans="1:70">
      <c r="A1287" t="s">
        <v>70</v>
      </c>
      <c r="B1287" t="s">
        <v>71</v>
      </c>
      <c r="C1287" t="s">
        <v>265</v>
      </c>
      <c r="D1287" t="n">
        <v>3</v>
      </c>
      <c r="E1287" t="s">
        <v>678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120</v>
      </c>
      <c r="L1287" t="s">
        <v>77</v>
      </c>
      <c r="M1287" t="s"/>
      <c r="N1287" t="s">
        <v>276</v>
      </c>
      <c r="O1287" t="s">
        <v>79</v>
      </c>
      <c r="P1287" t="s">
        <v>678</v>
      </c>
      <c r="Q1287" t="s"/>
      <c r="R1287" t="s">
        <v>80</v>
      </c>
      <c r="S1287" t="s">
        <v>1716</v>
      </c>
      <c r="T1287" t="s">
        <v>82</v>
      </c>
      <c r="U1287" t="s">
        <v>83</v>
      </c>
      <c r="V1287" t="s">
        <v>84</v>
      </c>
      <c r="W1287" t="s">
        <v>103</v>
      </c>
      <c r="X1287" t="s"/>
      <c r="Y1287" t="s">
        <v>86</v>
      </c>
      <c r="Z1287">
        <f>HYPERLINK("https://hotelmonitor-cachepage.eclerx.com/savepage/tk_15454758708018126_sr_60.html","info")</f>
        <v/>
      </c>
      <c r="AA1287" t="n">
        <v>-419226</v>
      </c>
      <c r="AB1287" t="s">
        <v>728</v>
      </c>
      <c r="AC1287" t="s">
        <v>88</v>
      </c>
      <c r="AD1287" t="s">
        <v>89</v>
      </c>
      <c r="AE1287" t="s"/>
      <c r="AF1287" t="s"/>
      <c r="AG1287" t="s"/>
      <c r="AH1287" t="s">
        <v>1717</v>
      </c>
      <c r="AI1287" t="s">
        <v>1718</v>
      </c>
      <c r="AJ1287" t="s"/>
      <c r="AK1287" t="s">
        <v>99</v>
      </c>
      <c r="AL1287" t="s"/>
      <c r="AM1287" t="s"/>
      <c r="AN1287" t="s">
        <v>91</v>
      </c>
      <c r="AO1287" t="s"/>
      <c r="AP1287" t="n">
        <v>6</v>
      </c>
      <c r="AQ1287" t="s">
        <v>92</v>
      </c>
      <c r="AR1287" t="s"/>
      <c r="AS1287" t="s">
        <v>773</v>
      </c>
      <c r="AT1287" t="s">
        <v>94</v>
      </c>
      <c r="AU1287" t="s">
        <v>91</v>
      </c>
      <c r="AV1287" t="s"/>
      <c r="AW1287" t="s">
        <v>95</v>
      </c>
      <c r="AX1287" t="s"/>
      <c r="AY1287" t="n">
        <v>419226</v>
      </c>
      <c r="AZ1287" t="s">
        <v>684</v>
      </c>
      <c r="BA1287" t="s"/>
      <c r="BB1287" t="s"/>
      <c r="BC1287" t="n">
        <v>38.9128</v>
      </c>
      <c r="BD1287" t="n">
        <v>38.9128</v>
      </c>
      <c r="BE1287" t="s">
        <v>1719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>
        <v>98</v>
      </c>
      <c r="BO1287" t="s">
        <v>82</v>
      </c>
      <c r="BP1287" t="s">
        <v>99</v>
      </c>
      <c r="BQ1287" t="s">
        <v>285</v>
      </c>
      <c r="BR1287" t="s">
        <v>387</v>
      </c>
    </row>
    <row r="1288" spans="1:70">
      <c r="A1288" t="s">
        <v>70</v>
      </c>
      <c r="B1288" t="s">
        <v>71</v>
      </c>
      <c r="C1288" t="s">
        <v>265</v>
      </c>
      <c r="D1288" t="n">
        <v>3</v>
      </c>
      <c r="E1288" t="s">
        <v>678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123.41</v>
      </c>
      <c r="L1288" t="s">
        <v>77</v>
      </c>
      <c r="M1288" t="s"/>
      <c r="N1288" t="s">
        <v>276</v>
      </c>
      <c r="O1288" t="s">
        <v>79</v>
      </c>
      <c r="P1288" t="s">
        <v>678</v>
      </c>
      <c r="Q1288" t="s"/>
      <c r="R1288" t="s">
        <v>80</v>
      </c>
      <c r="S1288" t="s">
        <v>182</v>
      </c>
      <c r="T1288" t="s">
        <v>82</v>
      </c>
      <c r="U1288" t="s">
        <v>83</v>
      </c>
      <c r="V1288" t="s">
        <v>84</v>
      </c>
      <c r="W1288" t="s">
        <v>103</v>
      </c>
      <c r="X1288" t="s"/>
      <c r="Y1288" t="s">
        <v>86</v>
      </c>
      <c r="Z1288">
        <f>HYPERLINK("https://hotelmonitor-cachepage.eclerx.com/savepage/tk_15454758708018126_sr_60.html","info")</f>
        <v/>
      </c>
      <c r="AA1288" t="n">
        <v>-419226</v>
      </c>
      <c r="AB1288" t="s">
        <v>728</v>
      </c>
      <c r="AC1288" t="s">
        <v>88</v>
      </c>
      <c r="AD1288" t="s">
        <v>89</v>
      </c>
      <c r="AE1288" t="s"/>
      <c r="AF1288" t="s"/>
      <c r="AG1288" t="s"/>
      <c r="AH1288" t="s">
        <v>184</v>
      </c>
      <c r="AI1288" t="s">
        <v>182</v>
      </c>
      <c r="AJ1288" t="s"/>
      <c r="AK1288" t="s">
        <v>91</v>
      </c>
      <c r="AL1288" t="s"/>
      <c r="AM1288" t="s"/>
      <c r="AN1288" t="s">
        <v>91</v>
      </c>
      <c r="AO1288" t="s"/>
      <c r="AP1288" t="n">
        <v>6</v>
      </c>
      <c r="AQ1288" t="s">
        <v>92</v>
      </c>
      <c r="AR1288" t="s"/>
      <c r="AS1288" t="s">
        <v>773</v>
      </c>
      <c r="AT1288" t="s">
        <v>94</v>
      </c>
      <c r="AU1288" t="s">
        <v>91</v>
      </c>
      <c r="AV1288" t="s"/>
      <c r="AW1288" t="s">
        <v>95</v>
      </c>
      <c r="AX1288" t="s"/>
      <c r="AY1288" t="n">
        <v>419226</v>
      </c>
      <c r="AZ1288" t="s">
        <v>684</v>
      </c>
      <c r="BA1288" t="s"/>
      <c r="BB1288" t="s"/>
      <c r="BC1288" t="n">
        <v>38.9128</v>
      </c>
      <c r="BD1288" t="n">
        <v>38.9128</v>
      </c>
      <c r="BE1288" t="s">
        <v>1720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>
        <v>98</v>
      </c>
      <c r="BO1288" t="s">
        <v>82</v>
      </c>
      <c r="BP1288" t="s">
        <v>99</v>
      </c>
      <c r="BQ1288" t="s">
        <v>285</v>
      </c>
      <c r="BR1288" t="s">
        <v>387</v>
      </c>
    </row>
    <row r="1289" spans="1:70">
      <c r="A1289" t="s">
        <v>70</v>
      </c>
      <c r="B1289" t="s">
        <v>71</v>
      </c>
      <c r="C1289" t="s">
        <v>265</v>
      </c>
      <c r="D1289" t="n">
        <v>3</v>
      </c>
      <c r="E1289" t="s">
        <v>678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123.41</v>
      </c>
      <c r="L1289" t="s">
        <v>77</v>
      </c>
      <c r="M1289" t="s"/>
      <c r="N1289" t="s">
        <v>276</v>
      </c>
      <c r="O1289" t="s">
        <v>79</v>
      </c>
      <c r="P1289" t="s">
        <v>678</v>
      </c>
      <c r="Q1289" t="s"/>
      <c r="R1289" t="s">
        <v>80</v>
      </c>
      <c r="S1289" t="s">
        <v>182</v>
      </c>
      <c r="T1289" t="s">
        <v>82</v>
      </c>
      <c r="U1289" t="s">
        <v>83</v>
      </c>
      <c r="V1289" t="s">
        <v>84</v>
      </c>
      <c r="W1289" t="s">
        <v>103</v>
      </c>
      <c r="X1289" t="s"/>
      <c r="Y1289" t="s">
        <v>86</v>
      </c>
      <c r="Z1289">
        <f>HYPERLINK("https://hotelmonitor-cachepage.eclerx.com/savepage/tk_15454758708018126_sr_60.html","info")</f>
        <v/>
      </c>
      <c r="AA1289" t="n">
        <v>-419226</v>
      </c>
      <c r="AB1289" t="s">
        <v>728</v>
      </c>
      <c r="AC1289" t="s">
        <v>88</v>
      </c>
      <c r="AD1289" t="s">
        <v>89</v>
      </c>
      <c r="AE1289" t="s"/>
      <c r="AF1289" t="s"/>
      <c r="AG1289" t="s"/>
      <c r="AH1289" t="s">
        <v>184</v>
      </c>
      <c r="AI1289" t="s">
        <v>182</v>
      </c>
      <c r="AJ1289" t="s"/>
      <c r="AK1289" t="s">
        <v>91</v>
      </c>
      <c r="AL1289" t="s"/>
      <c r="AM1289" t="s"/>
      <c r="AN1289" t="s">
        <v>91</v>
      </c>
      <c r="AO1289" t="s"/>
      <c r="AP1289" t="n">
        <v>6</v>
      </c>
      <c r="AQ1289" t="s">
        <v>92</v>
      </c>
      <c r="AR1289" t="s"/>
      <c r="AS1289" t="s">
        <v>773</v>
      </c>
      <c r="AT1289" t="s">
        <v>94</v>
      </c>
      <c r="AU1289" t="s">
        <v>91</v>
      </c>
      <c r="AV1289" t="s"/>
      <c r="AW1289" t="s">
        <v>95</v>
      </c>
      <c r="AX1289" t="s"/>
      <c r="AY1289" t="n">
        <v>419226</v>
      </c>
      <c r="AZ1289" t="s">
        <v>684</v>
      </c>
      <c r="BA1289" t="s"/>
      <c r="BB1289" t="s"/>
      <c r="BC1289" t="n">
        <v>38.9128</v>
      </c>
      <c r="BD1289" t="n">
        <v>38.9128</v>
      </c>
      <c r="BE1289" t="s">
        <v>1720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>
        <v>98</v>
      </c>
      <c r="BO1289" t="s">
        <v>82</v>
      </c>
      <c r="BP1289" t="s">
        <v>99</v>
      </c>
      <c r="BQ1289" t="s">
        <v>285</v>
      </c>
      <c r="BR1289" t="s">
        <v>387</v>
      </c>
    </row>
    <row r="1290" spans="1:70">
      <c r="A1290" t="s">
        <v>70</v>
      </c>
      <c r="B1290" t="s">
        <v>71</v>
      </c>
      <c r="C1290" t="s">
        <v>265</v>
      </c>
      <c r="D1290" t="n">
        <v>3</v>
      </c>
      <c r="E1290" t="s">
        <v>678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123.41</v>
      </c>
      <c r="L1290" t="s">
        <v>77</v>
      </c>
      <c r="M1290" t="s"/>
      <c r="N1290" t="s">
        <v>276</v>
      </c>
      <c r="O1290" t="s">
        <v>79</v>
      </c>
      <c r="P1290" t="s">
        <v>678</v>
      </c>
      <c r="Q1290" t="s"/>
      <c r="R1290" t="s">
        <v>80</v>
      </c>
      <c r="S1290" t="s">
        <v>182</v>
      </c>
      <c r="T1290" t="s">
        <v>82</v>
      </c>
      <c r="U1290" t="s">
        <v>83</v>
      </c>
      <c r="V1290" t="s">
        <v>84</v>
      </c>
      <c r="W1290" t="s">
        <v>103</v>
      </c>
      <c r="X1290" t="s"/>
      <c r="Y1290" t="s">
        <v>86</v>
      </c>
      <c r="Z1290">
        <f>HYPERLINK("https://hotelmonitor-cachepage.eclerx.com/savepage/tk_15454758708018126_sr_60.html","info")</f>
        <v/>
      </c>
      <c r="AA1290" t="n">
        <v>-419226</v>
      </c>
      <c r="AB1290" t="s">
        <v>728</v>
      </c>
      <c r="AC1290" t="s">
        <v>88</v>
      </c>
      <c r="AD1290" t="s">
        <v>89</v>
      </c>
      <c r="AE1290" t="s"/>
      <c r="AF1290" t="s"/>
      <c r="AG1290" t="s"/>
      <c r="AH1290" t="s">
        <v>184</v>
      </c>
      <c r="AI1290" t="s">
        <v>182</v>
      </c>
      <c r="AJ1290" t="s"/>
      <c r="AK1290" t="s">
        <v>91</v>
      </c>
      <c r="AL1290" t="s"/>
      <c r="AM1290" t="s"/>
      <c r="AN1290" t="s">
        <v>91</v>
      </c>
      <c r="AO1290" t="s"/>
      <c r="AP1290" t="n">
        <v>6</v>
      </c>
      <c r="AQ1290" t="s">
        <v>92</v>
      </c>
      <c r="AR1290" t="s"/>
      <c r="AS1290" t="s">
        <v>773</v>
      </c>
      <c r="AT1290" t="s">
        <v>94</v>
      </c>
      <c r="AU1290" t="s">
        <v>91</v>
      </c>
      <c r="AV1290" t="s"/>
      <c r="AW1290" t="s">
        <v>95</v>
      </c>
      <c r="AX1290" t="s"/>
      <c r="AY1290" t="n">
        <v>419226</v>
      </c>
      <c r="AZ1290" t="s">
        <v>684</v>
      </c>
      <c r="BA1290" t="s"/>
      <c r="BB1290" t="s"/>
      <c r="BC1290" t="n">
        <v>38.9128</v>
      </c>
      <c r="BD1290" t="n">
        <v>38.9128</v>
      </c>
      <c r="BE1290" t="s">
        <v>1720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>
        <v>98</v>
      </c>
      <c r="BO1290" t="s">
        <v>82</v>
      </c>
      <c r="BP1290" t="s">
        <v>99</v>
      </c>
      <c r="BQ1290" t="s">
        <v>285</v>
      </c>
      <c r="BR1290" t="s">
        <v>387</v>
      </c>
    </row>
    <row r="1291" spans="1:70">
      <c r="A1291" t="s">
        <v>70</v>
      </c>
      <c r="B1291" t="s">
        <v>71</v>
      </c>
      <c r="C1291" t="s">
        <v>265</v>
      </c>
      <c r="D1291" t="n">
        <v>3</v>
      </c>
      <c r="E1291" t="s">
        <v>678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123.41</v>
      </c>
      <c r="L1291" t="s">
        <v>77</v>
      </c>
      <c r="M1291" t="s"/>
      <c r="N1291" t="s">
        <v>276</v>
      </c>
      <c r="O1291" t="s">
        <v>79</v>
      </c>
      <c r="P1291" t="s">
        <v>678</v>
      </c>
      <c r="Q1291" t="s"/>
      <c r="R1291" t="s">
        <v>80</v>
      </c>
      <c r="S1291" t="s">
        <v>182</v>
      </c>
      <c r="T1291" t="s">
        <v>82</v>
      </c>
      <c r="U1291" t="s">
        <v>83</v>
      </c>
      <c r="V1291" t="s">
        <v>84</v>
      </c>
      <c r="W1291" t="s">
        <v>103</v>
      </c>
      <c r="X1291" t="s"/>
      <c r="Y1291" t="s">
        <v>86</v>
      </c>
      <c r="Z1291">
        <f>HYPERLINK("https://hotelmonitor-cachepage.eclerx.com/savepage/tk_15454758708018126_sr_60.html","info")</f>
        <v/>
      </c>
      <c r="AA1291" t="n">
        <v>-419226</v>
      </c>
      <c r="AB1291" t="s">
        <v>728</v>
      </c>
      <c r="AC1291" t="s">
        <v>88</v>
      </c>
      <c r="AD1291" t="s">
        <v>89</v>
      </c>
      <c r="AE1291" t="s"/>
      <c r="AF1291" t="s"/>
      <c r="AG1291" t="s"/>
      <c r="AH1291" t="s">
        <v>184</v>
      </c>
      <c r="AI1291" t="s">
        <v>182</v>
      </c>
      <c r="AJ1291" t="s"/>
      <c r="AK1291" t="s">
        <v>91</v>
      </c>
      <c r="AL1291" t="s"/>
      <c r="AM1291" t="s"/>
      <c r="AN1291" t="s">
        <v>91</v>
      </c>
      <c r="AO1291" t="s"/>
      <c r="AP1291" t="n">
        <v>6</v>
      </c>
      <c r="AQ1291" t="s">
        <v>92</v>
      </c>
      <c r="AR1291" t="s"/>
      <c r="AS1291" t="s">
        <v>773</v>
      </c>
      <c r="AT1291" t="s">
        <v>94</v>
      </c>
      <c r="AU1291" t="s">
        <v>91</v>
      </c>
      <c r="AV1291" t="s"/>
      <c r="AW1291" t="s">
        <v>95</v>
      </c>
      <c r="AX1291" t="s"/>
      <c r="AY1291" t="n">
        <v>419226</v>
      </c>
      <c r="AZ1291" t="s">
        <v>684</v>
      </c>
      <c r="BA1291" t="s"/>
      <c r="BB1291" t="s"/>
      <c r="BC1291" t="n">
        <v>38.9128</v>
      </c>
      <c r="BD1291" t="n">
        <v>38.9128</v>
      </c>
      <c r="BE1291" t="s">
        <v>1720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>
        <v>98</v>
      </c>
      <c r="BO1291" t="s">
        <v>82</v>
      </c>
      <c r="BP1291" t="s">
        <v>99</v>
      </c>
      <c r="BQ1291" t="s">
        <v>285</v>
      </c>
      <c r="BR1291" t="s">
        <v>387</v>
      </c>
    </row>
    <row r="1292" spans="1:70">
      <c r="A1292" t="s">
        <v>70</v>
      </c>
      <c r="B1292" t="s">
        <v>71</v>
      </c>
      <c r="C1292" t="s">
        <v>265</v>
      </c>
      <c r="D1292" t="n">
        <v>3</v>
      </c>
      <c r="E1292" t="s">
        <v>678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75.20999999999999</v>
      </c>
      <c r="L1292" t="s">
        <v>77</v>
      </c>
      <c r="M1292" t="s"/>
      <c r="N1292" t="s">
        <v>303</v>
      </c>
      <c r="O1292" t="s">
        <v>79</v>
      </c>
      <c r="P1292" t="s">
        <v>678</v>
      </c>
      <c r="Q1292" t="s"/>
      <c r="R1292" t="s">
        <v>80</v>
      </c>
      <c r="S1292" t="s">
        <v>1721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>
        <f>HYPERLINK("https://hotelmonitor-cachepage.eclerx.com/savepage/tk_15454758708018126_sr_60.html","info")</f>
        <v/>
      </c>
      <c r="AA1292" t="n">
        <v>-419226</v>
      </c>
      <c r="AB1292" t="s">
        <v>782</v>
      </c>
      <c r="AC1292" t="s">
        <v>196</v>
      </c>
      <c r="AD1292" t="s">
        <v>89</v>
      </c>
      <c r="AE1292" t="s"/>
      <c r="AF1292" t="s"/>
      <c r="AG1292" t="s"/>
      <c r="AH1292" t="s">
        <v>1722</v>
      </c>
      <c r="AI1292" t="s">
        <v>1721</v>
      </c>
      <c r="AJ1292" t="s"/>
      <c r="AK1292" t="s">
        <v>91</v>
      </c>
      <c r="AL1292" t="s"/>
      <c r="AM1292" t="s">
        <v>271</v>
      </c>
      <c r="AN1292" t="s">
        <v>91</v>
      </c>
      <c r="AO1292" t="s"/>
      <c r="AP1292" t="n">
        <v>6</v>
      </c>
      <c r="AQ1292" t="s">
        <v>92</v>
      </c>
      <c r="AR1292" t="s"/>
      <c r="AS1292" t="s">
        <v>160</v>
      </c>
      <c r="AT1292" t="s">
        <v>94</v>
      </c>
      <c r="AU1292" t="s">
        <v>91</v>
      </c>
      <c r="AV1292" t="s"/>
      <c r="AW1292" t="s">
        <v>95</v>
      </c>
      <c r="AX1292" t="s"/>
      <c r="AY1292" t="n">
        <v>419226</v>
      </c>
      <c r="AZ1292" t="s">
        <v>684</v>
      </c>
      <c r="BA1292" t="s"/>
      <c r="BB1292" t="s"/>
      <c r="BC1292" t="n">
        <v>38.9128</v>
      </c>
      <c r="BD1292" t="n">
        <v>38.9128</v>
      </c>
      <c r="BE1292" t="s">
        <v>1723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>
        <v>307</v>
      </c>
      <c r="BR1292" t="s">
        <v>387</v>
      </c>
    </row>
    <row r="1293" spans="1:70">
      <c r="A1293" t="s">
        <v>70</v>
      </c>
      <c r="B1293" t="s">
        <v>71</v>
      </c>
      <c r="C1293" t="s">
        <v>265</v>
      </c>
      <c r="D1293" t="n">
        <v>3</v>
      </c>
      <c r="E1293" t="s">
        <v>678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75.20999999999999</v>
      </c>
      <c r="L1293" t="s">
        <v>77</v>
      </c>
      <c r="M1293" t="s"/>
      <c r="N1293" t="s">
        <v>303</v>
      </c>
      <c r="O1293" t="s">
        <v>79</v>
      </c>
      <c r="P1293" t="s">
        <v>678</v>
      </c>
      <c r="Q1293" t="s"/>
      <c r="R1293" t="s">
        <v>80</v>
      </c>
      <c r="S1293" t="s">
        <v>1721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>
        <f>HYPERLINK("https://hotelmonitor-cachepage.eclerx.com/savepage/tk_15454758708018126_sr_60.html","info")</f>
        <v/>
      </c>
      <c r="AA1293" t="n">
        <v>-419226</v>
      </c>
      <c r="AB1293" t="s">
        <v>782</v>
      </c>
      <c r="AC1293" t="s">
        <v>196</v>
      </c>
      <c r="AD1293" t="s">
        <v>89</v>
      </c>
      <c r="AE1293" t="s"/>
      <c r="AF1293" t="s"/>
      <c r="AG1293" t="s"/>
      <c r="AH1293" t="s">
        <v>1722</v>
      </c>
      <c r="AI1293" t="s">
        <v>1721</v>
      </c>
      <c r="AJ1293" t="s"/>
      <c r="AK1293" t="s">
        <v>91</v>
      </c>
      <c r="AL1293" t="s"/>
      <c r="AM1293" t="s">
        <v>271</v>
      </c>
      <c r="AN1293" t="s">
        <v>91</v>
      </c>
      <c r="AO1293" t="s"/>
      <c r="AP1293" t="n">
        <v>6</v>
      </c>
      <c r="AQ1293" t="s">
        <v>92</v>
      </c>
      <c r="AR1293" t="s"/>
      <c r="AS1293" t="s">
        <v>160</v>
      </c>
      <c r="AT1293" t="s">
        <v>94</v>
      </c>
      <c r="AU1293" t="s">
        <v>91</v>
      </c>
      <c r="AV1293" t="s"/>
      <c r="AW1293" t="s">
        <v>95</v>
      </c>
      <c r="AX1293" t="s"/>
      <c r="AY1293" t="n">
        <v>419226</v>
      </c>
      <c r="AZ1293" t="s">
        <v>684</v>
      </c>
      <c r="BA1293" t="s"/>
      <c r="BB1293" t="s"/>
      <c r="BC1293" t="n">
        <v>38.9128</v>
      </c>
      <c r="BD1293" t="n">
        <v>38.9128</v>
      </c>
      <c r="BE1293" t="s">
        <v>1723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>
        <v>307</v>
      </c>
      <c r="BR1293" t="s">
        <v>387</v>
      </c>
    </row>
    <row r="1294" spans="1:70">
      <c r="A1294" t="s">
        <v>70</v>
      </c>
      <c r="B1294" t="s">
        <v>71</v>
      </c>
      <c r="C1294" t="s">
        <v>265</v>
      </c>
      <c r="D1294" t="n">
        <v>3</v>
      </c>
      <c r="E1294" t="s">
        <v>678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84.98999999999999</v>
      </c>
      <c r="L1294" t="s">
        <v>77</v>
      </c>
      <c r="M1294" t="s"/>
      <c r="N1294" t="s">
        <v>303</v>
      </c>
      <c r="O1294" t="s">
        <v>79</v>
      </c>
      <c r="P1294" t="s">
        <v>678</v>
      </c>
      <c r="Q1294" t="s"/>
      <c r="R1294" t="s">
        <v>80</v>
      </c>
      <c r="S1294" t="s">
        <v>1724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HYPERLINK("https://hotelmonitor-cachepage.eclerx.com/savepage/tk_15454758708018126_sr_60.html","info")</f>
        <v/>
      </c>
      <c r="AA1294" t="n">
        <v>-419226</v>
      </c>
      <c r="AB1294" t="s">
        <v>269</v>
      </c>
      <c r="AC1294" t="s">
        <v>88</v>
      </c>
      <c r="AD1294" t="s">
        <v>89</v>
      </c>
      <c r="AE1294" t="s"/>
      <c r="AF1294" t="s"/>
      <c r="AG1294" t="s"/>
      <c r="AH1294" t="s">
        <v>1725</v>
      </c>
      <c r="AI1294" t="s">
        <v>1724</v>
      </c>
      <c r="AJ1294" t="s"/>
      <c r="AK1294" t="s">
        <v>91</v>
      </c>
      <c r="AL1294" t="s"/>
      <c r="AM1294" t="s">
        <v>271</v>
      </c>
      <c r="AN1294" t="s">
        <v>91</v>
      </c>
      <c r="AO1294" t="s"/>
      <c r="AP1294" t="n">
        <v>6</v>
      </c>
      <c r="AQ1294" t="s">
        <v>92</v>
      </c>
      <c r="AR1294" t="s"/>
      <c r="AS1294" t="s">
        <v>160</v>
      </c>
      <c r="AT1294" t="s">
        <v>94</v>
      </c>
      <c r="AU1294" t="s">
        <v>91</v>
      </c>
      <c r="AV1294" t="s"/>
      <c r="AW1294" t="s">
        <v>95</v>
      </c>
      <c r="AX1294" t="s"/>
      <c r="AY1294" t="n">
        <v>419226</v>
      </c>
      <c r="AZ1294" t="s">
        <v>684</v>
      </c>
      <c r="BA1294" t="s"/>
      <c r="BB1294" t="s"/>
      <c r="BC1294" t="n">
        <v>38.9128</v>
      </c>
      <c r="BD1294" t="n">
        <v>38.9128</v>
      </c>
      <c r="BE1294" t="s">
        <v>1726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>
        <v>307</v>
      </c>
      <c r="BR1294" t="s">
        <v>387</v>
      </c>
    </row>
    <row r="1295" spans="1:70">
      <c r="A1295" t="s">
        <v>70</v>
      </c>
      <c r="B1295" t="s">
        <v>71</v>
      </c>
      <c r="C1295" t="s">
        <v>265</v>
      </c>
      <c r="D1295" t="n">
        <v>3</v>
      </c>
      <c r="E1295" t="s">
        <v>678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84.98999999999999</v>
      </c>
      <c r="L1295" t="s">
        <v>77</v>
      </c>
      <c r="M1295" t="s"/>
      <c r="N1295" t="s">
        <v>303</v>
      </c>
      <c r="O1295" t="s">
        <v>79</v>
      </c>
      <c r="P1295" t="s">
        <v>678</v>
      </c>
      <c r="Q1295" t="s"/>
      <c r="R1295" t="s">
        <v>80</v>
      </c>
      <c r="S1295" t="s">
        <v>1724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HYPERLINK("https://hotelmonitor-cachepage.eclerx.com/savepage/tk_15454758708018126_sr_60.html","info")</f>
        <v/>
      </c>
      <c r="AA1295" t="n">
        <v>-419226</v>
      </c>
      <c r="AB1295" t="s">
        <v>269</v>
      </c>
      <c r="AC1295" t="s">
        <v>88</v>
      </c>
      <c r="AD1295" t="s">
        <v>89</v>
      </c>
      <c r="AE1295" t="s"/>
      <c r="AF1295" t="s"/>
      <c r="AG1295" t="s"/>
      <c r="AH1295" t="s">
        <v>1725</v>
      </c>
      <c r="AI1295" t="s">
        <v>1724</v>
      </c>
      <c r="AJ1295" t="s"/>
      <c r="AK1295" t="s">
        <v>91</v>
      </c>
      <c r="AL1295" t="s"/>
      <c r="AM1295" t="s">
        <v>271</v>
      </c>
      <c r="AN1295" t="s">
        <v>91</v>
      </c>
      <c r="AO1295" t="s"/>
      <c r="AP1295" t="n">
        <v>6</v>
      </c>
      <c r="AQ1295" t="s">
        <v>92</v>
      </c>
      <c r="AR1295" t="s"/>
      <c r="AS1295" t="s">
        <v>160</v>
      </c>
      <c r="AT1295" t="s">
        <v>94</v>
      </c>
      <c r="AU1295" t="s">
        <v>91</v>
      </c>
      <c r="AV1295" t="s"/>
      <c r="AW1295" t="s">
        <v>95</v>
      </c>
      <c r="AX1295" t="s"/>
      <c r="AY1295" t="n">
        <v>419226</v>
      </c>
      <c r="AZ1295" t="s">
        <v>684</v>
      </c>
      <c r="BA1295" t="s"/>
      <c r="BB1295" t="s"/>
      <c r="BC1295" t="n">
        <v>38.9128</v>
      </c>
      <c r="BD1295" t="n">
        <v>38.9128</v>
      </c>
      <c r="BE1295" t="s">
        <v>1726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>
        <v>307</v>
      </c>
      <c r="BR1295" t="s">
        <v>387</v>
      </c>
    </row>
    <row r="1296" spans="1:70">
      <c r="A1296" t="s">
        <v>70</v>
      </c>
      <c r="B1296" t="s">
        <v>71</v>
      </c>
      <c r="C1296" t="s">
        <v>265</v>
      </c>
      <c r="D1296" t="n">
        <v>3</v>
      </c>
      <c r="E1296" t="s">
        <v>678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99.15000000000001</v>
      </c>
      <c r="L1296" t="s">
        <v>77</v>
      </c>
      <c r="M1296" t="s"/>
      <c r="N1296" t="s">
        <v>303</v>
      </c>
      <c r="O1296" t="s">
        <v>79</v>
      </c>
      <c r="P1296" t="s">
        <v>678</v>
      </c>
      <c r="Q1296" t="s"/>
      <c r="R1296" t="s">
        <v>80</v>
      </c>
      <c r="S1296" t="s">
        <v>1727</v>
      </c>
      <c r="T1296" t="s">
        <v>82</v>
      </c>
      <c r="U1296" t="s">
        <v>83</v>
      </c>
      <c r="V1296" t="s">
        <v>84</v>
      </c>
      <c r="W1296" t="s">
        <v>103</v>
      </c>
      <c r="X1296" t="s"/>
      <c r="Y1296" t="s">
        <v>86</v>
      </c>
      <c r="Z1296">
        <f>HYPERLINK("https://hotelmonitor-cachepage.eclerx.com/savepage/tk_15454758708018126_sr_60.html","info")</f>
        <v/>
      </c>
      <c r="AA1296" t="n">
        <v>-419226</v>
      </c>
      <c r="AB1296" t="s">
        <v>269</v>
      </c>
      <c r="AC1296" t="s">
        <v>88</v>
      </c>
      <c r="AD1296" t="s">
        <v>89</v>
      </c>
      <c r="AE1296" t="s"/>
      <c r="AF1296" t="s"/>
      <c r="AG1296" t="s"/>
      <c r="AH1296" t="s">
        <v>1728</v>
      </c>
      <c r="AI1296" t="s">
        <v>1727</v>
      </c>
      <c r="AJ1296" t="s"/>
      <c r="AK1296" t="s">
        <v>91</v>
      </c>
      <c r="AL1296" t="s"/>
      <c r="AM1296" t="s">
        <v>271</v>
      </c>
      <c r="AN1296" t="s">
        <v>91</v>
      </c>
      <c r="AO1296" t="s"/>
      <c r="AP1296" t="n">
        <v>6</v>
      </c>
      <c r="AQ1296" t="s">
        <v>92</v>
      </c>
      <c r="AR1296" t="s"/>
      <c r="AS1296" t="s">
        <v>160</v>
      </c>
      <c r="AT1296" t="s">
        <v>94</v>
      </c>
      <c r="AU1296" t="s">
        <v>91</v>
      </c>
      <c r="AV1296" t="s"/>
      <c r="AW1296" t="s">
        <v>95</v>
      </c>
      <c r="AX1296" t="s"/>
      <c r="AY1296" t="n">
        <v>419226</v>
      </c>
      <c r="AZ1296" t="s">
        <v>684</v>
      </c>
      <c r="BA1296" t="s"/>
      <c r="BB1296" t="s"/>
      <c r="BC1296" t="n">
        <v>38.9128</v>
      </c>
      <c r="BD1296" t="n">
        <v>38.9128</v>
      </c>
      <c r="BE1296" t="s">
        <v>1729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>
        <v>307</v>
      </c>
      <c r="BR1296" t="s">
        <v>387</v>
      </c>
    </row>
    <row r="1297" spans="1:70">
      <c r="A1297" t="s">
        <v>70</v>
      </c>
      <c r="B1297" t="s">
        <v>71</v>
      </c>
      <c r="C1297" t="s">
        <v>265</v>
      </c>
      <c r="D1297" t="n">
        <v>3</v>
      </c>
      <c r="E1297" t="s">
        <v>678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99.15000000000001</v>
      </c>
      <c r="L1297" t="s">
        <v>77</v>
      </c>
      <c r="M1297" t="s"/>
      <c r="N1297" t="s">
        <v>303</v>
      </c>
      <c r="O1297" t="s">
        <v>79</v>
      </c>
      <c r="P1297" t="s">
        <v>678</v>
      </c>
      <c r="Q1297" t="s"/>
      <c r="R1297" t="s">
        <v>80</v>
      </c>
      <c r="S1297" t="s">
        <v>1727</v>
      </c>
      <c r="T1297" t="s">
        <v>82</v>
      </c>
      <c r="U1297" t="s">
        <v>83</v>
      </c>
      <c r="V1297" t="s">
        <v>84</v>
      </c>
      <c r="W1297" t="s">
        <v>103</v>
      </c>
      <c r="X1297" t="s"/>
      <c r="Y1297" t="s">
        <v>86</v>
      </c>
      <c r="Z1297">
        <f>HYPERLINK("https://hotelmonitor-cachepage.eclerx.com/savepage/tk_15454758708018126_sr_60.html","info")</f>
        <v/>
      </c>
      <c r="AA1297" t="n">
        <v>-419226</v>
      </c>
      <c r="AB1297" t="s">
        <v>269</v>
      </c>
      <c r="AC1297" t="s">
        <v>88</v>
      </c>
      <c r="AD1297" t="s">
        <v>89</v>
      </c>
      <c r="AE1297" t="s"/>
      <c r="AF1297" t="s"/>
      <c r="AG1297" t="s"/>
      <c r="AH1297" t="s">
        <v>1728</v>
      </c>
      <c r="AI1297" t="s">
        <v>1727</v>
      </c>
      <c r="AJ1297" t="s"/>
      <c r="AK1297" t="s">
        <v>91</v>
      </c>
      <c r="AL1297" t="s"/>
      <c r="AM1297" t="s">
        <v>271</v>
      </c>
      <c r="AN1297" t="s">
        <v>91</v>
      </c>
      <c r="AO1297" t="s"/>
      <c r="AP1297" t="n">
        <v>6</v>
      </c>
      <c r="AQ1297" t="s">
        <v>92</v>
      </c>
      <c r="AR1297" t="s"/>
      <c r="AS1297" t="s">
        <v>160</v>
      </c>
      <c r="AT1297" t="s">
        <v>94</v>
      </c>
      <c r="AU1297" t="s">
        <v>91</v>
      </c>
      <c r="AV1297" t="s"/>
      <c r="AW1297" t="s">
        <v>95</v>
      </c>
      <c r="AX1297" t="s"/>
      <c r="AY1297" t="n">
        <v>419226</v>
      </c>
      <c r="AZ1297" t="s">
        <v>684</v>
      </c>
      <c r="BA1297" t="s"/>
      <c r="BB1297" t="s"/>
      <c r="BC1297" t="n">
        <v>38.9128</v>
      </c>
      <c r="BD1297" t="n">
        <v>38.9128</v>
      </c>
      <c r="BE1297" t="s">
        <v>1729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>
        <v>307</v>
      </c>
      <c r="BR1297" t="s">
        <v>387</v>
      </c>
    </row>
    <row r="1298" spans="1:70">
      <c r="A1298" t="s">
        <v>70</v>
      </c>
      <c r="B1298" t="s">
        <v>71</v>
      </c>
      <c r="C1298" t="s">
        <v>265</v>
      </c>
      <c r="D1298" t="n">
        <v>3</v>
      </c>
      <c r="E1298" t="s">
        <v>678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113.32</v>
      </c>
      <c r="L1298" t="s">
        <v>77</v>
      </c>
      <c r="M1298" t="s"/>
      <c r="N1298" t="s">
        <v>303</v>
      </c>
      <c r="O1298" t="s">
        <v>79</v>
      </c>
      <c r="P1298" t="s">
        <v>678</v>
      </c>
      <c r="Q1298" t="s"/>
      <c r="R1298" t="s">
        <v>80</v>
      </c>
      <c r="S1298" t="s">
        <v>1730</v>
      </c>
      <c r="T1298" t="s">
        <v>82</v>
      </c>
      <c r="U1298" t="s">
        <v>83</v>
      </c>
      <c r="V1298" t="s">
        <v>84</v>
      </c>
      <c r="W1298" t="s">
        <v>107</v>
      </c>
      <c r="X1298" t="s"/>
      <c r="Y1298" t="s">
        <v>86</v>
      </c>
      <c r="Z1298">
        <f>HYPERLINK("https://hotelmonitor-cachepage.eclerx.com/savepage/tk_15454758708018126_sr_60.html","info")</f>
        <v/>
      </c>
      <c r="AA1298" t="n">
        <v>-419226</v>
      </c>
      <c r="AB1298" t="s">
        <v>269</v>
      </c>
      <c r="AC1298" t="s">
        <v>88</v>
      </c>
      <c r="AD1298" t="s">
        <v>89</v>
      </c>
      <c r="AE1298" t="s"/>
      <c r="AF1298" t="s"/>
      <c r="AG1298" t="s"/>
      <c r="AH1298" t="s">
        <v>1731</v>
      </c>
      <c r="AI1298" t="s">
        <v>1730</v>
      </c>
      <c r="AJ1298" t="s"/>
      <c r="AK1298" t="s">
        <v>91</v>
      </c>
      <c r="AL1298" t="s"/>
      <c r="AM1298" t="s">
        <v>271</v>
      </c>
      <c r="AN1298" t="s">
        <v>91</v>
      </c>
      <c r="AO1298" t="s"/>
      <c r="AP1298" t="n">
        <v>6</v>
      </c>
      <c r="AQ1298" t="s">
        <v>92</v>
      </c>
      <c r="AR1298" t="s"/>
      <c r="AS1298" t="s">
        <v>160</v>
      </c>
      <c r="AT1298" t="s">
        <v>94</v>
      </c>
      <c r="AU1298" t="s">
        <v>91</v>
      </c>
      <c r="AV1298" t="s"/>
      <c r="AW1298" t="s">
        <v>95</v>
      </c>
      <c r="AX1298" t="s"/>
      <c r="AY1298" t="n">
        <v>419226</v>
      </c>
      <c r="AZ1298" t="s">
        <v>684</v>
      </c>
      <c r="BA1298" t="s"/>
      <c r="BB1298" t="s"/>
      <c r="BC1298" t="n">
        <v>38.9128</v>
      </c>
      <c r="BD1298" t="n">
        <v>38.9128</v>
      </c>
      <c r="BE1298" t="s">
        <v>1732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>
        <v>307</v>
      </c>
      <c r="BR1298" t="s">
        <v>387</v>
      </c>
    </row>
    <row r="1299" spans="1:70">
      <c r="A1299" t="s">
        <v>70</v>
      </c>
      <c r="B1299" t="s">
        <v>71</v>
      </c>
      <c r="C1299" t="s">
        <v>265</v>
      </c>
      <c r="D1299" t="n">
        <v>3</v>
      </c>
      <c r="E1299" t="s">
        <v>678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113.32</v>
      </c>
      <c r="L1299" t="s">
        <v>77</v>
      </c>
      <c r="M1299" t="s"/>
      <c r="N1299" t="s">
        <v>303</v>
      </c>
      <c r="O1299" t="s">
        <v>79</v>
      </c>
      <c r="P1299" t="s">
        <v>678</v>
      </c>
      <c r="Q1299" t="s"/>
      <c r="R1299" t="s">
        <v>80</v>
      </c>
      <c r="S1299" t="s">
        <v>1730</v>
      </c>
      <c r="T1299" t="s">
        <v>82</v>
      </c>
      <c r="U1299" t="s">
        <v>83</v>
      </c>
      <c r="V1299" t="s">
        <v>84</v>
      </c>
      <c r="W1299" t="s">
        <v>107</v>
      </c>
      <c r="X1299" t="s"/>
      <c r="Y1299" t="s">
        <v>86</v>
      </c>
      <c r="Z1299">
        <f>HYPERLINK("https://hotelmonitor-cachepage.eclerx.com/savepage/tk_15454758708018126_sr_60.html","info")</f>
        <v/>
      </c>
      <c r="AA1299" t="n">
        <v>-419226</v>
      </c>
      <c r="AB1299" t="s">
        <v>269</v>
      </c>
      <c r="AC1299" t="s">
        <v>88</v>
      </c>
      <c r="AD1299" t="s">
        <v>89</v>
      </c>
      <c r="AE1299" t="s"/>
      <c r="AF1299" t="s"/>
      <c r="AG1299" t="s"/>
      <c r="AH1299" t="s">
        <v>1731</v>
      </c>
      <c r="AI1299" t="s">
        <v>1730</v>
      </c>
      <c r="AJ1299" t="s"/>
      <c r="AK1299" t="s">
        <v>91</v>
      </c>
      <c r="AL1299" t="s"/>
      <c r="AM1299" t="s">
        <v>271</v>
      </c>
      <c r="AN1299" t="s">
        <v>91</v>
      </c>
      <c r="AO1299" t="s"/>
      <c r="AP1299" t="n">
        <v>6</v>
      </c>
      <c r="AQ1299" t="s">
        <v>92</v>
      </c>
      <c r="AR1299" t="s"/>
      <c r="AS1299" t="s">
        <v>160</v>
      </c>
      <c r="AT1299" t="s">
        <v>94</v>
      </c>
      <c r="AU1299" t="s">
        <v>91</v>
      </c>
      <c r="AV1299" t="s"/>
      <c r="AW1299" t="s">
        <v>95</v>
      </c>
      <c r="AX1299" t="s"/>
      <c r="AY1299" t="n">
        <v>419226</v>
      </c>
      <c r="AZ1299" t="s">
        <v>684</v>
      </c>
      <c r="BA1299" t="s"/>
      <c r="BB1299" t="s"/>
      <c r="BC1299" t="n">
        <v>38.9128</v>
      </c>
      <c r="BD1299" t="n">
        <v>38.9128</v>
      </c>
      <c r="BE1299" t="s">
        <v>1732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>
        <v>307</v>
      </c>
      <c r="BR1299" t="s">
        <v>387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378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375</v>
      </c>
      <c r="L1300" t="s">
        <v>77</v>
      </c>
      <c r="M1300" t="s"/>
      <c r="N1300" t="s">
        <v>368</v>
      </c>
      <c r="O1300" t="s">
        <v>79</v>
      </c>
      <c r="P1300" t="s">
        <v>378</v>
      </c>
      <c r="Q1300" t="s"/>
      <c r="R1300" t="s">
        <v>80</v>
      </c>
      <c r="S1300" t="s">
        <v>1733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>
        <f>HYPERLINK("https://hotelmonitor-cachepage.eclerx.com/savepage/tk_1545475877137605_sr_62.html","info")</f>
        <v/>
      </c>
      <c r="AA1300" t="n">
        <v>-6873069</v>
      </c>
      <c r="AB1300" t="s">
        <v>381</v>
      </c>
      <c r="AC1300" t="s">
        <v>196</v>
      </c>
      <c r="AD1300" t="s">
        <v>89</v>
      </c>
      <c r="AE1300" t="s"/>
      <c r="AF1300" t="s"/>
      <c r="AG1300" t="s"/>
      <c r="AH1300" t="s">
        <v>1734</v>
      </c>
      <c r="AI1300" t="s">
        <v>1735</v>
      </c>
      <c r="AJ1300" t="s"/>
      <c r="AK1300" t="s">
        <v>91</v>
      </c>
      <c r="AL1300" t="s"/>
      <c r="AM1300" t="s"/>
      <c r="AN1300" t="s">
        <v>99</v>
      </c>
      <c r="AO1300" t="s">
        <v>200</v>
      </c>
      <c r="AP1300" t="n">
        <v>61</v>
      </c>
      <c r="AQ1300" t="s">
        <v>92</v>
      </c>
      <c r="AR1300" t="s"/>
      <c r="AS1300" t="s">
        <v>318</v>
      </c>
      <c r="AT1300" t="s">
        <v>94</v>
      </c>
      <c r="AU1300" t="s">
        <v>91</v>
      </c>
      <c r="AV1300" t="s"/>
      <c r="AW1300" t="s">
        <v>95</v>
      </c>
      <c r="AX1300" t="s"/>
      <c r="AY1300" t="n">
        <v>6873069</v>
      </c>
      <c r="AZ1300" t="s">
        <v>384</v>
      </c>
      <c r="BA1300" t="s"/>
      <c r="BB1300" t="s"/>
      <c r="BC1300" t="n">
        <v>38.9057</v>
      </c>
      <c r="BD1300" t="n">
        <v>38.9057</v>
      </c>
      <c r="BE1300" t="s">
        <v>1736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98</v>
      </c>
      <c r="BO1300" t="s">
        <v>82</v>
      </c>
      <c r="BP1300" t="s">
        <v>99</v>
      </c>
      <c r="BQ1300" t="s">
        <v>373</v>
      </c>
      <c r="BR1300" t="s">
        <v>387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378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375</v>
      </c>
      <c r="L1301" t="s">
        <v>77</v>
      </c>
      <c r="M1301" t="s"/>
      <c r="N1301" t="s">
        <v>368</v>
      </c>
      <c r="O1301" t="s">
        <v>79</v>
      </c>
      <c r="P1301" t="s">
        <v>378</v>
      </c>
      <c r="Q1301" t="s"/>
      <c r="R1301" t="s">
        <v>80</v>
      </c>
      <c r="S1301" t="s">
        <v>1733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>
        <f>HYPERLINK("https://hotelmonitor-cachepage.eclerx.com/savepage/tk_1545475877137605_sr_62.html","info")</f>
        <v/>
      </c>
      <c r="AA1301" t="n">
        <v>-6873069</v>
      </c>
      <c r="AB1301" t="s">
        <v>381</v>
      </c>
      <c r="AC1301" t="s">
        <v>196</v>
      </c>
      <c r="AD1301" t="s">
        <v>89</v>
      </c>
      <c r="AE1301" t="s"/>
      <c r="AF1301" t="s"/>
      <c r="AG1301" t="s"/>
      <c r="AH1301" t="s">
        <v>1734</v>
      </c>
      <c r="AI1301" t="s">
        <v>1735</v>
      </c>
      <c r="AJ1301" t="s"/>
      <c r="AK1301" t="s">
        <v>91</v>
      </c>
      <c r="AL1301" t="s"/>
      <c r="AM1301" t="s"/>
      <c r="AN1301" t="s">
        <v>99</v>
      </c>
      <c r="AO1301" t="s">
        <v>200</v>
      </c>
      <c r="AP1301" t="n">
        <v>61</v>
      </c>
      <c r="AQ1301" t="s">
        <v>92</v>
      </c>
      <c r="AR1301" t="s"/>
      <c r="AS1301" t="s">
        <v>318</v>
      </c>
      <c r="AT1301" t="s">
        <v>94</v>
      </c>
      <c r="AU1301" t="s">
        <v>91</v>
      </c>
      <c r="AV1301" t="s"/>
      <c r="AW1301" t="s">
        <v>95</v>
      </c>
      <c r="AX1301" t="s"/>
      <c r="AY1301" t="n">
        <v>6873069</v>
      </c>
      <c r="AZ1301" t="s">
        <v>384</v>
      </c>
      <c r="BA1301" t="s"/>
      <c r="BB1301" t="s"/>
      <c r="BC1301" t="n">
        <v>38.9057</v>
      </c>
      <c r="BD1301" t="n">
        <v>38.9057</v>
      </c>
      <c r="BE1301" t="s">
        <v>1736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>
        <v>98</v>
      </c>
      <c r="BO1301" t="s">
        <v>82</v>
      </c>
      <c r="BP1301" t="s">
        <v>99</v>
      </c>
      <c r="BQ1301" t="s">
        <v>373</v>
      </c>
      <c r="BR1301" t="s">
        <v>387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378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385.8</v>
      </c>
      <c r="L1302" t="s">
        <v>77</v>
      </c>
      <c r="M1302" t="s"/>
      <c r="N1302" t="s">
        <v>368</v>
      </c>
      <c r="O1302" t="s">
        <v>79</v>
      </c>
      <c r="P1302" t="s">
        <v>378</v>
      </c>
      <c r="Q1302" t="s"/>
      <c r="R1302" t="s">
        <v>80</v>
      </c>
      <c r="S1302" t="s">
        <v>1737</v>
      </c>
      <c r="T1302" t="s">
        <v>82</v>
      </c>
      <c r="U1302" t="s">
        <v>83</v>
      </c>
      <c r="V1302" t="s">
        <v>84</v>
      </c>
      <c r="W1302" t="s">
        <v>103</v>
      </c>
      <c r="X1302" t="s"/>
      <c r="Y1302" t="s">
        <v>86</v>
      </c>
      <c r="Z1302">
        <f>HYPERLINK("https://hotelmonitor-cachepage.eclerx.com/savepage/tk_1545475877137605_sr_62.html","info")</f>
        <v/>
      </c>
      <c r="AA1302" t="n">
        <v>-6873069</v>
      </c>
      <c r="AB1302" t="s">
        <v>389</v>
      </c>
      <c r="AC1302" t="s">
        <v>196</v>
      </c>
      <c r="AD1302" t="s">
        <v>89</v>
      </c>
      <c r="AE1302" t="s"/>
      <c r="AF1302" t="s"/>
      <c r="AG1302" t="s"/>
      <c r="AH1302" t="s">
        <v>1738</v>
      </c>
      <c r="AI1302" t="s">
        <v>1739</v>
      </c>
      <c r="AJ1302" t="s"/>
      <c r="AK1302" t="s">
        <v>91</v>
      </c>
      <c r="AL1302" t="s"/>
      <c r="AM1302" t="s"/>
      <c r="AN1302" t="s">
        <v>91</v>
      </c>
      <c r="AO1302" t="s"/>
      <c r="AP1302" t="n">
        <v>61</v>
      </c>
      <c r="AQ1302" t="s">
        <v>92</v>
      </c>
      <c r="AR1302" t="s"/>
      <c r="AS1302" t="s">
        <v>318</v>
      </c>
      <c r="AT1302" t="s">
        <v>94</v>
      </c>
      <c r="AU1302" t="s">
        <v>91</v>
      </c>
      <c r="AV1302" t="s"/>
      <c r="AW1302" t="s">
        <v>95</v>
      </c>
      <c r="AX1302" t="s"/>
      <c r="AY1302" t="n">
        <v>6873069</v>
      </c>
      <c r="AZ1302" t="s">
        <v>384</v>
      </c>
      <c r="BA1302" t="s"/>
      <c r="BB1302" t="s"/>
      <c r="BC1302" t="n">
        <v>38.9057</v>
      </c>
      <c r="BD1302" t="n">
        <v>38.9057</v>
      </c>
      <c r="BE1302" t="s">
        <v>1740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98</v>
      </c>
      <c r="BO1302" t="s">
        <v>82</v>
      </c>
      <c r="BP1302" t="s">
        <v>99</v>
      </c>
      <c r="BQ1302" t="s">
        <v>373</v>
      </c>
      <c r="BR1302" t="s">
        <v>387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378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385.8</v>
      </c>
      <c r="L1303" t="s">
        <v>77</v>
      </c>
      <c r="M1303" t="s"/>
      <c r="N1303" t="s">
        <v>368</v>
      </c>
      <c r="O1303" t="s">
        <v>79</v>
      </c>
      <c r="P1303" t="s">
        <v>378</v>
      </c>
      <c r="Q1303" t="s"/>
      <c r="R1303" t="s">
        <v>80</v>
      </c>
      <c r="S1303" t="s">
        <v>1737</v>
      </c>
      <c r="T1303" t="s">
        <v>82</v>
      </c>
      <c r="U1303" t="s">
        <v>83</v>
      </c>
      <c r="V1303" t="s">
        <v>84</v>
      </c>
      <c r="W1303" t="s">
        <v>103</v>
      </c>
      <c r="X1303" t="s"/>
      <c r="Y1303" t="s">
        <v>86</v>
      </c>
      <c r="Z1303">
        <f>HYPERLINK("https://hotelmonitor-cachepage.eclerx.com/savepage/tk_1545475877137605_sr_62.html","info")</f>
        <v/>
      </c>
      <c r="AA1303" t="n">
        <v>-6873069</v>
      </c>
      <c r="AB1303" t="s">
        <v>389</v>
      </c>
      <c r="AC1303" t="s">
        <v>196</v>
      </c>
      <c r="AD1303" t="s">
        <v>89</v>
      </c>
      <c r="AE1303" t="s"/>
      <c r="AF1303" t="s"/>
      <c r="AG1303" t="s"/>
      <c r="AH1303" t="s">
        <v>1738</v>
      </c>
      <c r="AI1303" t="s">
        <v>1739</v>
      </c>
      <c r="AJ1303" t="s"/>
      <c r="AK1303" t="s">
        <v>91</v>
      </c>
      <c r="AL1303" t="s"/>
      <c r="AM1303" t="s"/>
      <c r="AN1303" t="s">
        <v>91</v>
      </c>
      <c r="AO1303" t="s"/>
      <c r="AP1303" t="n">
        <v>61</v>
      </c>
      <c r="AQ1303" t="s">
        <v>92</v>
      </c>
      <c r="AR1303" t="s"/>
      <c r="AS1303" t="s">
        <v>318</v>
      </c>
      <c r="AT1303" t="s">
        <v>94</v>
      </c>
      <c r="AU1303" t="s">
        <v>91</v>
      </c>
      <c r="AV1303" t="s"/>
      <c r="AW1303" t="s">
        <v>95</v>
      </c>
      <c r="AX1303" t="s"/>
      <c r="AY1303" t="n">
        <v>6873069</v>
      </c>
      <c r="AZ1303" t="s">
        <v>384</v>
      </c>
      <c r="BA1303" t="s"/>
      <c r="BB1303" t="s"/>
      <c r="BC1303" t="n">
        <v>38.9057</v>
      </c>
      <c r="BD1303" t="n">
        <v>38.9057</v>
      </c>
      <c r="BE1303" t="s">
        <v>1740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>
        <v>98</v>
      </c>
      <c r="BO1303" t="s">
        <v>82</v>
      </c>
      <c r="BP1303" t="s">
        <v>99</v>
      </c>
      <c r="BQ1303" t="s">
        <v>373</v>
      </c>
      <c r="BR1303" t="s">
        <v>387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378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416.67</v>
      </c>
      <c r="L1304" t="s">
        <v>77</v>
      </c>
      <c r="M1304" t="s"/>
      <c r="N1304" t="s">
        <v>368</v>
      </c>
      <c r="O1304" t="s">
        <v>79</v>
      </c>
      <c r="P1304" t="s">
        <v>378</v>
      </c>
      <c r="Q1304" t="s"/>
      <c r="R1304" t="s">
        <v>80</v>
      </c>
      <c r="S1304" t="s">
        <v>1741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>
        <f>HYPERLINK("https://hotelmonitor-cachepage.eclerx.com/savepage/tk_1545475877137605_sr_62.html","info")</f>
        <v/>
      </c>
      <c r="AA1304" t="n">
        <v>-6873069</v>
      </c>
      <c r="AB1304" t="s">
        <v>394</v>
      </c>
      <c r="AC1304" t="s">
        <v>88</v>
      </c>
      <c r="AD1304" t="s">
        <v>89</v>
      </c>
      <c r="AE1304" t="s"/>
      <c r="AF1304" t="s"/>
      <c r="AG1304" t="s"/>
      <c r="AH1304" t="s">
        <v>1742</v>
      </c>
      <c r="AI1304" t="s">
        <v>1743</v>
      </c>
      <c r="AJ1304" t="s"/>
      <c r="AK1304" t="s">
        <v>91</v>
      </c>
      <c r="AL1304" t="s"/>
      <c r="AM1304" t="s"/>
      <c r="AN1304" t="s">
        <v>91</v>
      </c>
      <c r="AO1304" t="s"/>
      <c r="AP1304" t="n">
        <v>61</v>
      </c>
      <c r="AQ1304" t="s">
        <v>92</v>
      </c>
      <c r="AR1304" t="s"/>
      <c r="AS1304" t="s">
        <v>318</v>
      </c>
      <c r="AT1304" t="s">
        <v>94</v>
      </c>
      <c r="AU1304" t="s">
        <v>91</v>
      </c>
      <c r="AV1304" t="s"/>
      <c r="AW1304" t="s">
        <v>95</v>
      </c>
      <c r="AX1304" t="s"/>
      <c r="AY1304" t="n">
        <v>6873069</v>
      </c>
      <c r="AZ1304" t="s">
        <v>384</v>
      </c>
      <c r="BA1304" t="s"/>
      <c r="BB1304" t="s"/>
      <c r="BC1304" t="n">
        <v>38.9057</v>
      </c>
      <c r="BD1304" t="n">
        <v>38.9057</v>
      </c>
      <c r="BE1304" t="s">
        <v>1744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98</v>
      </c>
      <c r="BO1304" t="s">
        <v>82</v>
      </c>
      <c r="BP1304" t="s">
        <v>99</v>
      </c>
      <c r="BQ1304" t="s">
        <v>373</v>
      </c>
      <c r="BR1304" t="s">
        <v>387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378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416.67</v>
      </c>
      <c r="L1305" t="s">
        <v>77</v>
      </c>
      <c r="M1305" t="s"/>
      <c r="N1305" t="s">
        <v>368</v>
      </c>
      <c r="O1305" t="s">
        <v>79</v>
      </c>
      <c r="P1305" t="s">
        <v>378</v>
      </c>
      <c r="Q1305" t="s"/>
      <c r="R1305" t="s">
        <v>80</v>
      </c>
      <c r="S1305" t="s">
        <v>1741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HYPERLINK("https://hotelmonitor-cachepage.eclerx.com/savepage/tk_1545475877137605_sr_62.html","info")</f>
        <v/>
      </c>
      <c r="AA1305" t="n">
        <v>-6873069</v>
      </c>
      <c r="AB1305" t="s">
        <v>394</v>
      </c>
      <c r="AC1305" t="s">
        <v>88</v>
      </c>
      <c r="AD1305" t="s">
        <v>89</v>
      </c>
      <c r="AE1305" t="s"/>
      <c r="AF1305" t="s"/>
      <c r="AG1305" t="s"/>
      <c r="AH1305" t="s">
        <v>1742</v>
      </c>
      <c r="AI1305" t="s">
        <v>1743</v>
      </c>
      <c r="AJ1305" t="s"/>
      <c r="AK1305" t="s">
        <v>91</v>
      </c>
      <c r="AL1305" t="s"/>
      <c r="AM1305" t="s"/>
      <c r="AN1305" t="s">
        <v>91</v>
      </c>
      <c r="AO1305" t="s"/>
      <c r="AP1305" t="n">
        <v>61</v>
      </c>
      <c r="AQ1305" t="s">
        <v>92</v>
      </c>
      <c r="AR1305" t="s"/>
      <c r="AS1305" t="s">
        <v>318</v>
      </c>
      <c r="AT1305" t="s">
        <v>94</v>
      </c>
      <c r="AU1305" t="s">
        <v>91</v>
      </c>
      <c r="AV1305" t="s"/>
      <c r="AW1305" t="s">
        <v>95</v>
      </c>
      <c r="AX1305" t="s"/>
      <c r="AY1305" t="n">
        <v>6873069</v>
      </c>
      <c r="AZ1305" t="s">
        <v>384</v>
      </c>
      <c r="BA1305" t="s"/>
      <c r="BB1305" t="s"/>
      <c r="BC1305" t="n">
        <v>38.9057</v>
      </c>
      <c r="BD1305" t="n">
        <v>38.9057</v>
      </c>
      <c r="BE1305" t="s">
        <v>1744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>
        <v>98</v>
      </c>
      <c r="BO1305" t="s">
        <v>82</v>
      </c>
      <c r="BP1305" t="s">
        <v>99</v>
      </c>
      <c r="BQ1305" t="s">
        <v>373</v>
      </c>
      <c r="BR1305" t="s">
        <v>387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378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428.67</v>
      </c>
      <c r="L1306" t="s">
        <v>77</v>
      </c>
      <c r="M1306" t="s"/>
      <c r="N1306" t="s">
        <v>368</v>
      </c>
      <c r="O1306" t="s">
        <v>79</v>
      </c>
      <c r="P1306" t="s">
        <v>378</v>
      </c>
      <c r="Q1306" t="s"/>
      <c r="R1306" t="s">
        <v>80</v>
      </c>
      <c r="S1306" t="s">
        <v>1745</v>
      </c>
      <c r="T1306" t="s">
        <v>82</v>
      </c>
      <c r="U1306" t="s">
        <v>83</v>
      </c>
      <c r="V1306" t="s">
        <v>84</v>
      </c>
      <c r="W1306" t="s">
        <v>103</v>
      </c>
      <c r="X1306" t="s"/>
      <c r="Y1306" t="s">
        <v>86</v>
      </c>
      <c r="Z1306">
        <f>HYPERLINK("https://hotelmonitor-cachepage.eclerx.com/savepage/tk_1545475877137605_sr_62.html","info")</f>
        <v/>
      </c>
      <c r="AA1306" t="n">
        <v>-6873069</v>
      </c>
      <c r="AB1306" t="s">
        <v>399</v>
      </c>
      <c r="AC1306" t="s">
        <v>88</v>
      </c>
      <c r="AD1306" t="s">
        <v>89</v>
      </c>
      <c r="AE1306" t="s"/>
      <c r="AF1306" t="s"/>
      <c r="AG1306" t="s"/>
      <c r="AH1306" t="s">
        <v>1746</v>
      </c>
      <c r="AI1306" t="s">
        <v>1747</v>
      </c>
      <c r="AJ1306" t="s"/>
      <c r="AK1306" t="s">
        <v>91</v>
      </c>
      <c r="AL1306" t="s"/>
      <c r="AM1306" t="s"/>
      <c r="AN1306" t="s">
        <v>91</v>
      </c>
      <c r="AO1306" t="s"/>
      <c r="AP1306" t="n">
        <v>61</v>
      </c>
      <c r="AQ1306" t="s">
        <v>92</v>
      </c>
      <c r="AR1306" t="s"/>
      <c r="AS1306" t="s">
        <v>318</v>
      </c>
      <c r="AT1306" t="s">
        <v>94</v>
      </c>
      <c r="AU1306" t="s">
        <v>91</v>
      </c>
      <c r="AV1306" t="s"/>
      <c r="AW1306" t="s">
        <v>95</v>
      </c>
      <c r="AX1306" t="s"/>
      <c r="AY1306" t="n">
        <v>6873069</v>
      </c>
      <c r="AZ1306" t="s">
        <v>384</v>
      </c>
      <c r="BA1306" t="s"/>
      <c r="BB1306" t="s"/>
      <c r="BC1306" t="n">
        <v>38.9057</v>
      </c>
      <c r="BD1306" t="n">
        <v>38.9057</v>
      </c>
      <c r="BE1306" t="s">
        <v>1748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98</v>
      </c>
      <c r="BO1306" t="s">
        <v>82</v>
      </c>
      <c r="BP1306" t="s">
        <v>99</v>
      </c>
      <c r="BQ1306" t="s">
        <v>373</v>
      </c>
      <c r="BR1306" t="s">
        <v>387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378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428.67</v>
      </c>
      <c r="L1307" t="s">
        <v>77</v>
      </c>
      <c r="M1307" t="s"/>
      <c r="N1307" t="s">
        <v>368</v>
      </c>
      <c r="O1307" t="s">
        <v>79</v>
      </c>
      <c r="P1307" t="s">
        <v>378</v>
      </c>
      <c r="Q1307" t="s"/>
      <c r="R1307" t="s">
        <v>80</v>
      </c>
      <c r="S1307" t="s">
        <v>1745</v>
      </c>
      <c r="T1307" t="s">
        <v>82</v>
      </c>
      <c r="U1307" t="s">
        <v>83</v>
      </c>
      <c r="V1307" t="s">
        <v>84</v>
      </c>
      <c r="W1307" t="s">
        <v>103</v>
      </c>
      <c r="X1307" t="s"/>
      <c r="Y1307" t="s">
        <v>86</v>
      </c>
      <c r="Z1307">
        <f>HYPERLINK("https://hotelmonitor-cachepage.eclerx.com/savepage/tk_1545475877137605_sr_62.html","info")</f>
        <v/>
      </c>
      <c r="AA1307" t="n">
        <v>-6873069</v>
      </c>
      <c r="AB1307" t="s">
        <v>399</v>
      </c>
      <c r="AC1307" t="s">
        <v>88</v>
      </c>
      <c r="AD1307" t="s">
        <v>89</v>
      </c>
      <c r="AE1307" t="s"/>
      <c r="AF1307" t="s"/>
      <c r="AG1307" t="s"/>
      <c r="AH1307" t="s">
        <v>1746</v>
      </c>
      <c r="AI1307" t="s">
        <v>1747</v>
      </c>
      <c r="AJ1307" t="s"/>
      <c r="AK1307" t="s">
        <v>91</v>
      </c>
      <c r="AL1307" t="s"/>
      <c r="AM1307" t="s"/>
      <c r="AN1307" t="s">
        <v>91</v>
      </c>
      <c r="AO1307" t="s"/>
      <c r="AP1307" t="n">
        <v>61</v>
      </c>
      <c r="AQ1307" t="s">
        <v>92</v>
      </c>
      <c r="AR1307" t="s"/>
      <c r="AS1307" t="s">
        <v>318</v>
      </c>
      <c r="AT1307" t="s">
        <v>94</v>
      </c>
      <c r="AU1307" t="s">
        <v>91</v>
      </c>
      <c r="AV1307" t="s"/>
      <c r="AW1307" t="s">
        <v>95</v>
      </c>
      <c r="AX1307" t="s"/>
      <c r="AY1307" t="n">
        <v>6873069</v>
      </c>
      <c r="AZ1307" t="s">
        <v>384</v>
      </c>
      <c r="BA1307" t="s"/>
      <c r="BB1307" t="s"/>
      <c r="BC1307" t="n">
        <v>38.9057</v>
      </c>
      <c r="BD1307" t="n">
        <v>38.9057</v>
      </c>
      <c r="BE1307" t="s">
        <v>1748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>
        <v>98</v>
      </c>
      <c r="BO1307" t="s">
        <v>82</v>
      </c>
      <c r="BP1307" t="s">
        <v>99</v>
      </c>
      <c r="BQ1307" t="s">
        <v>373</v>
      </c>
      <c r="BR1307" t="s">
        <v>387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378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375</v>
      </c>
      <c r="L1308" t="s">
        <v>77</v>
      </c>
      <c r="M1308" t="s"/>
      <c r="N1308" t="s">
        <v>480</v>
      </c>
      <c r="O1308" t="s">
        <v>79</v>
      </c>
      <c r="P1308" t="s">
        <v>378</v>
      </c>
      <c r="Q1308" t="s"/>
      <c r="R1308" t="s">
        <v>80</v>
      </c>
      <c r="S1308" t="s">
        <v>1733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HYPERLINK("https://hotelmonitor-cachepage.eclerx.com/savepage/tk_1545475877137605_sr_62.html","info")</f>
        <v/>
      </c>
      <c r="AA1308" t="n">
        <v>-6873069</v>
      </c>
      <c r="AB1308" t="s">
        <v>381</v>
      </c>
      <c r="AC1308" t="s">
        <v>196</v>
      </c>
      <c r="AD1308" t="s">
        <v>89</v>
      </c>
      <c r="AE1308" t="s"/>
      <c r="AF1308" t="s"/>
      <c r="AG1308" t="s"/>
      <c r="AH1308" t="s">
        <v>1734</v>
      </c>
      <c r="AI1308" t="s">
        <v>1735</v>
      </c>
      <c r="AJ1308" t="s"/>
      <c r="AK1308" t="s">
        <v>91</v>
      </c>
      <c r="AL1308" t="s"/>
      <c r="AM1308" t="s"/>
      <c r="AN1308" t="s">
        <v>99</v>
      </c>
      <c r="AO1308" t="s">
        <v>200</v>
      </c>
      <c r="AP1308" t="n">
        <v>61</v>
      </c>
      <c r="AQ1308" t="s">
        <v>92</v>
      </c>
      <c r="AR1308" t="s"/>
      <c r="AS1308" t="s">
        <v>318</v>
      </c>
      <c r="AT1308" t="s">
        <v>94</v>
      </c>
      <c r="AU1308" t="s">
        <v>91</v>
      </c>
      <c r="AV1308" t="s"/>
      <c r="AW1308" t="s">
        <v>95</v>
      </c>
      <c r="AX1308" t="s"/>
      <c r="AY1308" t="n">
        <v>6873069</v>
      </c>
      <c r="AZ1308" t="s">
        <v>384</v>
      </c>
      <c r="BA1308" t="s"/>
      <c r="BB1308" t="s"/>
      <c r="BC1308" t="n">
        <v>38.9057</v>
      </c>
      <c r="BD1308" t="n">
        <v>38.9057</v>
      </c>
      <c r="BE1308" t="s">
        <v>1736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>
        <v>98</v>
      </c>
      <c r="BO1308" t="s">
        <v>82</v>
      </c>
      <c r="BP1308" t="s">
        <v>99</v>
      </c>
      <c r="BQ1308" t="s">
        <v>481</v>
      </c>
      <c r="BR1308" t="s">
        <v>387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378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375</v>
      </c>
      <c r="L1309" t="s">
        <v>77</v>
      </c>
      <c r="M1309" t="s"/>
      <c r="N1309" t="s">
        <v>480</v>
      </c>
      <c r="O1309" t="s">
        <v>79</v>
      </c>
      <c r="P1309" t="s">
        <v>378</v>
      </c>
      <c r="Q1309" t="s"/>
      <c r="R1309" t="s">
        <v>80</v>
      </c>
      <c r="S1309" t="s">
        <v>1733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HYPERLINK("https://hotelmonitor-cachepage.eclerx.com/savepage/tk_1545475877137605_sr_62.html","info")</f>
        <v/>
      </c>
      <c r="AA1309" t="n">
        <v>-6873069</v>
      </c>
      <c r="AB1309" t="s">
        <v>381</v>
      </c>
      <c r="AC1309" t="s">
        <v>196</v>
      </c>
      <c r="AD1309" t="s">
        <v>89</v>
      </c>
      <c r="AE1309" t="s"/>
      <c r="AF1309" t="s"/>
      <c r="AG1309" t="s"/>
      <c r="AH1309" t="s">
        <v>1734</v>
      </c>
      <c r="AI1309" t="s">
        <v>1735</v>
      </c>
      <c r="AJ1309" t="s"/>
      <c r="AK1309" t="s">
        <v>91</v>
      </c>
      <c r="AL1309" t="s"/>
      <c r="AM1309" t="s"/>
      <c r="AN1309" t="s">
        <v>99</v>
      </c>
      <c r="AO1309" t="s">
        <v>200</v>
      </c>
      <c r="AP1309" t="n">
        <v>61</v>
      </c>
      <c r="AQ1309" t="s">
        <v>92</v>
      </c>
      <c r="AR1309" t="s"/>
      <c r="AS1309" t="s">
        <v>318</v>
      </c>
      <c r="AT1309" t="s">
        <v>94</v>
      </c>
      <c r="AU1309" t="s">
        <v>91</v>
      </c>
      <c r="AV1309" t="s"/>
      <c r="AW1309" t="s">
        <v>95</v>
      </c>
      <c r="AX1309" t="s"/>
      <c r="AY1309" t="n">
        <v>6873069</v>
      </c>
      <c r="AZ1309" t="s">
        <v>384</v>
      </c>
      <c r="BA1309" t="s"/>
      <c r="BB1309" t="s"/>
      <c r="BC1309" t="n">
        <v>38.9057</v>
      </c>
      <c r="BD1309" t="n">
        <v>38.9057</v>
      </c>
      <c r="BE1309" t="s">
        <v>1736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>
        <v>98</v>
      </c>
      <c r="BO1309" t="s">
        <v>82</v>
      </c>
      <c r="BP1309" t="s">
        <v>99</v>
      </c>
      <c r="BQ1309" t="s">
        <v>481</v>
      </c>
      <c r="BR1309" t="s">
        <v>387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378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396.6</v>
      </c>
      <c r="L1310" t="s">
        <v>77</v>
      </c>
      <c r="M1310" t="s"/>
      <c r="N1310" t="s">
        <v>480</v>
      </c>
      <c r="O1310" t="s">
        <v>79</v>
      </c>
      <c r="P1310" t="s">
        <v>378</v>
      </c>
      <c r="Q1310" t="s"/>
      <c r="R1310" t="s">
        <v>80</v>
      </c>
      <c r="S1310" t="s">
        <v>1749</v>
      </c>
      <c r="T1310" t="s">
        <v>82</v>
      </c>
      <c r="U1310" t="s">
        <v>83</v>
      </c>
      <c r="V1310" t="s">
        <v>84</v>
      </c>
      <c r="W1310" t="s">
        <v>103</v>
      </c>
      <c r="X1310" t="s"/>
      <c r="Y1310" t="s">
        <v>86</v>
      </c>
      <c r="Z1310">
        <f>HYPERLINK("https://hotelmonitor-cachepage.eclerx.com/savepage/tk_1545475877137605_sr_62.html","info")</f>
        <v/>
      </c>
      <c r="AA1310" t="n">
        <v>-6873069</v>
      </c>
      <c r="AB1310" t="s">
        <v>389</v>
      </c>
      <c r="AC1310" t="s">
        <v>196</v>
      </c>
      <c r="AD1310" t="s">
        <v>89</v>
      </c>
      <c r="AE1310" t="s"/>
      <c r="AF1310" t="s"/>
      <c r="AG1310" t="s"/>
      <c r="AH1310" t="s">
        <v>1750</v>
      </c>
      <c r="AI1310" t="s">
        <v>1751</v>
      </c>
      <c r="AJ1310" t="s"/>
      <c r="AK1310" t="s">
        <v>91</v>
      </c>
      <c r="AL1310" t="s"/>
      <c r="AM1310" t="s"/>
      <c r="AN1310" t="s">
        <v>91</v>
      </c>
      <c r="AO1310" t="s"/>
      <c r="AP1310" t="n">
        <v>61</v>
      </c>
      <c r="AQ1310" t="s">
        <v>92</v>
      </c>
      <c r="AR1310" t="s"/>
      <c r="AS1310" t="s">
        <v>318</v>
      </c>
      <c r="AT1310" t="s">
        <v>94</v>
      </c>
      <c r="AU1310" t="s">
        <v>91</v>
      </c>
      <c r="AV1310" t="s"/>
      <c r="AW1310" t="s">
        <v>95</v>
      </c>
      <c r="AX1310" t="s"/>
      <c r="AY1310" t="n">
        <v>6873069</v>
      </c>
      <c r="AZ1310" t="s">
        <v>384</v>
      </c>
      <c r="BA1310" t="s"/>
      <c r="BB1310" t="s"/>
      <c r="BC1310" t="n">
        <v>38.9057</v>
      </c>
      <c r="BD1310" t="n">
        <v>38.9057</v>
      </c>
      <c r="BE1310" t="s">
        <v>1752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>
        <v>98</v>
      </c>
      <c r="BO1310" t="s">
        <v>82</v>
      </c>
      <c r="BP1310" t="s">
        <v>99</v>
      </c>
      <c r="BQ1310" t="s">
        <v>481</v>
      </c>
      <c r="BR1310" t="s">
        <v>387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378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396.6</v>
      </c>
      <c r="L1311" t="s">
        <v>77</v>
      </c>
      <c r="M1311" t="s"/>
      <c r="N1311" t="s">
        <v>480</v>
      </c>
      <c r="O1311" t="s">
        <v>79</v>
      </c>
      <c r="P1311" t="s">
        <v>378</v>
      </c>
      <c r="Q1311" t="s"/>
      <c r="R1311" t="s">
        <v>80</v>
      </c>
      <c r="S1311" t="s">
        <v>1749</v>
      </c>
      <c r="T1311" t="s">
        <v>82</v>
      </c>
      <c r="U1311" t="s">
        <v>83</v>
      </c>
      <c r="V1311" t="s">
        <v>84</v>
      </c>
      <c r="W1311" t="s">
        <v>103</v>
      </c>
      <c r="X1311" t="s"/>
      <c r="Y1311" t="s">
        <v>86</v>
      </c>
      <c r="Z1311">
        <f>HYPERLINK("https://hotelmonitor-cachepage.eclerx.com/savepage/tk_1545475877137605_sr_62.html","info")</f>
        <v/>
      </c>
      <c r="AA1311" t="n">
        <v>-6873069</v>
      </c>
      <c r="AB1311" t="s">
        <v>389</v>
      </c>
      <c r="AC1311" t="s">
        <v>196</v>
      </c>
      <c r="AD1311" t="s">
        <v>89</v>
      </c>
      <c r="AE1311" t="s"/>
      <c r="AF1311" t="s"/>
      <c r="AG1311" t="s"/>
      <c r="AH1311" t="s">
        <v>1750</v>
      </c>
      <c r="AI1311" t="s">
        <v>1751</v>
      </c>
      <c r="AJ1311" t="s"/>
      <c r="AK1311" t="s">
        <v>91</v>
      </c>
      <c r="AL1311" t="s"/>
      <c r="AM1311" t="s"/>
      <c r="AN1311" t="s">
        <v>91</v>
      </c>
      <c r="AO1311" t="s"/>
      <c r="AP1311" t="n">
        <v>61</v>
      </c>
      <c r="AQ1311" t="s">
        <v>92</v>
      </c>
      <c r="AR1311" t="s"/>
      <c r="AS1311" t="s">
        <v>318</v>
      </c>
      <c r="AT1311" t="s">
        <v>94</v>
      </c>
      <c r="AU1311" t="s">
        <v>91</v>
      </c>
      <c r="AV1311" t="s"/>
      <c r="AW1311" t="s">
        <v>95</v>
      </c>
      <c r="AX1311" t="s"/>
      <c r="AY1311" t="n">
        <v>6873069</v>
      </c>
      <c r="AZ1311" t="s">
        <v>384</v>
      </c>
      <c r="BA1311" t="s"/>
      <c r="BB1311" t="s"/>
      <c r="BC1311" t="n">
        <v>38.9057</v>
      </c>
      <c r="BD1311" t="n">
        <v>38.9057</v>
      </c>
      <c r="BE1311" t="s">
        <v>1752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>
        <v>98</v>
      </c>
      <c r="BO1311" t="s">
        <v>82</v>
      </c>
      <c r="BP1311" t="s">
        <v>99</v>
      </c>
      <c r="BQ1311" t="s">
        <v>481</v>
      </c>
      <c r="BR1311" t="s">
        <v>387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378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416.67</v>
      </c>
      <c r="L1312" t="s">
        <v>77</v>
      </c>
      <c r="M1312" t="s"/>
      <c r="N1312" t="s">
        <v>480</v>
      </c>
      <c r="O1312" t="s">
        <v>79</v>
      </c>
      <c r="P1312" t="s">
        <v>378</v>
      </c>
      <c r="Q1312" t="s"/>
      <c r="R1312" t="s">
        <v>80</v>
      </c>
      <c r="S1312" t="s">
        <v>1741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HYPERLINK("https://hotelmonitor-cachepage.eclerx.com/savepage/tk_1545475877137605_sr_62.html","info")</f>
        <v/>
      </c>
      <c r="AA1312" t="n">
        <v>-6873069</v>
      </c>
      <c r="AB1312" t="s">
        <v>394</v>
      </c>
      <c r="AC1312" t="s">
        <v>88</v>
      </c>
      <c r="AD1312" t="s">
        <v>89</v>
      </c>
      <c r="AE1312" t="s"/>
      <c r="AF1312" t="s"/>
      <c r="AG1312" t="s"/>
      <c r="AH1312" t="s">
        <v>1742</v>
      </c>
      <c r="AI1312" t="s">
        <v>1743</v>
      </c>
      <c r="AJ1312" t="s"/>
      <c r="AK1312" t="s">
        <v>91</v>
      </c>
      <c r="AL1312" t="s"/>
      <c r="AM1312" t="s"/>
      <c r="AN1312" t="s">
        <v>91</v>
      </c>
      <c r="AO1312" t="s"/>
      <c r="AP1312" t="n">
        <v>61</v>
      </c>
      <c r="AQ1312" t="s">
        <v>92</v>
      </c>
      <c r="AR1312" t="s"/>
      <c r="AS1312" t="s">
        <v>318</v>
      </c>
      <c r="AT1312" t="s">
        <v>94</v>
      </c>
      <c r="AU1312" t="s">
        <v>91</v>
      </c>
      <c r="AV1312" t="s"/>
      <c r="AW1312" t="s">
        <v>95</v>
      </c>
      <c r="AX1312" t="s"/>
      <c r="AY1312" t="n">
        <v>6873069</v>
      </c>
      <c r="AZ1312" t="s">
        <v>384</v>
      </c>
      <c r="BA1312" t="s"/>
      <c r="BB1312" t="s"/>
      <c r="BC1312" t="n">
        <v>38.9057</v>
      </c>
      <c r="BD1312" t="n">
        <v>38.9057</v>
      </c>
      <c r="BE1312" t="s">
        <v>1744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98</v>
      </c>
      <c r="BO1312" t="s">
        <v>82</v>
      </c>
      <c r="BP1312" t="s">
        <v>99</v>
      </c>
      <c r="BQ1312" t="s">
        <v>481</v>
      </c>
      <c r="BR1312" t="s">
        <v>387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378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416.67</v>
      </c>
      <c r="L1313" t="s">
        <v>77</v>
      </c>
      <c r="M1313" t="s"/>
      <c r="N1313" t="s">
        <v>480</v>
      </c>
      <c r="O1313" t="s">
        <v>79</v>
      </c>
      <c r="P1313" t="s">
        <v>378</v>
      </c>
      <c r="Q1313" t="s"/>
      <c r="R1313" t="s">
        <v>80</v>
      </c>
      <c r="S1313" t="s">
        <v>1741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HYPERLINK("https://hotelmonitor-cachepage.eclerx.com/savepage/tk_1545475877137605_sr_62.html","info")</f>
        <v/>
      </c>
      <c r="AA1313" t="n">
        <v>-6873069</v>
      </c>
      <c r="AB1313" t="s">
        <v>394</v>
      </c>
      <c r="AC1313" t="s">
        <v>88</v>
      </c>
      <c r="AD1313" t="s">
        <v>89</v>
      </c>
      <c r="AE1313" t="s"/>
      <c r="AF1313" t="s"/>
      <c r="AG1313" t="s"/>
      <c r="AH1313" t="s">
        <v>1742</v>
      </c>
      <c r="AI1313" t="s">
        <v>1743</v>
      </c>
      <c r="AJ1313" t="s"/>
      <c r="AK1313" t="s">
        <v>91</v>
      </c>
      <c r="AL1313" t="s"/>
      <c r="AM1313" t="s"/>
      <c r="AN1313" t="s">
        <v>91</v>
      </c>
      <c r="AO1313" t="s"/>
      <c r="AP1313" t="n">
        <v>61</v>
      </c>
      <c r="AQ1313" t="s">
        <v>92</v>
      </c>
      <c r="AR1313" t="s"/>
      <c r="AS1313" t="s">
        <v>318</v>
      </c>
      <c r="AT1313" t="s">
        <v>94</v>
      </c>
      <c r="AU1313" t="s">
        <v>91</v>
      </c>
      <c r="AV1313" t="s"/>
      <c r="AW1313" t="s">
        <v>95</v>
      </c>
      <c r="AX1313" t="s"/>
      <c r="AY1313" t="n">
        <v>6873069</v>
      </c>
      <c r="AZ1313" t="s">
        <v>384</v>
      </c>
      <c r="BA1313" t="s"/>
      <c r="BB1313" t="s"/>
      <c r="BC1313" t="n">
        <v>38.9057</v>
      </c>
      <c r="BD1313" t="n">
        <v>38.9057</v>
      </c>
      <c r="BE1313" t="s">
        <v>1744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>
        <v>98</v>
      </c>
      <c r="BO1313" t="s">
        <v>82</v>
      </c>
      <c r="BP1313" t="s">
        <v>99</v>
      </c>
      <c r="BQ1313" t="s">
        <v>481</v>
      </c>
      <c r="BR1313" t="s">
        <v>387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378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440.67</v>
      </c>
      <c r="L1314" t="s">
        <v>77</v>
      </c>
      <c r="M1314" t="s"/>
      <c r="N1314" t="s">
        <v>480</v>
      </c>
      <c r="O1314" t="s">
        <v>79</v>
      </c>
      <c r="P1314" t="s">
        <v>378</v>
      </c>
      <c r="Q1314" t="s"/>
      <c r="R1314" t="s">
        <v>80</v>
      </c>
      <c r="S1314" t="s">
        <v>1753</v>
      </c>
      <c r="T1314" t="s">
        <v>82</v>
      </c>
      <c r="U1314" t="s">
        <v>83</v>
      </c>
      <c r="V1314" t="s">
        <v>84</v>
      </c>
      <c r="W1314" t="s">
        <v>103</v>
      </c>
      <c r="X1314" t="s"/>
      <c r="Y1314" t="s">
        <v>86</v>
      </c>
      <c r="Z1314">
        <f>HYPERLINK("https://hotelmonitor-cachepage.eclerx.com/savepage/tk_1545475877137605_sr_62.html","info")</f>
        <v/>
      </c>
      <c r="AA1314" t="n">
        <v>-6873069</v>
      </c>
      <c r="AB1314" t="s">
        <v>399</v>
      </c>
      <c r="AC1314" t="s">
        <v>88</v>
      </c>
      <c r="AD1314" t="s">
        <v>89</v>
      </c>
      <c r="AE1314" t="s"/>
      <c r="AF1314" t="s"/>
      <c r="AG1314" t="s"/>
      <c r="AH1314" t="s">
        <v>1754</v>
      </c>
      <c r="AI1314" t="s">
        <v>1755</v>
      </c>
      <c r="AJ1314" t="s"/>
      <c r="AK1314" t="s">
        <v>91</v>
      </c>
      <c r="AL1314" t="s"/>
      <c r="AM1314" t="s"/>
      <c r="AN1314" t="s">
        <v>91</v>
      </c>
      <c r="AO1314" t="s"/>
      <c r="AP1314" t="n">
        <v>61</v>
      </c>
      <c r="AQ1314" t="s">
        <v>92</v>
      </c>
      <c r="AR1314" t="s"/>
      <c r="AS1314" t="s">
        <v>318</v>
      </c>
      <c r="AT1314" t="s">
        <v>94</v>
      </c>
      <c r="AU1314" t="s">
        <v>91</v>
      </c>
      <c r="AV1314" t="s"/>
      <c r="AW1314" t="s">
        <v>95</v>
      </c>
      <c r="AX1314" t="s"/>
      <c r="AY1314" t="n">
        <v>6873069</v>
      </c>
      <c r="AZ1314" t="s">
        <v>384</v>
      </c>
      <c r="BA1314" t="s"/>
      <c r="BB1314" t="s"/>
      <c r="BC1314" t="n">
        <v>38.9057</v>
      </c>
      <c r="BD1314" t="n">
        <v>38.9057</v>
      </c>
      <c r="BE1314" t="s">
        <v>1756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98</v>
      </c>
      <c r="BO1314" t="s">
        <v>82</v>
      </c>
      <c r="BP1314" t="s">
        <v>99</v>
      </c>
      <c r="BQ1314" t="s">
        <v>481</v>
      </c>
      <c r="BR1314" t="s">
        <v>387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378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440.67</v>
      </c>
      <c r="L1315" t="s">
        <v>77</v>
      </c>
      <c r="M1315" t="s"/>
      <c r="N1315" t="s">
        <v>480</v>
      </c>
      <c r="O1315" t="s">
        <v>79</v>
      </c>
      <c r="P1315" t="s">
        <v>378</v>
      </c>
      <c r="Q1315" t="s"/>
      <c r="R1315" t="s">
        <v>80</v>
      </c>
      <c r="S1315" t="s">
        <v>1753</v>
      </c>
      <c r="T1315" t="s">
        <v>82</v>
      </c>
      <c r="U1315" t="s">
        <v>83</v>
      </c>
      <c r="V1315" t="s">
        <v>84</v>
      </c>
      <c r="W1315" t="s">
        <v>103</v>
      </c>
      <c r="X1315" t="s"/>
      <c r="Y1315" t="s">
        <v>86</v>
      </c>
      <c r="Z1315">
        <f>HYPERLINK("https://hotelmonitor-cachepage.eclerx.com/savepage/tk_1545475877137605_sr_62.html","info")</f>
        <v/>
      </c>
      <c r="AA1315" t="n">
        <v>-6873069</v>
      </c>
      <c r="AB1315" t="s">
        <v>399</v>
      </c>
      <c r="AC1315" t="s">
        <v>88</v>
      </c>
      <c r="AD1315" t="s">
        <v>89</v>
      </c>
      <c r="AE1315" t="s"/>
      <c r="AF1315" t="s"/>
      <c r="AG1315" t="s"/>
      <c r="AH1315" t="s">
        <v>1754</v>
      </c>
      <c r="AI1315" t="s">
        <v>1755</v>
      </c>
      <c r="AJ1315" t="s"/>
      <c r="AK1315" t="s">
        <v>91</v>
      </c>
      <c r="AL1315" t="s"/>
      <c r="AM1315" t="s"/>
      <c r="AN1315" t="s">
        <v>91</v>
      </c>
      <c r="AO1315" t="s"/>
      <c r="AP1315" t="n">
        <v>61</v>
      </c>
      <c r="AQ1315" t="s">
        <v>92</v>
      </c>
      <c r="AR1315" t="s"/>
      <c r="AS1315" t="s">
        <v>318</v>
      </c>
      <c r="AT1315" t="s">
        <v>94</v>
      </c>
      <c r="AU1315" t="s">
        <v>91</v>
      </c>
      <c r="AV1315" t="s"/>
      <c r="AW1315" t="s">
        <v>95</v>
      </c>
      <c r="AX1315" t="s"/>
      <c r="AY1315" t="n">
        <v>6873069</v>
      </c>
      <c r="AZ1315" t="s">
        <v>384</v>
      </c>
      <c r="BA1315" t="s"/>
      <c r="BB1315" t="s"/>
      <c r="BC1315" t="n">
        <v>38.9057</v>
      </c>
      <c r="BD1315" t="n">
        <v>38.9057</v>
      </c>
      <c r="BE1315" t="s">
        <v>1756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>
        <v>98</v>
      </c>
      <c r="BO1315" t="s">
        <v>82</v>
      </c>
      <c r="BP1315" t="s">
        <v>99</v>
      </c>
      <c r="BQ1315" t="s">
        <v>481</v>
      </c>
      <c r="BR1315" t="s">
        <v>387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378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420</v>
      </c>
      <c r="L1316" t="s">
        <v>77</v>
      </c>
      <c r="M1316" t="s"/>
      <c r="N1316" t="s">
        <v>379</v>
      </c>
      <c r="O1316" t="s">
        <v>79</v>
      </c>
      <c r="P1316" t="s">
        <v>378</v>
      </c>
      <c r="Q1316" t="s"/>
      <c r="R1316" t="s">
        <v>80</v>
      </c>
      <c r="S1316" t="s">
        <v>1507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>
        <f>HYPERLINK("https://hotelmonitor-cachepage.eclerx.com/savepage/tk_1545475877137605_sr_62.html","info")</f>
        <v/>
      </c>
      <c r="AA1316" t="n">
        <v>-6873069</v>
      </c>
      <c r="AB1316" t="s">
        <v>381</v>
      </c>
      <c r="AC1316" t="s">
        <v>196</v>
      </c>
      <c r="AD1316" t="s">
        <v>89</v>
      </c>
      <c r="AE1316" t="s"/>
      <c r="AF1316" t="s"/>
      <c r="AG1316" t="s"/>
      <c r="AH1316" t="s">
        <v>1508</v>
      </c>
      <c r="AI1316" t="s">
        <v>1509</v>
      </c>
      <c r="AJ1316" t="s"/>
      <c r="AK1316" t="s">
        <v>91</v>
      </c>
      <c r="AL1316" t="s"/>
      <c r="AM1316" t="s"/>
      <c r="AN1316" t="s">
        <v>99</v>
      </c>
      <c r="AO1316" t="s">
        <v>200</v>
      </c>
      <c r="AP1316" t="n">
        <v>61</v>
      </c>
      <c r="AQ1316" t="s">
        <v>92</v>
      </c>
      <c r="AR1316" t="s"/>
      <c r="AS1316" t="s">
        <v>93</v>
      </c>
      <c r="AT1316" t="s">
        <v>94</v>
      </c>
      <c r="AU1316" t="s">
        <v>91</v>
      </c>
      <c r="AV1316" t="s"/>
      <c r="AW1316" t="s">
        <v>95</v>
      </c>
      <c r="AX1316" t="s"/>
      <c r="AY1316" t="n">
        <v>6873069</v>
      </c>
      <c r="AZ1316" t="s">
        <v>384</v>
      </c>
      <c r="BA1316" t="s"/>
      <c r="BB1316" t="s"/>
      <c r="BC1316" t="n">
        <v>38.9057</v>
      </c>
      <c r="BD1316" t="n">
        <v>38.9057</v>
      </c>
      <c r="BE1316" t="s">
        <v>1757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98</v>
      </c>
      <c r="BO1316" t="s">
        <v>82</v>
      </c>
      <c r="BP1316" t="s">
        <v>99</v>
      </c>
      <c r="BQ1316" t="s">
        <v>386</v>
      </c>
      <c r="BR1316" t="s">
        <v>387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378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420</v>
      </c>
      <c r="L1317" t="s">
        <v>77</v>
      </c>
      <c r="M1317" t="s"/>
      <c r="N1317" t="s">
        <v>379</v>
      </c>
      <c r="O1317" t="s">
        <v>79</v>
      </c>
      <c r="P1317" t="s">
        <v>378</v>
      </c>
      <c r="Q1317" t="s"/>
      <c r="R1317" t="s">
        <v>80</v>
      </c>
      <c r="S1317" t="s">
        <v>1507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HYPERLINK("https://hotelmonitor-cachepage.eclerx.com/savepage/tk_1545475877137605_sr_62.html","info")</f>
        <v/>
      </c>
      <c r="AA1317" t="n">
        <v>-6873069</v>
      </c>
      <c r="AB1317" t="s">
        <v>381</v>
      </c>
      <c r="AC1317" t="s">
        <v>196</v>
      </c>
      <c r="AD1317" t="s">
        <v>89</v>
      </c>
      <c r="AE1317" t="s"/>
      <c r="AF1317" t="s"/>
      <c r="AG1317" t="s"/>
      <c r="AH1317" t="s">
        <v>1508</v>
      </c>
      <c r="AI1317" t="s">
        <v>1509</v>
      </c>
      <c r="AJ1317" t="s"/>
      <c r="AK1317" t="s">
        <v>91</v>
      </c>
      <c r="AL1317" t="s"/>
      <c r="AM1317" t="s"/>
      <c r="AN1317" t="s">
        <v>99</v>
      </c>
      <c r="AO1317" t="s">
        <v>200</v>
      </c>
      <c r="AP1317" t="n">
        <v>61</v>
      </c>
      <c r="AQ1317" t="s">
        <v>92</v>
      </c>
      <c r="AR1317" t="s"/>
      <c r="AS1317" t="s">
        <v>93</v>
      </c>
      <c r="AT1317" t="s">
        <v>94</v>
      </c>
      <c r="AU1317" t="s">
        <v>91</v>
      </c>
      <c r="AV1317" t="s"/>
      <c r="AW1317" t="s">
        <v>95</v>
      </c>
      <c r="AX1317" t="s"/>
      <c r="AY1317" t="n">
        <v>6873069</v>
      </c>
      <c r="AZ1317" t="s">
        <v>384</v>
      </c>
      <c r="BA1317" t="s"/>
      <c r="BB1317" t="s"/>
      <c r="BC1317" t="n">
        <v>38.9057</v>
      </c>
      <c r="BD1317" t="n">
        <v>38.9057</v>
      </c>
      <c r="BE1317" t="s">
        <v>1757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>
        <v>98</v>
      </c>
      <c r="BO1317" t="s">
        <v>82</v>
      </c>
      <c r="BP1317" t="s">
        <v>99</v>
      </c>
      <c r="BQ1317" t="s">
        <v>386</v>
      </c>
      <c r="BR1317" t="s">
        <v>387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378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430.8</v>
      </c>
      <c r="L1318" t="s">
        <v>77</v>
      </c>
      <c r="M1318" t="s"/>
      <c r="N1318" t="s">
        <v>379</v>
      </c>
      <c r="O1318" t="s">
        <v>79</v>
      </c>
      <c r="P1318" t="s">
        <v>378</v>
      </c>
      <c r="Q1318" t="s"/>
      <c r="R1318" t="s">
        <v>80</v>
      </c>
      <c r="S1318" t="s">
        <v>1758</v>
      </c>
      <c r="T1318" t="s">
        <v>82</v>
      </c>
      <c r="U1318" t="s">
        <v>83</v>
      </c>
      <c r="V1318" t="s">
        <v>84</v>
      </c>
      <c r="W1318" t="s">
        <v>103</v>
      </c>
      <c r="X1318" t="s"/>
      <c r="Y1318" t="s">
        <v>86</v>
      </c>
      <c r="Z1318">
        <f>HYPERLINK("https://hotelmonitor-cachepage.eclerx.com/savepage/tk_1545475877137605_sr_62.html","info")</f>
        <v/>
      </c>
      <c r="AA1318" t="n">
        <v>-6873069</v>
      </c>
      <c r="AB1318" t="s">
        <v>389</v>
      </c>
      <c r="AC1318" t="s">
        <v>196</v>
      </c>
      <c r="AD1318" t="s">
        <v>89</v>
      </c>
      <c r="AE1318" t="s"/>
      <c r="AF1318" t="s"/>
      <c r="AG1318" t="s"/>
      <c r="AH1318" t="s">
        <v>1759</v>
      </c>
      <c r="AI1318" t="s">
        <v>1760</v>
      </c>
      <c r="AJ1318" t="s"/>
      <c r="AK1318" t="s">
        <v>91</v>
      </c>
      <c r="AL1318" t="s"/>
      <c r="AM1318" t="s"/>
      <c r="AN1318" t="s">
        <v>91</v>
      </c>
      <c r="AO1318" t="s"/>
      <c r="AP1318" t="n">
        <v>61</v>
      </c>
      <c r="AQ1318" t="s">
        <v>92</v>
      </c>
      <c r="AR1318" t="s"/>
      <c r="AS1318" t="s">
        <v>93</v>
      </c>
      <c r="AT1318" t="s">
        <v>94</v>
      </c>
      <c r="AU1318" t="s">
        <v>91</v>
      </c>
      <c r="AV1318" t="s"/>
      <c r="AW1318" t="s">
        <v>95</v>
      </c>
      <c r="AX1318" t="s"/>
      <c r="AY1318" t="n">
        <v>6873069</v>
      </c>
      <c r="AZ1318" t="s">
        <v>384</v>
      </c>
      <c r="BA1318" t="s"/>
      <c r="BB1318" t="s"/>
      <c r="BC1318" t="n">
        <v>38.9057</v>
      </c>
      <c r="BD1318" t="n">
        <v>38.9057</v>
      </c>
      <c r="BE1318" t="s">
        <v>1761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98</v>
      </c>
      <c r="BO1318" t="s">
        <v>82</v>
      </c>
      <c r="BP1318" t="s">
        <v>99</v>
      </c>
      <c r="BQ1318" t="s">
        <v>386</v>
      </c>
      <c r="BR1318" t="s">
        <v>387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378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430.8</v>
      </c>
      <c r="L1319" t="s">
        <v>77</v>
      </c>
      <c r="M1319" t="s"/>
      <c r="N1319" t="s">
        <v>379</v>
      </c>
      <c r="O1319" t="s">
        <v>79</v>
      </c>
      <c r="P1319" t="s">
        <v>378</v>
      </c>
      <c r="Q1319" t="s"/>
      <c r="R1319" t="s">
        <v>80</v>
      </c>
      <c r="S1319" t="s">
        <v>1758</v>
      </c>
      <c r="T1319" t="s">
        <v>82</v>
      </c>
      <c r="U1319" t="s">
        <v>83</v>
      </c>
      <c r="V1319" t="s">
        <v>84</v>
      </c>
      <c r="W1319" t="s">
        <v>103</v>
      </c>
      <c r="X1319" t="s"/>
      <c r="Y1319" t="s">
        <v>86</v>
      </c>
      <c r="Z1319">
        <f>HYPERLINK("https://hotelmonitor-cachepage.eclerx.com/savepage/tk_1545475877137605_sr_62.html","info")</f>
        <v/>
      </c>
      <c r="AA1319" t="n">
        <v>-6873069</v>
      </c>
      <c r="AB1319" t="s">
        <v>389</v>
      </c>
      <c r="AC1319" t="s">
        <v>196</v>
      </c>
      <c r="AD1319" t="s">
        <v>89</v>
      </c>
      <c r="AE1319" t="s"/>
      <c r="AF1319" t="s"/>
      <c r="AG1319" t="s"/>
      <c r="AH1319" t="s">
        <v>1759</v>
      </c>
      <c r="AI1319" t="s">
        <v>1760</v>
      </c>
      <c r="AJ1319" t="s"/>
      <c r="AK1319" t="s">
        <v>91</v>
      </c>
      <c r="AL1319" t="s"/>
      <c r="AM1319" t="s"/>
      <c r="AN1319" t="s">
        <v>91</v>
      </c>
      <c r="AO1319" t="s"/>
      <c r="AP1319" t="n">
        <v>61</v>
      </c>
      <c r="AQ1319" t="s">
        <v>92</v>
      </c>
      <c r="AR1319" t="s"/>
      <c r="AS1319" t="s">
        <v>93</v>
      </c>
      <c r="AT1319" t="s">
        <v>94</v>
      </c>
      <c r="AU1319" t="s">
        <v>91</v>
      </c>
      <c r="AV1319" t="s"/>
      <c r="AW1319" t="s">
        <v>95</v>
      </c>
      <c r="AX1319" t="s"/>
      <c r="AY1319" t="n">
        <v>6873069</v>
      </c>
      <c r="AZ1319" t="s">
        <v>384</v>
      </c>
      <c r="BA1319" t="s"/>
      <c r="BB1319" t="s"/>
      <c r="BC1319" t="n">
        <v>38.9057</v>
      </c>
      <c r="BD1319" t="n">
        <v>38.9057</v>
      </c>
      <c r="BE1319" t="s">
        <v>1761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>
        <v>98</v>
      </c>
      <c r="BO1319" t="s">
        <v>82</v>
      </c>
      <c r="BP1319" t="s">
        <v>99</v>
      </c>
      <c r="BQ1319" t="s">
        <v>386</v>
      </c>
      <c r="BR1319" t="s">
        <v>387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378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466.67</v>
      </c>
      <c r="L1320" t="s">
        <v>77</v>
      </c>
      <c r="M1320" t="s"/>
      <c r="N1320" t="s">
        <v>379</v>
      </c>
      <c r="O1320" t="s">
        <v>79</v>
      </c>
      <c r="P1320" t="s">
        <v>378</v>
      </c>
      <c r="Q1320" t="s"/>
      <c r="R1320" t="s">
        <v>80</v>
      </c>
      <c r="S1320" t="s">
        <v>1762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HYPERLINK("https://hotelmonitor-cachepage.eclerx.com/savepage/tk_1545475877137605_sr_62.html","info")</f>
        <v/>
      </c>
      <c r="AA1320" t="n">
        <v>-6873069</v>
      </c>
      <c r="AB1320" t="s">
        <v>394</v>
      </c>
      <c r="AC1320" t="s">
        <v>88</v>
      </c>
      <c r="AD1320" t="s">
        <v>89</v>
      </c>
      <c r="AE1320" t="s"/>
      <c r="AF1320" t="s"/>
      <c r="AG1320" t="s"/>
      <c r="AH1320" t="s">
        <v>1763</v>
      </c>
      <c r="AI1320" t="s">
        <v>1764</v>
      </c>
      <c r="AJ1320" t="s"/>
      <c r="AK1320" t="s">
        <v>91</v>
      </c>
      <c r="AL1320" t="s"/>
      <c r="AM1320" t="s"/>
      <c r="AN1320" t="s">
        <v>91</v>
      </c>
      <c r="AO1320" t="s"/>
      <c r="AP1320" t="n">
        <v>61</v>
      </c>
      <c r="AQ1320" t="s">
        <v>92</v>
      </c>
      <c r="AR1320" t="s"/>
      <c r="AS1320" t="s">
        <v>93</v>
      </c>
      <c r="AT1320" t="s">
        <v>94</v>
      </c>
      <c r="AU1320" t="s">
        <v>91</v>
      </c>
      <c r="AV1320" t="s"/>
      <c r="AW1320" t="s">
        <v>95</v>
      </c>
      <c r="AX1320" t="s"/>
      <c r="AY1320" t="n">
        <v>6873069</v>
      </c>
      <c r="AZ1320" t="s">
        <v>384</v>
      </c>
      <c r="BA1320" t="s"/>
      <c r="BB1320" t="s"/>
      <c r="BC1320" t="n">
        <v>38.9057</v>
      </c>
      <c r="BD1320" t="n">
        <v>38.9057</v>
      </c>
      <c r="BE1320" t="s">
        <v>1765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98</v>
      </c>
      <c r="BO1320" t="s">
        <v>82</v>
      </c>
      <c r="BP1320" t="s">
        <v>99</v>
      </c>
      <c r="BQ1320" t="s">
        <v>386</v>
      </c>
      <c r="BR1320" t="s">
        <v>387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378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466.67</v>
      </c>
      <c r="L1321" t="s">
        <v>77</v>
      </c>
      <c r="M1321" t="s"/>
      <c r="N1321" t="s">
        <v>379</v>
      </c>
      <c r="O1321" t="s">
        <v>79</v>
      </c>
      <c r="P1321" t="s">
        <v>378</v>
      </c>
      <c r="Q1321" t="s"/>
      <c r="R1321" t="s">
        <v>80</v>
      </c>
      <c r="S1321" t="s">
        <v>1762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HYPERLINK("https://hotelmonitor-cachepage.eclerx.com/savepage/tk_1545475877137605_sr_62.html","info")</f>
        <v/>
      </c>
      <c r="AA1321" t="n">
        <v>-6873069</v>
      </c>
      <c r="AB1321" t="s">
        <v>394</v>
      </c>
      <c r="AC1321" t="s">
        <v>88</v>
      </c>
      <c r="AD1321" t="s">
        <v>89</v>
      </c>
      <c r="AE1321" t="s"/>
      <c r="AF1321" t="s"/>
      <c r="AG1321" t="s"/>
      <c r="AH1321" t="s">
        <v>1763</v>
      </c>
      <c r="AI1321" t="s">
        <v>1764</v>
      </c>
      <c r="AJ1321" t="s"/>
      <c r="AK1321" t="s">
        <v>91</v>
      </c>
      <c r="AL1321" t="s"/>
      <c r="AM1321" t="s"/>
      <c r="AN1321" t="s">
        <v>91</v>
      </c>
      <c r="AO1321" t="s"/>
      <c r="AP1321" t="n">
        <v>61</v>
      </c>
      <c r="AQ1321" t="s">
        <v>92</v>
      </c>
      <c r="AR1321" t="s"/>
      <c r="AS1321" t="s">
        <v>93</v>
      </c>
      <c r="AT1321" t="s">
        <v>94</v>
      </c>
      <c r="AU1321" t="s">
        <v>91</v>
      </c>
      <c r="AV1321" t="s"/>
      <c r="AW1321" t="s">
        <v>95</v>
      </c>
      <c r="AX1321" t="s"/>
      <c r="AY1321" t="n">
        <v>6873069</v>
      </c>
      <c r="AZ1321" t="s">
        <v>384</v>
      </c>
      <c r="BA1321" t="s"/>
      <c r="BB1321" t="s"/>
      <c r="BC1321" t="n">
        <v>38.9057</v>
      </c>
      <c r="BD1321" t="n">
        <v>38.9057</v>
      </c>
      <c r="BE1321" t="s">
        <v>1765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>
        <v>98</v>
      </c>
      <c r="BO1321" t="s">
        <v>82</v>
      </c>
      <c r="BP1321" t="s">
        <v>99</v>
      </c>
      <c r="BQ1321" t="s">
        <v>386</v>
      </c>
      <c r="BR1321" t="s">
        <v>387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378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478.67</v>
      </c>
      <c r="L1322" t="s">
        <v>77</v>
      </c>
      <c r="M1322" t="s"/>
      <c r="N1322" t="s">
        <v>379</v>
      </c>
      <c r="O1322" t="s">
        <v>79</v>
      </c>
      <c r="P1322" t="s">
        <v>378</v>
      </c>
      <c r="Q1322" t="s"/>
      <c r="R1322" t="s">
        <v>80</v>
      </c>
      <c r="S1322" t="s">
        <v>1766</v>
      </c>
      <c r="T1322" t="s">
        <v>82</v>
      </c>
      <c r="U1322" t="s">
        <v>83</v>
      </c>
      <c r="V1322" t="s">
        <v>84</v>
      </c>
      <c r="W1322" t="s">
        <v>103</v>
      </c>
      <c r="X1322" t="s"/>
      <c r="Y1322" t="s">
        <v>86</v>
      </c>
      <c r="Z1322">
        <f>HYPERLINK("https://hotelmonitor-cachepage.eclerx.com/savepage/tk_1545475877137605_sr_62.html","info")</f>
        <v/>
      </c>
      <c r="AA1322" t="n">
        <v>-6873069</v>
      </c>
      <c r="AB1322" t="s">
        <v>399</v>
      </c>
      <c r="AC1322" t="s">
        <v>88</v>
      </c>
      <c r="AD1322" t="s">
        <v>89</v>
      </c>
      <c r="AE1322" t="s"/>
      <c r="AF1322" t="s"/>
      <c r="AG1322" t="s"/>
      <c r="AH1322" t="s">
        <v>1767</v>
      </c>
      <c r="AI1322" t="s">
        <v>1768</v>
      </c>
      <c r="AJ1322" t="s"/>
      <c r="AK1322" t="s">
        <v>91</v>
      </c>
      <c r="AL1322" t="s"/>
      <c r="AM1322" t="s"/>
      <c r="AN1322" t="s">
        <v>91</v>
      </c>
      <c r="AO1322" t="s"/>
      <c r="AP1322" t="n">
        <v>61</v>
      </c>
      <c r="AQ1322" t="s">
        <v>92</v>
      </c>
      <c r="AR1322" t="s"/>
      <c r="AS1322" t="s">
        <v>93</v>
      </c>
      <c r="AT1322" t="s">
        <v>94</v>
      </c>
      <c r="AU1322" t="s">
        <v>91</v>
      </c>
      <c r="AV1322" t="s"/>
      <c r="AW1322" t="s">
        <v>95</v>
      </c>
      <c r="AX1322" t="s"/>
      <c r="AY1322" t="n">
        <v>6873069</v>
      </c>
      <c r="AZ1322" t="s">
        <v>384</v>
      </c>
      <c r="BA1322" t="s"/>
      <c r="BB1322" t="s"/>
      <c r="BC1322" t="n">
        <v>38.9057</v>
      </c>
      <c r="BD1322" t="n">
        <v>38.9057</v>
      </c>
      <c r="BE1322" t="s">
        <v>1769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98</v>
      </c>
      <c r="BO1322" t="s">
        <v>82</v>
      </c>
      <c r="BP1322" t="s">
        <v>99</v>
      </c>
      <c r="BQ1322" t="s">
        <v>386</v>
      </c>
      <c r="BR1322" t="s">
        <v>387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378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478.67</v>
      </c>
      <c r="L1323" t="s">
        <v>77</v>
      </c>
      <c r="M1323" t="s"/>
      <c r="N1323" t="s">
        <v>379</v>
      </c>
      <c r="O1323" t="s">
        <v>79</v>
      </c>
      <c r="P1323" t="s">
        <v>378</v>
      </c>
      <c r="Q1323" t="s"/>
      <c r="R1323" t="s">
        <v>80</v>
      </c>
      <c r="S1323" t="s">
        <v>1766</v>
      </c>
      <c r="T1323" t="s">
        <v>82</v>
      </c>
      <c r="U1323" t="s">
        <v>83</v>
      </c>
      <c r="V1323" t="s">
        <v>84</v>
      </c>
      <c r="W1323" t="s">
        <v>103</v>
      </c>
      <c r="X1323" t="s"/>
      <c r="Y1323" t="s">
        <v>86</v>
      </c>
      <c r="Z1323">
        <f>HYPERLINK("https://hotelmonitor-cachepage.eclerx.com/savepage/tk_1545475877137605_sr_62.html","info")</f>
        <v/>
      </c>
      <c r="AA1323" t="n">
        <v>-6873069</v>
      </c>
      <c r="AB1323" t="s">
        <v>399</v>
      </c>
      <c r="AC1323" t="s">
        <v>88</v>
      </c>
      <c r="AD1323" t="s">
        <v>89</v>
      </c>
      <c r="AE1323" t="s"/>
      <c r="AF1323" t="s"/>
      <c r="AG1323" t="s"/>
      <c r="AH1323" t="s">
        <v>1767</v>
      </c>
      <c r="AI1323" t="s">
        <v>1768</v>
      </c>
      <c r="AJ1323" t="s"/>
      <c r="AK1323" t="s">
        <v>91</v>
      </c>
      <c r="AL1323" t="s"/>
      <c r="AM1323" t="s"/>
      <c r="AN1323" t="s">
        <v>91</v>
      </c>
      <c r="AO1323" t="s"/>
      <c r="AP1323" t="n">
        <v>61</v>
      </c>
      <c r="AQ1323" t="s">
        <v>92</v>
      </c>
      <c r="AR1323" t="s"/>
      <c r="AS1323" t="s">
        <v>93</v>
      </c>
      <c r="AT1323" t="s">
        <v>94</v>
      </c>
      <c r="AU1323" t="s">
        <v>91</v>
      </c>
      <c r="AV1323" t="s"/>
      <c r="AW1323" t="s">
        <v>95</v>
      </c>
      <c r="AX1323" t="s"/>
      <c r="AY1323" t="n">
        <v>6873069</v>
      </c>
      <c r="AZ1323" t="s">
        <v>384</v>
      </c>
      <c r="BA1323" t="s"/>
      <c r="BB1323" t="s"/>
      <c r="BC1323" t="n">
        <v>38.9057</v>
      </c>
      <c r="BD1323" t="n">
        <v>38.9057</v>
      </c>
      <c r="BE1323" t="s">
        <v>1769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>
        <v>98</v>
      </c>
      <c r="BO1323" t="s">
        <v>82</v>
      </c>
      <c r="BP1323" t="s">
        <v>99</v>
      </c>
      <c r="BQ1323" t="s">
        <v>386</v>
      </c>
      <c r="BR1323" t="s">
        <v>387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378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420</v>
      </c>
      <c r="L1324" t="s">
        <v>77</v>
      </c>
      <c r="M1324" t="s"/>
      <c r="N1324" t="s">
        <v>379</v>
      </c>
      <c r="O1324" t="s">
        <v>79</v>
      </c>
      <c r="P1324" t="s">
        <v>378</v>
      </c>
      <c r="Q1324" t="s"/>
      <c r="R1324" t="s">
        <v>80</v>
      </c>
      <c r="S1324" t="s">
        <v>1507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HYPERLINK("https://hotelmonitor-cachepage.eclerx.com/savepage/tk_1545475877137605_sr_62.html","info")</f>
        <v/>
      </c>
      <c r="AA1324" t="n">
        <v>-6873069</v>
      </c>
      <c r="AB1324" t="s">
        <v>381</v>
      </c>
      <c r="AC1324" t="s">
        <v>196</v>
      </c>
      <c r="AD1324" t="s">
        <v>89</v>
      </c>
      <c r="AE1324" t="s"/>
      <c r="AF1324" t="s"/>
      <c r="AG1324" t="s"/>
      <c r="AH1324" t="s">
        <v>1508</v>
      </c>
      <c r="AI1324" t="s">
        <v>1509</v>
      </c>
      <c r="AJ1324" t="s"/>
      <c r="AK1324" t="s">
        <v>91</v>
      </c>
      <c r="AL1324" t="s"/>
      <c r="AM1324" t="s"/>
      <c r="AN1324" t="s">
        <v>99</v>
      </c>
      <c r="AO1324" t="s">
        <v>200</v>
      </c>
      <c r="AP1324" t="n">
        <v>61</v>
      </c>
      <c r="AQ1324" t="s">
        <v>92</v>
      </c>
      <c r="AR1324" t="s"/>
      <c r="AS1324" t="s">
        <v>93</v>
      </c>
      <c r="AT1324" t="s">
        <v>94</v>
      </c>
      <c r="AU1324" t="s">
        <v>91</v>
      </c>
      <c r="AV1324" t="s"/>
      <c r="AW1324" t="s">
        <v>95</v>
      </c>
      <c r="AX1324" t="s"/>
      <c r="AY1324" t="n">
        <v>6873069</v>
      </c>
      <c r="AZ1324" t="s">
        <v>384</v>
      </c>
      <c r="BA1324" t="s"/>
      <c r="BB1324" t="s"/>
      <c r="BC1324" t="n">
        <v>38.9057</v>
      </c>
      <c r="BD1324" t="n">
        <v>38.9057</v>
      </c>
      <c r="BE1324" t="s">
        <v>1757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98</v>
      </c>
      <c r="BO1324" t="s">
        <v>82</v>
      </c>
      <c r="BP1324" t="s">
        <v>99</v>
      </c>
      <c r="BQ1324" t="s">
        <v>403</v>
      </c>
      <c r="BR1324" t="s">
        <v>387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378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420</v>
      </c>
      <c r="L1325" t="s">
        <v>77</v>
      </c>
      <c r="M1325" t="s"/>
      <c r="N1325" t="s">
        <v>379</v>
      </c>
      <c r="O1325" t="s">
        <v>79</v>
      </c>
      <c r="P1325" t="s">
        <v>378</v>
      </c>
      <c r="Q1325" t="s"/>
      <c r="R1325" t="s">
        <v>80</v>
      </c>
      <c r="S1325" t="s">
        <v>1507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HYPERLINK("https://hotelmonitor-cachepage.eclerx.com/savepage/tk_1545475877137605_sr_62.html","info")</f>
        <v/>
      </c>
      <c r="AA1325" t="n">
        <v>-6873069</v>
      </c>
      <c r="AB1325" t="s">
        <v>381</v>
      </c>
      <c r="AC1325" t="s">
        <v>196</v>
      </c>
      <c r="AD1325" t="s">
        <v>89</v>
      </c>
      <c r="AE1325" t="s"/>
      <c r="AF1325" t="s"/>
      <c r="AG1325" t="s"/>
      <c r="AH1325" t="s">
        <v>1508</v>
      </c>
      <c r="AI1325" t="s">
        <v>1509</v>
      </c>
      <c r="AJ1325" t="s"/>
      <c r="AK1325" t="s">
        <v>91</v>
      </c>
      <c r="AL1325" t="s"/>
      <c r="AM1325" t="s"/>
      <c r="AN1325" t="s">
        <v>99</v>
      </c>
      <c r="AO1325" t="s">
        <v>200</v>
      </c>
      <c r="AP1325" t="n">
        <v>61</v>
      </c>
      <c r="AQ1325" t="s">
        <v>92</v>
      </c>
      <c r="AR1325" t="s"/>
      <c r="AS1325" t="s">
        <v>93</v>
      </c>
      <c r="AT1325" t="s">
        <v>94</v>
      </c>
      <c r="AU1325" t="s">
        <v>91</v>
      </c>
      <c r="AV1325" t="s"/>
      <c r="AW1325" t="s">
        <v>95</v>
      </c>
      <c r="AX1325" t="s"/>
      <c r="AY1325" t="n">
        <v>6873069</v>
      </c>
      <c r="AZ1325" t="s">
        <v>384</v>
      </c>
      <c r="BA1325" t="s"/>
      <c r="BB1325" t="s"/>
      <c r="BC1325" t="n">
        <v>38.9057</v>
      </c>
      <c r="BD1325" t="n">
        <v>38.9057</v>
      </c>
      <c r="BE1325" t="s">
        <v>1757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>
        <v>98</v>
      </c>
      <c r="BO1325" t="s">
        <v>82</v>
      </c>
      <c r="BP1325" t="s">
        <v>99</v>
      </c>
      <c r="BQ1325" t="s">
        <v>403</v>
      </c>
      <c r="BR1325" t="s">
        <v>387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378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441.6</v>
      </c>
      <c r="L1326" t="s">
        <v>77</v>
      </c>
      <c r="M1326" t="s"/>
      <c r="N1326" t="s">
        <v>379</v>
      </c>
      <c r="O1326" t="s">
        <v>79</v>
      </c>
      <c r="P1326" t="s">
        <v>378</v>
      </c>
      <c r="Q1326" t="s"/>
      <c r="R1326" t="s">
        <v>80</v>
      </c>
      <c r="S1326" t="s">
        <v>1770</v>
      </c>
      <c r="T1326" t="s">
        <v>82</v>
      </c>
      <c r="U1326" t="s">
        <v>83</v>
      </c>
      <c r="V1326" t="s">
        <v>84</v>
      </c>
      <c r="W1326" t="s">
        <v>103</v>
      </c>
      <c r="X1326" t="s"/>
      <c r="Y1326" t="s">
        <v>86</v>
      </c>
      <c r="Z1326">
        <f>HYPERLINK("https://hotelmonitor-cachepage.eclerx.com/savepage/tk_1545475877137605_sr_62.html","info")</f>
        <v/>
      </c>
      <c r="AA1326" t="n">
        <v>-6873069</v>
      </c>
      <c r="AB1326" t="s">
        <v>389</v>
      </c>
      <c r="AC1326" t="s">
        <v>196</v>
      </c>
      <c r="AD1326" t="s">
        <v>89</v>
      </c>
      <c r="AE1326" t="s"/>
      <c r="AF1326" t="s"/>
      <c r="AG1326" t="s"/>
      <c r="AH1326" t="s">
        <v>1771</v>
      </c>
      <c r="AI1326" t="s">
        <v>1772</v>
      </c>
      <c r="AJ1326" t="s"/>
      <c r="AK1326" t="s">
        <v>91</v>
      </c>
      <c r="AL1326" t="s"/>
      <c r="AM1326" t="s"/>
      <c r="AN1326" t="s">
        <v>91</v>
      </c>
      <c r="AO1326" t="s"/>
      <c r="AP1326" t="n">
        <v>61</v>
      </c>
      <c r="AQ1326" t="s">
        <v>92</v>
      </c>
      <c r="AR1326" t="s"/>
      <c r="AS1326" t="s">
        <v>93</v>
      </c>
      <c r="AT1326" t="s">
        <v>94</v>
      </c>
      <c r="AU1326" t="s">
        <v>91</v>
      </c>
      <c r="AV1326" t="s"/>
      <c r="AW1326" t="s">
        <v>95</v>
      </c>
      <c r="AX1326" t="s"/>
      <c r="AY1326" t="n">
        <v>6873069</v>
      </c>
      <c r="AZ1326" t="s">
        <v>384</v>
      </c>
      <c r="BA1326" t="s"/>
      <c r="BB1326" t="s"/>
      <c r="BC1326" t="n">
        <v>38.9057</v>
      </c>
      <c r="BD1326" t="n">
        <v>38.9057</v>
      </c>
      <c r="BE1326" t="s">
        <v>1773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98</v>
      </c>
      <c r="BO1326" t="s">
        <v>82</v>
      </c>
      <c r="BP1326" t="s">
        <v>99</v>
      </c>
      <c r="BQ1326" t="s">
        <v>403</v>
      </c>
      <c r="BR1326" t="s">
        <v>387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378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441.6</v>
      </c>
      <c r="L1327" t="s">
        <v>77</v>
      </c>
      <c r="M1327" t="s"/>
      <c r="N1327" t="s">
        <v>379</v>
      </c>
      <c r="O1327" t="s">
        <v>79</v>
      </c>
      <c r="P1327" t="s">
        <v>378</v>
      </c>
      <c r="Q1327" t="s"/>
      <c r="R1327" t="s">
        <v>80</v>
      </c>
      <c r="S1327" t="s">
        <v>1770</v>
      </c>
      <c r="T1327" t="s">
        <v>82</v>
      </c>
      <c r="U1327" t="s">
        <v>83</v>
      </c>
      <c r="V1327" t="s">
        <v>84</v>
      </c>
      <c r="W1327" t="s">
        <v>103</v>
      </c>
      <c r="X1327" t="s"/>
      <c r="Y1327" t="s">
        <v>86</v>
      </c>
      <c r="Z1327">
        <f>HYPERLINK("https://hotelmonitor-cachepage.eclerx.com/savepage/tk_1545475877137605_sr_62.html","info")</f>
        <v/>
      </c>
      <c r="AA1327" t="n">
        <v>-6873069</v>
      </c>
      <c r="AB1327" t="s">
        <v>389</v>
      </c>
      <c r="AC1327" t="s">
        <v>196</v>
      </c>
      <c r="AD1327" t="s">
        <v>89</v>
      </c>
      <c r="AE1327" t="s"/>
      <c r="AF1327" t="s"/>
      <c r="AG1327" t="s"/>
      <c r="AH1327" t="s">
        <v>1771</v>
      </c>
      <c r="AI1327" t="s">
        <v>1772</v>
      </c>
      <c r="AJ1327" t="s"/>
      <c r="AK1327" t="s">
        <v>91</v>
      </c>
      <c r="AL1327" t="s"/>
      <c r="AM1327" t="s"/>
      <c r="AN1327" t="s">
        <v>91</v>
      </c>
      <c r="AO1327" t="s"/>
      <c r="AP1327" t="n">
        <v>61</v>
      </c>
      <c r="AQ1327" t="s">
        <v>92</v>
      </c>
      <c r="AR1327" t="s"/>
      <c r="AS1327" t="s">
        <v>93</v>
      </c>
      <c r="AT1327" t="s">
        <v>94</v>
      </c>
      <c r="AU1327" t="s">
        <v>91</v>
      </c>
      <c r="AV1327" t="s"/>
      <c r="AW1327" t="s">
        <v>95</v>
      </c>
      <c r="AX1327" t="s"/>
      <c r="AY1327" t="n">
        <v>6873069</v>
      </c>
      <c r="AZ1327" t="s">
        <v>384</v>
      </c>
      <c r="BA1327" t="s"/>
      <c r="BB1327" t="s"/>
      <c r="BC1327" t="n">
        <v>38.9057</v>
      </c>
      <c r="BD1327" t="n">
        <v>38.9057</v>
      </c>
      <c r="BE1327" t="s">
        <v>1773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>
        <v>98</v>
      </c>
      <c r="BO1327" t="s">
        <v>82</v>
      </c>
      <c r="BP1327" t="s">
        <v>99</v>
      </c>
      <c r="BQ1327" t="s">
        <v>403</v>
      </c>
      <c r="BR1327" t="s">
        <v>387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378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466.67</v>
      </c>
      <c r="L1328" t="s">
        <v>77</v>
      </c>
      <c r="M1328" t="s"/>
      <c r="N1328" t="s">
        <v>379</v>
      </c>
      <c r="O1328" t="s">
        <v>79</v>
      </c>
      <c r="P1328" t="s">
        <v>378</v>
      </c>
      <c r="Q1328" t="s"/>
      <c r="R1328" t="s">
        <v>80</v>
      </c>
      <c r="S1328" t="s">
        <v>1762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HYPERLINK("https://hotelmonitor-cachepage.eclerx.com/savepage/tk_1545475877137605_sr_62.html","info")</f>
        <v/>
      </c>
      <c r="AA1328" t="n">
        <v>-6873069</v>
      </c>
      <c r="AB1328" t="s">
        <v>394</v>
      </c>
      <c r="AC1328" t="s">
        <v>88</v>
      </c>
      <c r="AD1328" t="s">
        <v>89</v>
      </c>
      <c r="AE1328" t="s"/>
      <c r="AF1328" t="s"/>
      <c r="AG1328" t="s"/>
      <c r="AH1328" t="s">
        <v>1763</v>
      </c>
      <c r="AI1328" t="s">
        <v>1764</v>
      </c>
      <c r="AJ1328" t="s"/>
      <c r="AK1328" t="s">
        <v>91</v>
      </c>
      <c r="AL1328" t="s"/>
      <c r="AM1328" t="s"/>
      <c r="AN1328" t="s">
        <v>91</v>
      </c>
      <c r="AO1328" t="s"/>
      <c r="AP1328" t="n">
        <v>61</v>
      </c>
      <c r="AQ1328" t="s">
        <v>92</v>
      </c>
      <c r="AR1328" t="s"/>
      <c r="AS1328" t="s">
        <v>93</v>
      </c>
      <c r="AT1328" t="s">
        <v>94</v>
      </c>
      <c r="AU1328" t="s">
        <v>91</v>
      </c>
      <c r="AV1328" t="s"/>
      <c r="AW1328" t="s">
        <v>95</v>
      </c>
      <c r="AX1328" t="s"/>
      <c r="AY1328" t="n">
        <v>6873069</v>
      </c>
      <c r="AZ1328" t="s">
        <v>384</v>
      </c>
      <c r="BA1328" t="s"/>
      <c r="BB1328" t="s"/>
      <c r="BC1328" t="n">
        <v>38.9057</v>
      </c>
      <c r="BD1328" t="n">
        <v>38.9057</v>
      </c>
      <c r="BE1328" t="s">
        <v>1765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98</v>
      </c>
      <c r="BO1328" t="s">
        <v>82</v>
      </c>
      <c r="BP1328" t="s">
        <v>99</v>
      </c>
      <c r="BQ1328" t="s">
        <v>403</v>
      </c>
      <c r="BR1328" t="s">
        <v>387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378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466.67</v>
      </c>
      <c r="L1329" t="s">
        <v>77</v>
      </c>
      <c r="M1329" t="s"/>
      <c r="N1329" t="s">
        <v>379</v>
      </c>
      <c r="O1329" t="s">
        <v>79</v>
      </c>
      <c r="P1329" t="s">
        <v>378</v>
      </c>
      <c r="Q1329" t="s"/>
      <c r="R1329" t="s">
        <v>80</v>
      </c>
      <c r="S1329" t="s">
        <v>1762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>
        <f>HYPERLINK("https://hotelmonitor-cachepage.eclerx.com/savepage/tk_1545475877137605_sr_62.html","info")</f>
        <v/>
      </c>
      <c r="AA1329" t="n">
        <v>-6873069</v>
      </c>
      <c r="AB1329" t="s">
        <v>394</v>
      </c>
      <c r="AC1329" t="s">
        <v>88</v>
      </c>
      <c r="AD1329" t="s">
        <v>89</v>
      </c>
      <c r="AE1329" t="s"/>
      <c r="AF1329" t="s"/>
      <c r="AG1329" t="s"/>
      <c r="AH1329" t="s">
        <v>1763</v>
      </c>
      <c r="AI1329" t="s">
        <v>1764</v>
      </c>
      <c r="AJ1329" t="s"/>
      <c r="AK1329" t="s">
        <v>91</v>
      </c>
      <c r="AL1329" t="s"/>
      <c r="AM1329" t="s"/>
      <c r="AN1329" t="s">
        <v>91</v>
      </c>
      <c r="AO1329" t="s"/>
      <c r="AP1329" t="n">
        <v>61</v>
      </c>
      <c r="AQ1329" t="s">
        <v>92</v>
      </c>
      <c r="AR1329" t="s"/>
      <c r="AS1329" t="s">
        <v>93</v>
      </c>
      <c r="AT1329" t="s">
        <v>94</v>
      </c>
      <c r="AU1329" t="s">
        <v>91</v>
      </c>
      <c r="AV1329" t="s"/>
      <c r="AW1329" t="s">
        <v>95</v>
      </c>
      <c r="AX1329" t="s"/>
      <c r="AY1329" t="n">
        <v>6873069</v>
      </c>
      <c r="AZ1329" t="s">
        <v>384</v>
      </c>
      <c r="BA1329" t="s"/>
      <c r="BB1329" t="s"/>
      <c r="BC1329" t="n">
        <v>38.9057</v>
      </c>
      <c r="BD1329" t="n">
        <v>38.9057</v>
      </c>
      <c r="BE1329" t="s">
        <v>1765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>
        <v>98</v>
      </c>
      <c r="BO1329" t="s">
        <v>82</v>
      </c>
      <c r="BP1329" t="s">
        <v>99</v>
      </c>
      <c r="BQ1329" t="s">
        <v>403</v>
      </c>
      <c r="BR1329" t="s">
        <v>387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378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490.67</v>
      </c>
      <c r="L1330" t="s">
        <v>77</v>
      </c>
      <c r="M1330" t="s"/>
      <c r="N1330" t="s">
        <v>379</v>
      </c>
      <c r="O1330" t="s">
        <v>79</v>
      </c>
      <c r="P1330" t="s">
        <v>378</v>
      </c>
      <c r="Q1330" t="s"/>
      <c r="R1330" t="s">
        <v>80</v>
      </c>
      <c r="S1330" t="s">
        <v>1774</v>
      </c>
      <c r="T1330" t="s">
        <v>82</v>
      </c>
      <c r="U1330" t="s">
        <v>83</v>
      </c>
      <c r="V1330" t="s">
        <v>84</v>
      </c>
      <c r="W1330" t="s">
        <v>103</v>
      </c>
      <c r="X1330" t="s"/>
      <c r="Y1330" t="s">
        <v>86</v>
      </c>
      <c r="Z1330">
        <f>HYPERLINK("https://hotelmonitor-cachepage.eclerx.com/savepage/tk_1545475877137605_sr_62.html","info")</f>
        <v/>
      </c>
      <c r="AA1330" t="n">
        <v>-6873069</v>
      </c>
      <c r="AB1330" t="s">
        <v>399</v>
      </c>
      <c r="AC1330" t="s">
        <v>88</v>
      </c>
      <c r="AD1330" t="s">
        <v>89</v>
      </c>
      <c r="AE1330" t="s"/>
      <c r="AF1330" t="s"/>
      <c r="AG1330" t="s"/>
      <c r="AH1330" t="s">
        <v>1775</v>
      </c>
      <c r="AI1330" t="s">
        <v>1776</v>
      </c>
      <c r="AJ1330" t="s"/>
      <c r="AK1330" t="s">
        <v>91</v>
      </c>
      <c r="AL1330" t="s"/>
      <c r="AM1330" t="s"/>
      <c r="AN1330" t="s">
        <v>91</v>
      </c>
      <c r="AO1330" t="s"/>
      <c r="AP1330" t="n">
        <v>61</v>
      </c>
      <c r="AQ1330" t="s">
        <v>92</v>
      </c>
      <c r="AR1330" t="s"/>
      <c r="AS1330" t="s">
        <v>93</v>
      </c>
      <c r="AT1330" t="s">
        <v>94</v>
      </c>
      <c r="AU1330" t="s">
        <v>91</v>
      </c>
      <c r="AV1330" t="s"/>
      <c r="AW1330" t="s">
        <v>95</v>
      </c>
      <c r="AX1330" t="s"/>
      <c r="AY1330" t="n">
        <v>6873069</v>
      </c>
      <c r="AZ1330" t="s">
        <v>384</v>
      </c>
      <c r="BA1330" t="s"/>
      <c r="BB1330" t="s"/>
      <c r="BC1330" t="n">
        <v>38.9057</v>
      </c>
      <c r="BD1330" t="n">
        <v>38.9057</v>
      </c>
      <c r="BE1330" t="s">
        <v>1777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98</v>
      </c>
      <c r="BO1330" t="s">
        <v>82</v>
      </c>
      <c r="BP1330" t="s">
        <v>99</v>
      </c>
      <c r="BQ1330" t="s">
        <v>403</v>
      </c>
      <c r="BR1330" t="s">
        <v>387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378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490.67</v>
      </c>
      <c r="L1331" t="s">
        <v>77</v>
      </c>
      <c r="M1331" t="s"/>
      <c r="N1331" t="s">
        <v>379</v>
      </c>
      <c r="O1331" t="s">
        <v>79</v>
      </c>
      <c r="P1331" t="s">
        <v>378</v>
      </c>
      <c r="Q1331" t="s"/>
      <c r="R1331" t="s">
        <v>80</v>
      </c>
      <c r="S1331" t="s">
        <v>1774</v>
      </c>
      <c r="T1331" t="s">
        <v>82</v>
      </c>
      <c r="U1331" t="s">
        <v>83</v>
      </c>
      <c r="V1331" t="s">
        <v>84</v>
      </c>
      <c r="W1331" t="s">
        <v>103</v>
      </c>
      <c r="X1331" t="s"/>
      <c r="Y1331" t="s">
        <v>86</v>
      </c>
      <c r="Z1331">
        <f>HYPERLINK("https://hotelmonitor-cachepage.eclerx.com/savepage/tk_1545475877137605_sr_62.html","info")</f>
        <v/>
      </c>
      <c r="AA1331" t="n">
        <v>-6873069</v>
      </c>
      <c r="AB1331" t="s">
        <v>399</v>
      </c>
      <c r="AC1331" t="s">
        <v>88</v>
      </c>
      <c r="AD1331" t="s">
        <v>89</v>
      </c>
      <c r="AE1331" t="s"/>
      <c r="AF1331" t="s"/>
      <c r="AG1331" t="s"/>
      <c r="AH1331" t="s">
        <v>1775</v>
      </c>
      <c r="AI1331" t="s">
        <v>1776</v>
      </c>
      <c r="AJ1331" t="s"/>
      <c r="AK1331" t="s">
        <v>91</v>
      </c>
      <c r="AL1331" t="s"/>
      <c r="AM1331" t="s"/>
      <c r="AN1331" t="s">
        <v>91</v>
      </c>
      <c r="AO1331" t="s"/>
      <c r="AP1331" t="n">
        <v>61</v>
      </c>
      <c r="AQ1331" t="s">
        <v>92</v>
      </c>
      <c r="AR1331" t="s"/>
      <c r="AS1331" t="s">
        <v>93</v>
      </c>
      <c r="AT1331" t="s">
        <v>94</v>
      </c>
      <c r="AU1331" t="s">
        <v>91</v>
      </c>
      <c r="AV1331" t="s"/>
      <c r="AW1331" t="s">
        <v>95</v>
      </c>
      <c r="AX1331" t="s"/>
      <c r="AY1331" t="n">
        <v>6873069</v>
      </c>
      <c r="AZ1331" t="s">
        <v>384</v>
      </c>
      <c r="BA1331" t="s"/>
      <c r="BB1331" t="s"/>
      <c r="BC1331" t="n">
        <v>38.9057</v>
      </c>
      <c r="BD1331" t="n">
        <v>38.9057</v>
      </c>
      <c r="BE1331" t="s">
        <v>1777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>
        <v>98</v>
      </c>
      <c r="BO1331" t="s">
        <v>82</v>
      </c>
      <c r="BP1331" t="s">
        <v>99</v>
      </c>
      <c r="BQ1331" t="s">
        <v>403</v>
      </c>
      <c r="BR1331" t="s">
        <v>387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378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442.5</v>
      </c>
      <c r="L1332" t="s">
        <v>77</v>
      </c>
      <c r="M1332" t="s"/>
      <c r="N1332" t="s">
        <v>490</v>
      </c>
      <c r="O1332" t="s">
        <v>79</v>
      </c>
      <c r="P1332" t="s">
        <v>378</v>
      </c>
      <c r="Q1332" t="s"/>
      <c r="R1332" t="s">
        <v>80</v>
      </c>
      <c r="S1332" t="s">
        <v>1778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>
        <f>HYPERLINK("https://hotelmonitor-cachepage.eclerx.com/savepage/tk_1545475877137605_sr_62.html","info")</f>
        <v/>
      </c>
      <c r="AA1332" t="n">
        <v>-6873069</v>
      </c>
      <c r="AB1332" t="s">
        <v>381</v>
      </c>
      <c r="AC1332" t="s">
        <v>196</v>
      </c>
      <c r="AD1332" t="s">
        <v>89</v>
      </c>
      <c r="AE1332" t="s"/>
      <c r="AF1332" t="s"/>
      <c r="AG1332" t="s"/>
      <c r="AH1332" t="s">
        <v>1779</v>
      </c>
      <c r="AI1332" t="s">
        <v>1780</v>
      </c>
      <c r="AJ1332" t="s"/>
      <c r="AK1332" t="s">
        <v>91</v>
      </c>
      <c r="AL1332" t="s"/>
      <c r="AM1332" t="s"/>
      <c r="AN1332" t="s">
        <v>99</v>
      </c>
      <c r="AO1332" t="s">
        <v>200</v>
      </c>
      <c r="AP1332" t="n">
        <v>61</v>
      </c>
      <c r="AQ1332" t="s">
        <v>92</v>
      </c>
      <c r="AR1332" t="s"/>
      <c r="AS1332" t="s">
        <v>318</v>
      </c>
      <c r="AT1332" t="s">
        <v>94</v>
      </c>
      <c r="AU1332" t="s">
        <v>91</v>
      </c>
      <c r="AV1332" t="s"/>
      <c r="AW1332" t="s">
        <v>95</v>
      </c>
      <c r="AX1332" t="s"/>
      <c r="AY1332" t="n">
        <v>6873069</v>
      </c>
      <c r="AZ1332" t="s">
        <v>384</v>
      </c>
      <c r="BA1332" t="s"/>
      <c r="BB1332" t="s"/>
      <c r="BC1332" t="n">
        <v>38.9057</v>
      </c>
      <c r="BD1332" t="n">
        <v>38.9057</v>
      </c>
      <c r="BE1332" t="s">
        <v>1781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98</v>
      </c>
      <c r="BO1332" t="s">
        <v>82</v>
      </c>
      <c r="BP1332" t="s">
        <v>99</v>
      </c>
      <c r="BQ1332" t="s">
        <v>495</v>
      </c>
      <c r="BR1332" t="s">
        <v>387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378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442.5</v>
      </c>
      <c r="L1333" t="s">
        <v>77</v>
      </c>
      <c r="M1333" t="s"/>
      <c r="N1333" t="s">
        <v>490</v>
      </c>
      <c r="O1333" t="s">
        <v>79</v>
      </c>
      <c r="P1333" t="s">
        <v>378</v>
      </c>
      <c r="Q1333" t="s"/>
      <c r="R1333" t="s">
        <v>80</v>
      </c>
      <c r="S1333" t="s">
        <v>1778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>
        <f>HYPERLINK("https://hotelmonitor-cachepage.eclerx.com/savepage/tk_1545475877137605_sr_62.html","info")</f>
        <v/>
      </c>
      <c r="AA1333" t="n">
        <v>-6873069</v>
      </c>
      <c r="AB1333" t="s">
        <v>381</v>
      </c>
      <c r="AC1333" t="s">
        <v>196</v>
      </c>
      <c r="AD1333" t="s">
        <v>89</v>
      </c>
      <c r="AE1333" t="s"/>
      <c r="AF1333" t="s"/>
      <c r="AG1333" t="s"/>
      <c r="AH1333" t="s">
        <v>1779</v>
      </c>
      <c r="AI1333" t="s">
        <v>1780</v>
      </c>
      <c r="AJ1333" t="s"/>
      <c r="AK1333" t="s">
        <v>91</v>
      </c>
      <c r="AL1333" t="s"/>
      <c r="AM1333" t="s"/>
      <c r="AN1333" t="s">
        <v>99</v>
      </c>
      <c r="AO1333" t="s">
        <v>200</v>
      </c>
      <c r="AP1333" t="n">
        <v>61</v>
      </c>
      <c r="AQ1333" t="s">
        <v>92</v>
      </c>
      <c r="AR1333" t="s"/>
      <c r="AS1333" t="s">
        <v>318</v>
      </c>
      <c r="AT1333" t="s">
        <v>94</v>
      </c>
      <c r="AU1333" t="s">
        <v>91</v>
      </c>
      <c r="AV1333" t="s"/>
      <c r="AW1333" t="s">
        <v>95</v>
      </c>
      <c r="AX1333" t="s"/>
      <c r="AY1333" t="n">
        <v>6873069</v>
      </c>
      <c r="AZ1333" t="s">
        <v>384</v>
      </c>
      <c r="BA1333" t="s"/>
      <c r="BB1333" t="s"/>
      <c r="BC1333" t="n">
        <v>38.9057</v>
      </c>
      <c r="BD1333" t="n">
        <v>38.9057</v>
      </c>
      <c r="BE1333" t="s">
        <v>1781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>
        <v>98</v>
      </c>
      <c r="BO1333" t="s">
        <v>82</v>
      </c>
      <c r="BP1333" t="s">
        <v>99</v>
      </c>
      <c r="BQ1333" t="s">
        <v>495</v>
      </c>
      <c r="BR1333" t="s">
        <v>387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378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474.9</v>
      </c>
      <c r="L1334" t="s">
        <v>77</v>
      </c>
      <c r="M1334" t="s"/>
      <c r="N1334" t="s">
        <v>490</v>
      </c>
      <c r="O1334" t="s">
        <v>79</v>
      </c>
      <c r="P1334" t="s">
        <v>378</v>
      </c>
      <c r="Q1334" t="s"/>
      <c r="R1334" t="s">
        <v>80</v>
      </c>
      <c r="S1334" t="s">
        <v>1782</v>
      </c>
      <c r="T1334" t="s">
        <v>82</v>
      </c>
      <c r="U1334" t="s">
        <v>83</v>
      </c>
      <c r="V1334" t="s">
        <v>84</v>
      </c>
      <c r="W1334" t="s">
        <v>103</v>
      </c>
      <c r="X1334" t="s"/>
      <c r="Y1334" t="s">
        <v>86</v>
      </c>
      <c r="Z1334">
        <f>HYPERLINK("https://hotelmonitor-cachepage.eclerx.com/savepage/tk_1545475877137605_sr_62.html","info")</f>
        <v/>
      </c>
      <c r="AA1334" t="n">
        <v>-6873069</v>
      </c>
      <c r="AB1334" t="s">
        <v>389</v>
      </c>
      <c r="AC1334" t="s">
        <v>196</v>
      </c>
      <c r="AD1334" t="s">
        <v>89</v>
      </c>
      <c r="AE1334" t="s"/>
      <c r="AF1334" t="s"/>
      <c r="AG1334" t="s"/>
      <c r="AH1334" t="s">
        <v>1783</v>
      </c>
      <c r="AI1334" t="s">
        <v>1784</v>
      </c>
      <c r="AJ1334" t="s"/>
      <c r="AK1334" t="s">
        <v>91</v>
      </c>
      <c r="AL1334" t="s"/>
      <c r="AM1334" t="s"/>
      <c r="AN1334" t="s">
        <v>91</v>
      </c>
      <c r="AO1334" t="s"/>
      <c r="AP1334" t="n">
        <v>61</v>
      </c>
      <c r="AQ1334" t="s">
        <v>92</v>
      </c>
      <c r="AR1334" t="s"/>
      <c r="AS1334" t="s">
        <v>318</v>
      </c>
      <c r="AT1334" t="s">
        <v>94</v>
      </c>
      <c r="AU1334" t="s">
        <v>91</v>
      </c>
      <c r="AV1334" t="s"/>
      <c r="AW1334" t="s">
        <v>95</v>
      </c>
      <c r="AX1334" t="s"/>
      <c r="AY1334" t="n">
        <v>6873069</v>
      </c>
      <c r="AZ1334" t="s">
        <v>384</v>
      </c>
      <c r="BA1334" t="s"/>
      <c r="BB1334" t="s"/>
      <c r="BC1334" t="n">
        <v>38.9057</v>
      </c>
      <c r="BD1334" t="n">
        <v>38.9057</v>
      </c>
      <c r="BE1334" t="s">
        <v>1785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98</v>
      </c>
      <c r="BO1334" t="s">
        <v>82</v>
      </c>
      <c r="BP1334" t="s">
        <v>99</v>
      </c>
      <c r="BQ1334" t="s">
        <v>495</v>
      </c>
      <c r="BR1334" t="s">
        <v>387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378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474.9</v>
      </c>
      <c r="L1335" t="s">
        <v>77</v>
      </c>
      <c r="M1335" t="s"/>
      <c r="N1335" t="s">
        <v>490</v>
      </c>
      <c r="O1335" t="s">
        <v>79</v>
      </c>
      <c r="P1335" t="s">
        <v>378</v>
      </c>
      <c r="Q1335" t="s"/>
      <c r="R1335" t="s">
        <v>80</v>
      </c>
      <c r="S1335" t="s">
        <v>1782</v>
      </c>
      <c r="T1335" t="s">
        <v>82</v>
      </c>
      <c r="U1335" t="s">
        <v>83</v>
      </c>
      <c r="V1335" t="s">
        <v>84</v>
      </c>
      <c r="W1335" t="s">
        <v>103</v>
      </c>
      <c r="X1335" t="s"/>
      <c r="Y1335" t="s">
        <v>86</v>
      </c>
      <c r="Z1335">
        <f>HYPERLINK("https://hotelmonitor-cachepage.eclerx.com/savepage/tk_1545475877137605_sr_62.html","info")</f>
        <v/>
      </c>
      <c r="AA1335" t="n">
        <v>-6873069</v>
      </c>
      <c r="AB1335" t="s">
        <v>389</v>
      </c>
      <c r="AC1335" t="s">
        <v>196</v>
      </c>
      <c r="AD1335" t="s">
        <v>89</v>
      </c>
      <c r="AE1335" t="s"/>
      <c r="AF1335" t="s"/>
      <c r="AG1335" t="s"/>
      <c r="AH1335" t="s">
        <v>1783</v>
      </c>
      <c r="AI1335" t="s">
        <v>1784</v>
      </c>
      <c r="AJ1335" t="s"/>
      <c r="AK1335" t="s">
        <v>91</v>
      </c>
      <c r="AL1335" t="s"/>
      <c r="AM1335" t="s"/>
      <c r="AN1335" t="s">
        <v>91</v>
      </c>
      <c r="AO1335" t="s"/>
      <c r="AP1335" t="n">
        <v>61</v>
      </c>
      <c r="AQ1335" t="s">
        <v>92</v>
      </c>
      <c r="AR1335" t="s"/>
      <c r="AS1335" t="s">
        <v>318</v>
      </c>
      <c r="AT1335" t="s">
        <v>94</v>
      </c>
      <c r="AU1335" t="s">
        <v>91</v>
      </c>
      <c r="AV1335" t="s"/>
      <c r="AW1335" t="s">
        <v>95</v>
      </c>
      <c r="AX1335" t="s"/>
      <c r="AY1335" t="n">
        <v>6873069</v>
      </c>
      <c r="AZ1335" t="s">
        <v>384</v>
      </c>
      <c r="BA1335" t="s"/>
      <c r="BB1335" t="s"/>
      <c r="BC1335" t="n">
        <v>38.9057</v>
      </c>
      <c r="BD1335" t="n">
        <v>38.9057</v>
      </c>
      <c r="BE1335" t="s">
        <v>1785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>
        <v>98</v>
      </c>
      <c r="BO1335" t="s">
        <v>82</v>
      </c>
      <c r="BP1335" t="s">
        <v>99</v>
      </c>
      <c r="BQ1335" t="s">
        <v>495</v>
      </c>
      <c r="BR1335" t="s">
        <v>387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378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491.67</v>
      </c>
      <c r="L1336" t="s">
        <v>77</v>
      </c>
      <c r="M1336" t="s"/>
      <c r="N1336" t="s">
        <v>490</v>
      </c>
      <c r="O1336" t="s">
        <v>79</v>
      </c>
      <c r="P1336" t="s">
        <v>378</v>
      </c>
      <c r="Q1336" t="s"/>
      <c r="R1336" t="s">
        <v>80</v>
      </c>
      <c r="S1336" t="s">
        <v>1786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>
        <f>HYPERLINK("https://hotelmonitor-cachepage.eclerx.com/savepage/tk_1545475877137605_sr_62.html","info")</f>
        <v/>
      </c>
      <c r="AA1336" t="n">
        <v>-6873069</v>
      </c>
      <c r="AB1336" t="s">
        <v>394</v>
      </c>
      <c r="AC1336" t="s">
        <v>88</v>
      </c>
      <c r="AD1336" t="s">
        <v>89</v>
      </c>
      <c r="AE1336" t="s"/>
      <c r="AF1336" t="s"/>
      <c r="AG1336" t="s"/>
      <c r="AH1336" t="s">
        <v>1787</v>
      </c>
      <c r="AI1336" t="s">
        <v>1788</v>
      </c>
      <c r="AJ1336" t="s"/>
      <c r="AK1336" t="s">
        <v>91</v>
      </c>
      <c r="AL1336" t="s"/>
      <c r="AM1336" t="s"/>
      <c r="AN1336" t="s">
        <v>91</v>
      </c>
      <c r="AO1336" t="s"/>
      <c r="AP1336" t="n">
        <v>61</v>
      </c>
      <c r="AQ1336" t="s">
        <v>92</v>
      </c>
      <c r="AR1336" t="s"/>
      <c r="AS1336" t="s">
        <v>318</v>
      </c>
      <c r="AT1336" t="s">
        <v>94</v>
      </c>
      <c r="AU1336" t="s">
        <v>91</v>
      </c>
      <c r="AV1336" t="s"/>
      <c r="AW1336" t="s">
        <v>95</v>
      </c>
      <c r="AX1336" t="s"/>
      <c r="AY1336" t="n">
        <v>6873069</v>
      </c>
      <c r="AZ1336" t="s">
        <v>384</v>
      </c>
      <c r="BA1336" t="s"/>
      <c r="BB1336" t="s"/>
      <c r="BC1336" t="n">
        <v>38.9057</v>
      </c>
      <c r="BD1336" t="n">
        <v>38.9057</v>
      </c>
      <c r="BE1336" t="s">
        <v>1789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98</v>
      </c>
      <c r="BO1336" t="s">
        <v>82</v>
      </c>
      <c r="BP1336" t="s">
        <v>99</v>
      </c>
      <c r="BQ1336" t="s">
        <v>495</v>
      </c>
      <c r="BR1336" t="s">
        <v>387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378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491.67</v>
      </c>
      <c r="L1337" t="s">
        <v>77</v>
      </c>
      <c r="M1337" t="s"/>
      <c r="N1337" t="s">
        <v>490</v>
      </c>
      <c r="O1337" t="s">
        <v>79</v>
      </c>
      <c r="P1337" t="s">
        <v>378</v>
      </c>
      <c r="Q1337" t="s"/>
      <c r="R1337" t="s">
        <v>80</v>
      </c>
      <c r="S1337" t="s">
        <v>1786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>
        <f>HYPERLINK("https://hotelmonitor-cachepage.eclerx.com/savepage/tk_1545475877137605_sr_62.html","info")</f>
        <v/>
      </c>
      <c r="AA1337" t="n">
        <v>-6873069</v>
      </c>
      <c r="AB1337" t="s">
        <v>394</v>
      </c>
      <c r="AC1337" t="s">
        <v>88</v>
      </c>
      <c r="AD1337" t="s">
        <v>89</v>
      </c>
      <c r="AE1337" t="s"/>
      <c r="AF1337" t="s"/>
      <c r="AG1337" t="s"/>
      <c r="AH1337" t="s">
        <v>1787</v>
      </c>
      <c r="AI1337" t="s">
        <v>1788</v>
      </c>
      <c r="AJ1337" t="s"/>
      <c r="AK1337" t="s">
        <v>91</v>
      </c>
      <c r="AL1337" t="s"/>
      <c r="AM1337" t="s"/>
      <c r="AN1337" t="s">
        <v>91</v>
      </c>
      <c r="AO1337" t="s"/>
      <c r="AP1337" t="n">
        <v>61</v>
      </c>
      <c r="AQ1337" t="s">
        <v>92</v>
      </c>
      <c r="AR1337" t="s"/>
      <c r="AS1337" t="s">
        <v>318</v>
      </c>
      <c r="AT1337" t="s">
        <v>94</v>
      </c>
      <c r="AU1337" t="s">
        <v>91</v>
      </c>
      <c r="AV1337" t="s"/>
      <c r="AW1337" t="s">
        <v>95</v>
      </c>
      <c r="AX1337" t="s"/>
      <c r="AY1337" t="n">
        <v>6873069</v>
      </c>
      <c r="AZ1337" t="s">
        <v>384</v>
      </c>
      <c r="BA1337" t="s"/>
      <c r="BB1337" t="s"/>
      <c r="BC1337" t="n">
        <v>38.9057</v>
      </c>
      <c r="BD1337" t="n">
        <v>38.9057</v>
      </c>
      <c r="BE1337" t="s">
        <v>1789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>
        <v>98</v>
      </c>
      <c r="BO1337" t="s">
        <v>82</v>
      </c>
      <c r="BP1337" t="s">
        <v>99</v>
      </c>
      <c r="BQ1337" t="s">
        <v>495</v>
      </c>
      <c r="BR1337" t="s">
        <v>387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378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527.67</v>
      </c>
      <c r="L1338" t="s">
        <v>77</v>
      </c>
      <c r="M1338" t="s"/>
      <c r="N1338" t="s">
        <v>490</v>
      </c>
      <c r="O1338" t="s">
        <v>79</v>
      </c>
      <c r="P1338" t="s">
        <v>378</v>
      </c>
      <c r="Q1338" t="s"/>
      <c r="R1338" t="s">
        <v>80</v>
      </c>
      <c r="S1338" t="s">
        <v>1790</v>
      </c>
      <c r="T1338" t="s">
        <v>82</v>
      </c>
      <c r="U1338" t="s">
        <v>83</v>
      </c>
      <c r="V1338" t="s">
        <v>84</v>
      </c>
      <c r="W1338" t="s">
        <v>103</v>
      </c>
      <c r="X1338" t="s"/>
      <c r="Y1338" t="s">
        <v>86</v>
      </c>
      <c r="Z1338">
        <f>HYPERLINK("https://hotelmonitor-cachepage.eclerx.com/savepage/tk_1545475877137605_sr_62.html","info")</f>
        <v/>
      </c>
      <c r="AA1338" t="n">
        <v>-6873069</v>
      </c>
      <c r="AB1338" t="s">
        <v>399</v>
      </c>
      <c r="AC1338" t="s">
        <v>88</v>
      </c>
      <c r="AD1338" t="s">
        <v>89</v>
      </c>
      <c r="AE1338" t="s"/>
      <c r="AF1338" t="s"/>
      <c r="AG1338" t="s"/>
      <c r="AH1338" t="s">
        <v>1791</v>
      </c>
      <c r="AI1338" t="s">
        <v>1792</v>
      </c>
      <c r="AJ1338" t="s"/>
      <c r="AK1338" t="s">
        <v>91</v>
      </c>
      <c r="AL1338" t="s"/>
      <c r="AM1338" t="s"/>
      <c r="AN1338" t="s">
        <v>91</v>
      </c>
      <c r="AO1338" t="s"/>
      <c r="AP1338" t="n">
        <v>61</v>
      </c>
      <c r="AQ1338" t="s">
        <v>92</v>
      </c>
      <c r="AR1338" t="s"/>
      <c r="AS1338" t="s">
        <v>318</v>
      </c>
      <c r="AT1338" t="s">
        <v>94</v>
      </c>
      <c r="AU1338" t="s">
        <v>91</v>
      </c>
      <c r="AV1338" t="s"/>
      <c r="AW1338" t="s">
        <v>95</v>
      </c>
      <c r="AX1338" t="s"/>
      <c r="AY1338" t="n">
        <v>6873069</v>
      </c>
      <c r="AZ1338" t="s">
        <v>384</v>
      </c>
      <c r="BA1338" t="s"/>
      <c r="BB1338" t="s"/>
      <c r="BC1338" t="n">
        <v>38.9057</v>
      </c>
      <c r="BD1338" t="n">
        <v>38.9057</v>
      </c>
      <c r="BE1338" t="s">
        <v>1793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98</v>
      </c>
      <c r="BO1338" t="s">
        <v>82</v>
      </c>
      <c r="BP1338" t="s">
        <v>99</v>
      </c>
      <c r="BQ1338" t="s">
        <v>495</v>
      </c>
      <c r="BR1338" t="s">
        <v>387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378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527.67</v>
      </c>
      <c r="L1339" t="s">
        <v>77</v>
      </c>
      <c r="M1339" t="s"/>
      <c r="N1339" t="s">
        <v>490</v>
      </c>
      <c r="O1339" t="s">
        <v>79</v>
      </c>
      <c r="P1339" t="s">
        <v>378</v>
      </c>
      <c r="Q1339" t="s"/>
      <c r="R1339" t="s">
        <v>80</v>
      </c>
      <c r="S1339" t="s">
        <v>1790</v>
      </c>
      <c r="T1339" t="s">
        <v>82</v>
      </c>
      <c r="U1339" t="s">
        <v>83</v>
      </c>
      <c r="V1339" t="s">
        <v>84</v>
      </c>
      <c r="W1339" t="s">
        <v>103</v>
      </c>
      <c r="X1339" t="s"/>
      <c r="Y1339" t="s">
        <v>86</v>
      </c>
      <c r="Z1339">
        <f>HYPERLINK("https://hotelmonitor-cachepage.eclerx.com/savepage/tk_1545475877137605_sr_62.html","info")</f>
        <v/>
      </c>
      <c r="AA1339" t="n">
        <v>-6873069</v>
      </c>
      <c r="AB1339" t="s">
        <v>399</v>
      </c>
      <c r="AC1339" t="s">
        <v>88</v>
      </c>
      <c r="AD1339" t="s">
        <v>89</v>
      </c>
      <c r="AE1339" t="s"/>
      <c r="AF1339" t="s"/>
      <c r="AG1339" t="s"/>
      <c r="AH1339" t="s">
        <v>1791</v>
      </c>
      <c r="AI1339" t="s">
        <v>1792</v>
      </c>
      <c r="AJ1339" t="s"/>
      <c r="AK1339" t="s">
        <v>91</v>
      </c>
      <c r="AL1339" t="s"/>
      <c r="AM1339" t="s"/>
      <c r="AN1339" t="s">
        <v>91</v>
      </c>
      <c r="AO1339" t="s"/>
      <c r="AP1339" t="n">
        <v>61</v>
      </c>
      <c r="AQ1339" t="s">
        <v>92</v>
      </c>
      <c r="AR1339" t="s"/>
      <c r="AS1339" t="s">
        <v>318</v>
      </c>
      <c r="AT1339" t="s">
        <v>94</v>
      </c>
      <c r="AU1339" t="s">
        <v>91</v>
      </c>
      <c r="AV1339" t="s"/>
      <c r="AW1339" t="s">
        <v>95</v>
      </c>
      <c r="AX1339" t="s"/>
      <c r="AY1339" t="n">
        <v>6873069</v>
      </c>
      <c r="AZ1339" t="s">
        <v>384</v>
      </c>
      <c r="BA1339" t="s"/>
      <c r="BB1339" t="s"/>
      <c r="BC1339" t="n">
        <v>38.9057</v>
      </c>
      <c r="BD1339" t="n">
        <v>38.9057</v>
      </c>
      <c r="BE1339" t="s">
        <v>1793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>
        <v>98</v>
      </c>
      <c r="BO1339" t="s">
        <v>82</v>
      </c>
      <c r="BP1339" t="s">
        <v>99</v>
      </c>
      <c r="BQ1339" t="s">
        <v>495</v>
      </c>
      <c r="BR1339" t="s">
        <v>387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378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487.5</v>
      </c>
      <c r="L1340" t="s">
        <v>77</v>
      </c>
      <c r="M1340" t="s"/>
      <c r="N1340" t="s">
        <v>379</v>
      </c>
      <c r="O1340" t="s">
        <v>79</v>
      </c>
      <c r="P1340" t="s">
        <v>378</v>
      </c>
      <c r="Q1340" t="s"/>
      <c r="R1340" t="s">
        <v>80</v>
      </c>
      <c r="S1340" t="s">
        <v>1794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>
        <f>HYPERLINK("https://hotelmonitor-cachepage.eclerx.com/savepage/tk_1545475877137605_sr_62.html","info")</f>
        <v/>
      </c>
      <c r="AA1340" t="n">
        <v>-6873069</v>
      </c>
      <c r="AB1340" t="s">
        <v>381</v>
      </c>
      <c r="AC1340" t="s">
        <v>196</v>
      </c>
      <c r="AD1340" t="s">
        <v>89</v>
      </c>
      <c r="AE1340" t="s"/>
      <c r="AF1340" t="s"/>
      <c r="AG1340" t="s"/>
      <c r="AH1340" t="s">
        <v>1795</v>
      </c>
      <c r="AI1340" t="s">
        <v>1796</v>
      </c>
      <c r="AJ1340" t="s"/>
      <c r="AK1340" t="s">
        <v>91</v>
      </c>
      <c r="AL1340" t="s"/>
      <c r="AM1340" t="s"/>
      <c r="AN1340" t="s">
        <v>99</v>
      </c>
      <c r="AO1340" t="s">
        <v>200</v>
      </c>
      <c r="AP1340" t="n">
        <v>61</v>
      </c>
      <c r="AQ1340" t="s">
        <v>92</v>
      </c>
      <c r="AR1340" t="s"/>
      <c r="AS1340" t="s">
        <v>93</v>
      </c>
      <c r="AT1340" t="s">
        <v>94</v>
      </c>
      <c r="AU1340" t="s">
        <v>91</v>
      </c>
      <c r="AV1340" t="s"/>
      <c r="AW1340" t="s">
        <v>95</v>
      </c>
      <c r="AX1340" t="s"/>
      <c r="AY1340" t="n">
        <v>6873069</v>
      </c>
      <c r="AZ1340" t="s">
        <v>384</v>
      </c>
      <c r="BA1340" t="s"/>
      <c r="BB1340" t="s"/>
      <c r="BC1340" t="n">
        <v>38.9057</v>
      </c>
      <c r="BD1340" t="n">
        <v>38.9057</v>
      </c>
      <c r="BE1340" t="s">
        <v>1797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98</v>
      </c>
      <c r="BO1340" t="s">
        <v>82</v>
      </c>
      <c r="BP1340" t="s">
        <v>99</v>
      </c>
      <c r="BQ1340" t="s">
        <v>416</v>
      </c>
      <c r="BR1340" t="s">
        <v>387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378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487.5</v>
      </c>
      <c r="L1341" t="s">
        <v>77</v>
      </c>
      <c r="M1341" t="s"/>
      <c r="N1341" t="s">
        <v>379</v>
      </c>
      <c r="O1341" t="s">
        <v>79</v>
      </c>
      <c r="P1341" t="s">
        <v>378</v>
      </c>
      <c r="Q1341" t="s"/>
      <c r="R1341" t="s">
        <v>80</v>
      </c>
      <c r="S1341" t="s">
        <v>1794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>
        <f>HYPERLINK("https://hotelmonitor-cachepage.eclerx.com/savepage/tk_1545475877137605_sr_62.html","info")</f>
        <v/>
      </c>
      <c r="AA1341" t="n">
        <v>-6873069</v>
      </c>
      <c r="AB1341" t="s">
        <v>381</v>
      </c>
      <c r="AC1341" t="s">
        <v>196</v>
      </c>
      <c r="AD1341" t="s">
        <v>89</v>
      </c>
      <c r="AE1341" t="s"/>
      <c r="AF1341" t="s"/>
      <c r="AG1341" t="s"/>
      <c r="AH1341" t="s">
        <v>1795</v>
      </c>
      <c r="AI1341" t="s">
        <v>1796</v>
      </c>
      <c r="AJ1341" t="s"/>
      <c r="AK1341" t="s">
        <v>91</v>
      </c>
      <c r="AL1341" t="s"/>
      <c r="AM1341" t="s"/>
      <c r="AN1341" t="s">
        <v>99</v>
      </c>
      <c r="AO1341" t="s">
        <v>200</v>
      </c>
      <c r="AP1341" t="n">
        <v>61</v>
      </c>
      <c r="AQ1341" t="s">
        <v>92</v>
      </c>
      <c r="AR1341" t="s"/>
      <c r="AS1341" t="s">
        <v>93</v>
      </c>
      <c r="AT1341" t="s">
        <v>94</v>
      </c>
      <c r="AU1341" t="s">
        <v>91</v>
      </c>
      <c r="AV1341" t="s"/>
      <c r="AW1341" t="s">
        <v>95</v>
      </c>
      <c r="AX1341" t="s"/>
      <c r="AY1341" t="n">
        <v>6873069</v>
      </c>
      <c r="AZ1341" t="s">
        <v>384</v>
      </c>
      <c r="BA1341" t="s"/>
      <c r="BB1341" t="s"/>
      <c r="BC1341" t="n">
        <v>38.9057</v>
      </c>
      <c r="BD1341" t="n">
        <v>38.9057</v>
      </c>
      <c r="BE1341" t="s">
        <v>1797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>
        <v>98</v>
      </c>
      <c r="BO1341" t="s">
        <v>82</v>
      </c>
      <c r="BP1341" t="s">
        <v>99</v>
      </c>
      <c r="BQ1341" t="s">
        <v>416</v>
      </c>
      <c r="BR1341" t="s">
        <v>387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378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519.9</v>
      </c>
      <c r="L1342" t="s">
        <v>77</v>
      </c>
      <c r="M1342" t="s"/>
      <c r="N1342" t="s">
        <v>379</v>
      </c>
      <c r="O1342" t="s">
        <v>79</v>
      </c>
      <c r="P1342" t="s">
        <v>378</v>
      </c>
      <c r="Q1342" t="s"/>
      <c r="R1342" t="s">
        <v>80</v>
      </c>
      <c r="S1342" t="s">
        <v>1798</v>
      </c>
      <c r="T1342" t="s">
        <v>82</v>
      </c>
      <c r="U1342" t="s">
        <v>83</v>
      </c>
      <c r="V1342" t="s">
        <v>84</v>
      </c>
      <c r="W1342" t="s">
        <v>103</v>
      </c>
      <c r="X1342" t="s"/>
      <c r="Y1342" t="s">
        <v>86</v>
      </c>
      <c r="Z1342">
        <f>HYPERLINK("https://hotelmonitor-cachepage.eclerx.com/savepage/tk_1545475877137605_sr_62.html","info")</f>
        <v/>
      </c>
      <c r="AA1342" t="n">
        <v>-6873069</v>
      </c>
      <c r="AB1342" t="s">
        <v>389</v>
      </c>
      <c r="AC1342" t="s">
        <v>196</v>
      </c>
      <c r="AD1342" t="s">
        <v>89</v>
      </c>
      <c r="AE1342" t="s"/>
      <c r="AF1342" t="s"/>
      <c r="AG1342" t="s"/>
      <c r="AH1342" t="s">
        <v>1799</v>
      </c>
      <c r="AI1342" t="s">
        <v>1800</v>
      </c>
      <c r="AJ1342" t="s"/>
      <c r="AK1342" t="s">
        <v>91</v>
      </c>
      <c r="AL1342" t="s"/>
      <c r="AM1342" t="s"/>
      <c r="AN1342" t="s">
        <v>91</v>
      </c>
      <c r="AO1342" t="s"/>
      <c r="AP1342" t="n">
        <v>61</v>
      </c>
      <c r="AQ1342" t="s">
        <v>92</v>
      </c>
      <c r="AR1342" t="s"/>
      <c r="AS1342" t="s">
        <v>93</v>
      </c>
      <c r="AT1342" t="s">
        <v>94</v>
      </c>
      <c r="AU1342" t="s">
        <v>91</v>
      </c>
      <c r="AV1342" t="s"/>
      <c r="AW1342" t="s">
        <v>95</v>
      </c>
      <c r="AX1342" t="s"/>
      <c r="AY1342" t="n">
        <v>6873069</v>
      </c>
      <c r="AZ1342" t="s">
        <v>384</v>
      </c>
      <c r="BA1342" t="s"/>
      <c r="BB1342" t="s"/>
      <c r="BC1342" t="n">
        <v>38.9057</v>
      </c>
      <c r="BD1342" t="n">
        <v>38.9057</v>
      </c>
      <c r="BE1342" t="s">
        <v>1801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98</v>
      </c>
      <c r="BO1342" t="s">
        <v>82</v>
      </c>
      <c r="BP1342" t="s">
        <v>99</v>
      </c>
      <c r="BQ1342" t="s">
        <v>416</v>
      </c>
      <c r="BR1342" t="s">
        <v>387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378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519.9</v>
      </c>
      <c r="L1343" t="s">
        <v>77</v>
      </c>
      <c r="M1343" t="s"/>
      <c r="N1343" t="s">
        <v>379</v>
      </c>
      <c r="O1343" t="s">
        <v>79</v>
      </c>
      <c r="P1343" t="s">
        <v>378</v>
      </c>
      <c r="Q1343" t="s"/>
      <c r="R1343" t="s">
        <v>80</v>
      </c>
      <c r="S1343" t="s">
        <v>1798</v>
      </c>
      <c r="T1343" t="s">
        <v>82</v>
      </c>
      <c r="U1343" t="s">
        <v>83</v>
      </c>
      <c r="V1343" t="s">
        <v>84</v>
      </c>
      <c r="W1343" t="s">
        <v>103</v>
      </c>
      <c r="X1343" t="s"/>
      <c r="Y1343" t="s">
        <v>86</v>
      </c>
      <c r="Z1343">
        <f>HYPERLINK("https://hotelmonitor-cachepage.eclerx.com/savepage/tk_1545475877137605_sr_62.html","info")</f>
        <v/>
      </c>
      <c r="AA1343" t="n">
        <v>-6873069</v>
      </c>
      <c r="AB1343" t="s">
        <v>389</v>
      </c>
      <c r="AC1343" t="s">
        <v>196</v>
      </c>
      <c r="AD1343" t="s">
        <v>89</v>
      </c>
      <c r="AE1343" t="s"/>
      <c r="AF1343" t="s"/>
      <c r="AG1343" t="s"/>
      <c r="AH1343" t="s">
        <v>1799</v>
      </c>
      <c r="AI1343" t="s">
        <v>1800</v>
      </c>
      <c r="AJ1343" t="s"/>
      <c r="AK1343" t="s">
        <v>91</v>
      </c>
      <c r="AL1343" t="s"/>
      <c r="AM1343" t="s"/>
      <c r="AN1343" t="s">
        <v>91</v>
      </c>
      <c r="AO1343" t="s"/>
      <c r="AP1343" t="n">
        <v>61</v>
      </c>
      <c r="AQ1343" t="s">
        <v>92</v>
      </c>
      <c r="AR1343" t="s"/>
      <c r="AS1343" t="s">
        <v>93</v>
      </c>
      <c r="AT1343" t="s">
        <v>94</v>
      </c>
      <c r="AU1343" t="s">
        <v>91</v>
      </c>
      <c r="AV1343" t="s"/>
      <c r="AW1343" t="s">
        <v>95</v>
      </c>
      <c r="AX1343" t="s"/>
      <c r="AY1343" t="n">
        <v>6873069</v>
      </c>
      <c r="AZ1343" t="s">
        <v>384</v>
      </c>
      <c r="BA1343" t="s"/>
      <c r="BB1343" t="s"/>
      <c r="BC1343" t="n">
        <v>38.9057</v>
      </c>
      <c r="BD1343" t="n">
        <v>38.9057</v>
      </c>
      <c r="BE1343" t="s">
        <v>1801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>
        <v>98</v>
      </c>
      <c r="BO1343" t="s">
        <v>82</v>
      </c>
      <c r="BP1343" t="s">
        <v>99</v>
      </c>
      <c r="BQ1343" t="s">
        <v>416</v>
      </c>
      <c r="BR1343" t="s">
        <v>387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378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541.67</v>
      </c>
      <c r="L1344" t="s">
        <v>77</v>
      </c>
      <c r="M1344" t="s"/>
      <c r="N1344" t="s">
        <v>379</v>
      </c>
      <c r="O1344" t="s">
        <v>79</v>
      </c>
      <c r="P1344" t="s">
        <v>378</v>
      </c>
      <c r="Q1344" t="s"/>
      <c r="R1344" t="s">
        <v>80</v>
      </c>
      <c r="S1344" t="s">
        <v>1802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HYPERLINK("https://hotelmonitor-cachepage.eclerx.com/savepage/tk_1545475877137605_sr_62.html","info")</f>
        <v/>
      </c>
      <c r="AA1344" t="n">
        <v>-6873069</v>
      </c>
      <c r="AB1344" t="s">
        <v>394</v>
      </c>
      <c r="AC1344" t="s">
        <v>88</v>
      </c>
      <c r="AD1344" t="s">
        <v>89</v>
      </c>
      <c r="AE1344" t="s"/>
      <c r="AF1344" t="s"/>
      <c r="AG1344" t="s"/>
      <c r="AH1344" t="s">
        <v>1803</v>
      </c>
      <c r="AI1344" t="s">
        <v>1804</v>
      </c>
      <c r="AJ1344" t="s"/>
      <c r="AK1344" t="s">
        <v>91</v>
      </c>
      <c r="AL1344" t="s"/>
      <c r="AM1344" t="s"/>
      <c r="AN1344" t="s">
        <v>91</v>
      </c>
      <c r="AO1344" t="s"/>
      <c r="AP1344" t="n">
        <v>61</v>
      </c>
      <c r="AQ1344" t="s">
        <v>92</v>
      </c>
      <c r="AR1344" t="s"/>
      <c r="AS1344" t="s">
        <v>93</v>
      </c>
      <c r="AT1344" t="s">
        <v>94</v>
      </c>
      <c r="AU1344" t="s">
        <v>91</v>
      </c>
      <c r="AV1344" t="s"/>
      <c r="AW1344" t="s">
        <v>95</v>
      </c>
      <c r="AX1344" t="s"/>
      <c r="AY1344" t="n">
        <v>6873069</v>
      </c>
      <c r="AZ1344" t="s">
        <v>384</v>
      </c>
      <c r="BA1344" t="s"/>
      <c r="BB1344" t="s"/>
      <c r="BC1344" t="n">
        <v>38.9057</v>
      </c>
      <c r="BD1344" t="n">
        <v>38.9057</v>
      </c>
      <c r="BE1344" t="s">
        <v>1805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98</v>
      </c>
      <c r="BO1344" t="s">
        <v>82</v>
      </c>
      <c r="BP1344" t="s">
        <v>99</v>
      </c>
      <c r="BQ1344" t="s">
        <v>416</v>
      </c>
      <c r="BR1344" t="s">
        <v>387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378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541.67</v>
      </c>
      <c r="L1345" t="s">
        <v>77</v>
      </c>
      <c r="M1345" t="s"/>
      <c r="N1345" t="s">
        <v>379</v>
      </c>
      <c r="O1345" t="s">
        <v>79</v>
      </c>
      <c r="P1345" t="s">
        <v>378</v>
      </c>
      <c r="Q1345" t="s"/>
      <c r="R1345" t="s">
        <v>80</v>
      </c>
      <c r="S1345" t="s">
        <v>1802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HYPERLINK("https://hotelmonitor-cachepage.eclerx.com/savepage/tk_1545475877137605_sr_62.html","info")</f>
        <v/>
      </c>
      <c r="AA1345" t="n">
        <v>-6873069</v>
      </c>
      <c r="AB1345" t="s">
        <v>394</v>
      </c>
      <c r="AC1345" t="s">
        <v>88</v>
      </c>
      <c r="AD1345" t="s">
        <v>89</v>
      </c>
      <c r="AE1345" t="s"/>
      <c r="AF1345" t="s"/>
      <c r="AG1345" t="s"/>
      <c r="AH1345" t="s">
        <v>1803</v>
      </c>
      <c r="AI1345" t="s">
        <v>1804</v>
      </c>
      <c r="AJ1345" t="s"/>
      <c r="AK1345" t="s">
        <v>91</v>
      </c>
      <c r="AL1345" t="s"/>
      <c r="AM1345" t="s"/>
      <c r="AN1345" t="s">
        <v>91</v>
      </c>
      <c r="AO1345" t="s"/>
      <c r="AP1345" t="n">
        <v>61</v>
      </c>
      <c r="AQ1345" t="s">
        <v>92</v>
      </c>
      <c r="AR1345" t="s"/>
      <c r="AS1345" t="s">
        <v>93</v>
      </c>
      <c r="AT1345" t="s">
        <v>94</v>
      </c>
      <c r="AU1345" t="s">
        <v>91</v>
      </c>
      <c r="AV1345" t="s"/>
      <c r="AW1345" t="s">
        <v>95</v>
      </c>
      <c r="AX1345" t="s"/>
      <c r="AY1345" t="n">
        <v>6873069</v>
      </c>
      <c r="AZ1345" t="s">
        <v>384</v>
      </c>
      <c r="BA1345" t="s"/>
      <c r="BB1345" t="s"/>
      <c r="BC1345" t="n">
        <v>38.9057</v>
      </c>
      <c r="BD1345" t="n">
        <v>38.9057</v>
      </c>
      <c r="BE1345" t="s">
        <v>1805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>
        <v>98</v>
      </c>
      <c r="BO1345" t="s">
        <v>82</v>
      </c>
      <c r="BP1345" t="s">
        <v>99</v>
      </c>
      <c r="BQ1345" t="s">
        <v>416</v>
      </c>
      <c r="BR1345" t="s">
        <v>387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378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577.67</v>
      </c>
      <c r="L1346" t="s">
        <v>77</v>
      </c>
      <c r="M1346" t="s"/>
      <c r="N1346" t="s">
        <v>379</v>
      </c>
      <c r="O1346" t="s">
        <v>79</v>
      </c>
      <c r="P1346" t="s">
        <v>378</v>
      </c>
      <c r="Q1346" t="s"/>
      <c r="R1346" t="s">
        <v>80</v>
      </c>
      <c r="S1346" t="s">
        <v>1806</v>
      </c>
      <c r="T1346" t="s">
        <v>82</v>
      </c>
      <c r="U1346" t="s">
        <v>83</v>
      </c>
      <c r="V1346" t="s">
        <v>84</v>
      </c>
      <c r="W1346" t="s">
        <v>103</v>
      </c>
      <c r="X1346" t="s"/>
      <c r="Y1346" t="s">
        <v>86</v>
      </c>
      <c r="Z1346">
        <f>HYPERLINK("https://hotelmonitor-cachepage.eclerx.com/savepage/tk_1545475877137605_sr_62.html","info")</f>
        <v/>
      </c>
      <c r="AA1346" t="n">
        <v>-6873069</v>
      </c>
      <c r="AB1346" t="s">
        <v>399</v>
      </c>
      <c r="AC1346" t="s">
        <v>88</v>
      </c>
      <c r="AD1346" t="s">
        <v>89</v>
      </c>
      <c r="AE1346" t="s"/>
      <c r="AF1346" t="s"/>
      <c r="AG1346" t="s"/>
      <c r="AH1346" t="s">
        <v>1807</v>
      </c>
      <c r="AI1346" t="s">
        <v>1808</v>
      </c>
      <c r="AJ1346" t="s"/>
      <c r="AK1346" t="s">
        <v>91</v>
      </c>
      <c r="AL1346" t="s"/>
      <c r="AM1346" t="s"/>
      <c r="AN1346" t="s">
        <v>91</v>
      </c>
      <c r="AO1346" t="s"/>
      <c r="AP1346" t="n">
        <v>61</v>
      </c>
      <c r="AQ1346" t="s">
        <v>92</v>
      </c>
      <c r="AR1346" t="s"/>
      <c r="AS1346" t="s">
        <v>93</v>
      </c>
      <c r="AT1346" t="s">
        <v>94</v>
      </c>
      <c r="AU1346" t="s">
        <v>91</v>
      </c>
      <c r="AV1346" t="s"/>
      <c r="AW1346" t="s">
        <v>95</v>
      </c>
      <c r="AX1346" t="s"/>
      <c r="AY1346" t="n">
        <v>6873069</v>
      </c>
      <c r="AZ1346" t="s">
        <v>384</v>
      </c>
      <c r="BA1346" t="s"/>
      <c r="BB1346" t="s"/>
      <c r="BC1346" t="n">
        <v>38.9057</v>
      </c>
      <c r="BD1346" t="n">
        <v>38.9057</v>
      </c>
      <c r="BE1346" t="s">
        <v>1809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98</v>
      </c>
      <c r="BO1346" t="s">
        <v>82</v>
      </c>
      <c r="BP1346" t="s">
        <v>99</v>
      </c>
      <c r="BQ1346" t="s">
        <v>416</v>
      </c>
      <c r="BR1346" t="s">
        <v>387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378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577.67</v>
      </c>
      <c r="L1347" t="s">
        <v>77</v>
      </c>
      <c r="M1347" t="s"/>
      <c r="N1347" t="s">
        <v>379</v>
      </c>
      <c r="O1347" t="s">
        <v>79</v>
      </c>
      <c r="P1347" t="s">
        <v>378</v>
      </c>
      <c r="Q1347" t="s"/>
      <c r="R1347" t="s">
        <v>80</v>
      </c>
      <c r="S1347" t="s">
        <v>1806</v>
      </c>
      <c r="T1347" t="s">
        <v>82</v>
      </c>
      <c r="U1347" t="s">
        <v>83</v>
      </c>
      <c r="V1347" t="s">
        <v>84</v>
      </c>
      <c r="W1347" t="s">
        <v>103</v>
      </c>
      <c r="X1347" t="s"/>
      <c r="Y1347" t="s">
        <v>86</v>
      </c>
      <c r="Z1347">
        <f>HYPERLINK("https://hotelmonitor-cachepage.eclerx.com/savepage/tk_1545475877137605_sr_62.html","info")</f>
        <v/>
      </c>
      <c r="AA1347" t="n">
        <v>-6873069</v>
      </c>
      <c r="AB1347" t="s">
        <v>399</v>
      </c>
      <c r="AC1347" t="s">
        <v>88</v>
      </c>
      <c r="AD1347" t="s">
        <v>89</v>
      </c>
      <c r="AE1347" t="s"/>
      <c r="AF1347" t="s"/>
      <c r="AG1347" t="s"/>
      <c r="AH1347" t="s">
        <v>1807</v>
      </c>
      <c r="AI1347" t="s">
        <v>1808</v>
      </c>
      <c r="AJ1347" t="s"/>
      <c r="AK1347" t="s">
        <v>91</v>
      </c>
      <c r="AL1347" t="s"/>
      <c r="AM1347" t="s"/>
      <c r="AN1347" t="s">
        <v>91</v>
      </c>
      <c r="AO1347" t="s"/>
      <c r="AP1347" t="n">
        <v>61</v>
      </c>
      <c r="AQ1347" t="s">
        <v>92</v>
      </c>
      <c r="AR1347" t="s"/>
      <c r="AS1347" t="s">
        <v>93</v>
      </c>
      <c r="AT1347" t="s">
        <v>94</v>
      </c>
      <c r="AU1347" t="s">
        <v>91</v>
      </c>
      <c r="AV1347" t="s"/>
      <c r="AW1347" t="s">
        <v>95</v>
      </c>
      <c r="AX1347" t="s"/>
      <c r="AY1347" t="n">
        <v>6873069</v>
      </c>
      <c r="AZ1347" t="s">
        <v>384</v>
      </c>
      <c r="BA1347" t="s"/>
      <c r="BB1347" t="s"/>
      <c r="BC1347" t="n">
        <v>38.9057</v>
      </c>
      <c r="BD1347" t="n">
        <v>38.9057</v>
      </c>
      <c r="BE1347" t="s">
        <v>1809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>
        <v>98</v>
      </c>
      <c r="BO1347" t="s">
        <v>82</v>
      </c>
      <c r="BP1347" t="s">
        <v>99</v>
      </c>
      <c r="BQ1347" t="s">
        <v>416</v>
      </c>
      <c r="BR1347" t="s">
        <v>387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378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550.5</v>
      </c>
      <c r="L1348" t="s">
        <v>77</v>
      </c>
      <c r="M1348" t="s"/>
      <c r="N1348" t="s">
        <v>508</v>
      </c>
      <c r="O1348" t="s">
        <v>79</v>
      </c>
      <c r="P1348" t="s">
        <v>378</v>
      </c>
      <c r="Q1348" t="s"/>
      <c r="R1348" t="s">
        <v>80</v>
      </c>
      <c r="S1348" t="s">
        <v>1810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HYPERLINK("https://hotelmonitor-cachepage.eclerx.com/savepage/tk_1545475877137605_sr_62.html","info")</f>
        <v/>
      </c>
      <c r="AA1348" t="n">
        <v>-6873069</v>
      </c>
      <c r="AB1348" t="s">
        <v>381</v>
      </c>
      <c r="AC1348" t="s">
        <v>196</v>
      </c>
      <c r="AD1348" t="s">
        <v>89</v>
      </c>
      <c r="AE1348" t="s"/>
      <c r="AF1348" t="s"/>
      <c r="AG1348" t="s"/>
      <c r="AH1348" t="s">
        <v>1811</v>
      </c>
      <c r="AI1348" t="s">
        <v>1812</v>
      </c>
      <c r="AJ1348" t="s"/>
      <c r="AK1348" t="s">
        <v>91</v>
      </c>
      <c r="AL1348" t="s"/>
      <c r="AM1348" t="s"/>
      <c r="AN1348" t="s">
        <v>99</v>
      </c>
      <c r="AO1348" t="s">
        <v>200</v>
      </c>
      <c r="AP1348" t="n">
        <v>61</v>
      </c>
      <c r="AQ1348" t="s">
        <v>92</v>
      </c>
      <c r="AR1348" t="s"/>
      <c r="AS1348" t="s">
        <v>93</v>
      </c>
      <c r="AT1348" t="s">
        <v>94</v>
      </c>
      <c r="AU1348" t="s">
        <v>91</v>
      </c>
      <c r="AV1348" t="s"/>
      <c r="AW1348" t="s">
        <v>95</v>
      </c>
      <c r="AX1348" t="s"/>
      <c r="AY1348" t="n">
        <v>6873069</v>
      </c>
      <c r="AZ1348" t="s">
        <v>384</v>
      </c>
      <c r="BA1348" t="s"/>
      <c r="BB1348" t="s"/>
      <c r="BC1348" t="n">
        <v>38.9057</v>
      </c>
      <c r="BD1348" t="n">
        <v>38.9057</v>
      </c>
      <c r="BE1348" t="s">
        <v>1813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98</v>
      </c>
      <c r="BO1348" t="s">
        <v>82</v>
      </c>
      <c r="BP1348" t="s">
        <v>99</v>
      </c>
      <c r="BQ1348" t="s">
        <v>514</v>
      </c>
      <c r="BR1348" t="s">
        <v>387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378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550.5</v>
      </c>
      <c r="L1349" t="s">
        <v>77</v>
      </c>
      <c r="M1349" t="s"/>
      <c r="N1349" t="s">
        <v>508</v>
      </c>
      <c r="O1349" t="s">
        <v>79</v>
      </c>
      <c r="P1349" t="s">
        <v>378</v>
      </c>
      <c r="Q1349" t="s"/>
      <c r="R1349" t="s">
        <v>80</v>
      </c>
      <c r="S1349" t="s">
        <v>1810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HYPERLINK("https://hotelmonitor-cachepage.eclerx.com/savepage/tk_1545475877137605_sr_62.html","info")</f>
        <v/>
      </c>
      <c r="AA1349" t="n">
        <v>-6873069</v>
      </c>
      <c r="AB1349" t="s">
        <v>381</v>
      </c>
      <c r="AC1349" t="s">
        <v>196</v>
      </c>
      <c r="AD1349" t="s">
        <v>89</v>
      </c>
      <c r="AE1349" t="s"/>
      <c r="AF1349" t="s"/>
      <c r="AG1349" t="s"/>
      <c r="AH1349" t="s">
        <v>1811</v>
      </c>
      <c r="AI1349" t="s">
        <v>1812</v>
      </c>
      <c r="AJ1349" t="s"/>
      <c r="AK1349" t="s">
        <v>91</v>
      </c>
      <c r="AL1349" t="s"/>
      <c r="AM1349" t="s"/>
      <c r="AN1349" t="s">
        <v>99</v>
      </c>
      <c r="AO1349" t="s">
        <v>200</v>
      </c>
      <c r="AP1349" t="n">
        <v>61</v>
      </c>
      <c r="AQ1349" t="s">
        <v>92</v>
      </c>
      <c r="AR1349" t="s"/>
      <c r="AS1349" t="s">
        <v>93</v>
      </c>
      <c r="AT1349" t="s">
        <v>94</v>
      </c>
      <c r="AU1349" t="s">
        <v>91</v>
      </c>
      <c r="AV1349" t="s"/>
      <c r="AW1349" t="s">
        <v>95</v>
      </c>
      <c r="AX1349" t="s"/>
      <c r="AY1349" t="n">
        <v>6873069</v>
      </c>
      <c r="AZ1349" t="s">
        <v>384</v>
      </c>
      <c r="BA1349" t="s"/>
      <c r="BB1349" t="s"/>
      <c r="BC1349" t="n">
        <v>38.9057</v>
      </c>
      <c r="BD1349" t="n">
        <v>38.9057</v>
      </c>
      <c r="BE1349" t="s">
        <v>1813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>
        <v>98</v>
      </c>
      <c r="BO1349" t="s">
        <v>82</v>
      </c>
      <c r="BP1349" t="s">
        <v>99</v>
      </c>
      <c r="BQ1349" t="s">
        <v>514</v>
      </c>
      <c r="BR1349" t="s">
        <v>387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378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582.9</v>
      </c>
      <c r="L1350" t="s">
        <v>77</v>
      </c>
      <c r="M1350" t="s"/>
      <c r="N1350" t="s">
        <v>508</v>
      </c>
      <c r="O1350" t="s">
        <v>79</v>
      </c>
      <c r="P1350" t="s">
        <v>378</v>
      </c>
      <c r="Q1350" t="s"/>
      <c r="R1350" t="s">
        <v>80</v>
      </c>
      <c r="S1350" t="s">
        <v>1814</v>
      </c>
      <c r="T1350" t="s">
        <v>82</v>
      </c>
      <c r="U1350" t="s">
        <v>83</v>
      </c>
      <c r="V1350" t="s">
        <v>84</v>
      </c>
      <c r="W1350" t="s">
        <v>103</v>
      </c>
      <c r="X1350" t="s"/>
      <c r="Y1350" t="s">
        <v>86</v>
      </c>
      <c r="Z1350">
        <f>HYPERLINK("https://hotelmonitor-cachepage.eclerx.com/savepage/tk_1545475877137605_sr_62.html","info")</f>
        <v/>
      </c>
      <c r="AA1350" t="n">
        <v>-6873069</v>
      </c>
      <c r="AB1350" t="s">
        <v>389</v>
      </c>
      <c r="AC1350" t="s">
        <v>196</v>
      </c>
      <c r="AD1350" t="s">
        <v>89</v>
      </c>
      <c r="AE1350" t="s"/>
      <c r="AF1350" t="s"/>
      <c r="AG1350" t="s"/>
      <c r="AH1350" t="s">
        <v>1815</v>
      </c>
      <c r="AI1350" t="s">
        <v>1816</v>
      </c>
      <c r="AJ1350" t="s"/>
      <c r="AK1350" t="s">
        <v>91</v>
      </c>
      <c r="AL1350" t="s"/>
      <c r="AM1350" t="s"/>
      <c r="AN1350" t="s">
        <v>91</v>
      </c>
      <c r="AO1350" t="s"/>
      <c r="AP1350" t="n">
        <v>61</v>
      </c>
      <c r="AQ1350" t="s">
        <v>92</v>
      </c>
      <c r="AR1350" t="s"/>
      <c r="AS1350" t="s">
        <v>93</v>
      </c>
      <c r="AT1350" t="s">
        <v>94</v>
      </c>
      <c r="AU1350" t="s">
        <v>91</v>
      </c>
      <c r="AV1350" t="s"/>
      <c r="AW1350" t="s">
        <v>95</v>
      </c>
      <c r="AX1350" t="s"/>
      <c r="AY1350" t="n">
        <v>6873069</v>
      </c>
      <c r="AZ1350" t="s">
        <v>384</v>
      </c>
      <c r="BA1350" t="s"/>
      <c r="BB1350" t="s"/>
      <c r="BC1350" t="n">
        <v>38.9057</v>
      </c>
      <c r="BD1350" t="n">
        <v>38.9057</v>
      </c>
      <c r="BE1350" t="s">
        <v>1817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>
        <v>98</v>
      </c>
      <c r="BO1350" t="s">
        <v>82</v>
      </c>
      <c r="BP1350" t="s">
        <v>99</v>
      </c>
      <c r="BQ1350" t="s">
        <v>514</v>
      </c>
      <c r="BR1350" t="s">
        <v>387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378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582.9</v>
      </c>
      <c r="L1351" t="s">
        <v>77</v>
      </c>
      <c r="M1351" t="s"/>
      <c r="N1351" t="s">
        <v>508</v>
      </c>
      <c r="O1351" t="s">
        <v>79</v>
      </c>
      <c r="P1351" t="s">
        <v>378</v>
      </c>
      <c r="Q1351" t="s"/>
      <c r="R1351" t="s">
        <v>80</v>
      </c>
      <c r="S1351" t="s">
        <v>1814</v>
      </c>
      <c r="T1351" t="s">
        <v>82</v>
      </c>
      <c r="U1351" t="s">
        <v>83</v>
      </c>
      <c r="V1351" t="s">
        <v>84</v>
      </c>
      <c r="W1351" t="s">
        <v>103</v>
      </c>
      <c r="X1351" t="s"/>
      <c r="Y1351" t="s">
        <v>86</v>
      </c>
      <c r="Z1351">
        <f>HYPERLINK("https://hotelmonitor-cachepage.eclerx.com/savepage/tk_1545475877137605_sr_62.html","info")</f>
        <v/>
      </c>
      <c r="AA1351" t="n">
        <v>-6873069</v>
      </c>
      <c r="AB1351" t="s">
        <v>389</v>
      </c>
      <c r="AC1351" t="s">
        <v>196</v>
      </c>
      <c r="AD1351" t="s">
        <v>89</v>
      </c>
      <c r="AE1351" t="s"/>
      <c r="AF1351" t="s"/>
      <c r="AG1351" t="s"/>
      <c r="AH1351" t="s">
        <v>1815</v>
      </c>
      <c r="AI1351" t="s">
        <v>1816</v>
      </c>
      <c r="AJ1351" t="s"/>
      <c r="AK1351" t="s">
        <v>91</v>
      </c>
      <c r="AL1351" t="s"/>
      <c r="AM1351" t="s"/>
      <c r="AN1351" t="s">
        <v>91</v>
      </c>
      <c r="AO1351" t="s"/>
      <c r="AP1351" t="n">
        <v>61</v>
      </c>
      <c r="AQ1351" t="s">
        <v>92</v>
      </c>
      <c r="AR1351" t="s"/>
      <c r="AS1351" t="s">
        <v>93</v>
      </c>
      <c r="AT1351" t="s">
        <v>94</v>
      </c>
      <c r="AU1351" t="s">
        <v>91</v>
      </c>
      <c r="AV1351" t="s"/>
      <c r="AW1351" t="s">
        <v>95</v>
      </c>
      <c r="AX1351" t="s"/>
      <c r="AY1351" t="n">
        <v>6873069</v>
      </c>
      <c r="AZ1351" t="s">
        <v>384</v>
      </c>
      <c r="BA1351" t="s"/>
      <c r="BB1351" t="s"/>
      <c r="BC1351" t="n">
        <v>38.9057</v>
      </c>
      <c r="BD1351" t="n">
        <v>38.9057</v>
      </c>
      <c r="BE1351" t="s">
        <v>1817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>
        <v>98</v>
      </c>
      <c r="BO1351" t="s">
        <v>82</v>
      </c>
      <c r="BP1351" t="s">
        <v>99</v>
      </c>
      <c r="BQ1351" t="s">
        <v>514</v>
      </c>
      <c r="BR1351" t="s">
        <v>387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378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611.67</v>
      </c>
      <c r="L1352" t="s">
        <v>77</v>
      </c>
      <c r="M1352" t="s"/>
      <c r="N1352" t="s">
        <v>508</v>
      </c>
      <c r="O1352" t="s">
        <v>79</v>
      </c>
      <c r="P1352" t="s">
        <v>378</v>
      </c>
      <c r="Q1352" t="s"/>
      <c r="R1352" t="s">
        <v>80</v>
      </c>
      <c r="S1352" t="s">
        <v>1818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HYPERLINK("https://hotelmonitor-cachepage.eclerx.com/savepage/tk_1545475877137605_sr_62.html","info")</f>
        <v/>
      </c>
      <c r="AA1352" t="n">
        <v>-6873069</v>
      </c>
      <c r="AB1352" t="s">
        <v>394</v>
      </c>
      <c r="AC1352" t="s">
        <v>88</v>
      </c>
      <c r="AD1352" t="s">
        <v>89</v>
      </c>
      <c r="AE1352" t="s"/>
      <c r="AF1352" t="s"/>
      <c r="AG1352" t="s"/>
      <c r="AH1352" t="s">
        <v>1819</v>
      </c>
      <c r="AI1352" t="s">
        <v>1820</v>
      </c>
      <c r="AJ1352" t="s"/>
      <c r="AK1352" t="s">
        <v>91</v>
      </c>
      <c r="AL1352" t="s"/>
      <c r="AM1352" t="s"/>
      <c r="AN1352" t="s">
        <v>91</v>
      </c>
      <c r="AO1352" t="s"/>
      <c r="AP1352" t="n">
        <v>61</v>
      </c>
      <c r="AQ1352" t="s">
        <v>92</v>
      </c>
      <c r="AR1352" t="s"/>
      <c r="AS1352" t="s">
        <v>93</v>
      </c>
      <c r="AT1352" t="s">
        <v>94</v>
      </c>
      <c r="AU1352" t="s">
        <v>91</v>
      </c>
      <c r="AV1352" t="s"/>
      <c r="AW1352" t="s">
        <v>95</v>
      </c>
      <c r="AX1352" t="s"/>
      <c r="AY1352" t="n">
        <v>6873069</v>
      </c>
      <c r="AZ1352" t="s">
        <v>384</v>
      </c>
      <c r="BA1352" t="s"/>
      <c r="BB1352" t="s"/>
      <c r="BC1352" t="n">
        <v>38.9057</v>
      </c>
      <c r="BD1352" t="n">
        <v>38.9057</v>
      </c>
      <c r="BE1352" t="s">
        <v>1821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98</v>
      </c>
      <c r="BO1352" t="s">
        <v>82</v>
      </c>
      <c r="BP1352" t="s">
        <v>99</v>
      </c>
      <c r="BQ1352" t="s">
        <v>514</v>
      </c>
      <c r="BR1352" t="s">
        <v>387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378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611.67</v>
      </c>
      <c r="L1353" t="s">
        <v>77</v>
      </c>
      <c r="M1353" t="s"/>
      <c r="N1353" t="s">
        <v>508</v>
      </c>
      <c r="O1353" t="s">
        <v>79</v>
      </c>
      <c r="P1353" t="s">
        <v>378</v>
      </c>
      <c r="Q1353" t="s"/>
      <c r="R1353" t="s">
        <v>80</v>
      </c>
      <c r="S1353" t="s">
        <v>1818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HYPERLINK("https://hotelmonitor-cachepage.eclerx.com/savepage/tk_1545475877137605_sr_62.html","info")</f>
        <v/>
      </c>
      <c r="AA1353" t="n">
        <v>-6873069</v>
      </c>
      <c r="AB1353" t="s">
        <v>394</v>
      </c>
      <c r="AC1353" t="s">
        <v>88</v>
      </c>
      <c r="AD1353" t="s">
        <v>89</v>
      </c>
      <c r="AE1353" t="s"/>
      <c r="AF1353" t="s"/>
      <c r="AG1353" t="s"/>
      <c r="AH1353" t="s">
        <v>1819</v>
      </c>
      <c r="AI1353" t="s">
        <v>1820</v>
      </c>
      <c r="AJ1353" t="s"/>
      <c r="AK1353" t="s">
        <v>91</v>
      </c>
      <c r="AL1353" t="s"/>
      <c r="AM1353" t="s"/>
      <c r="AN1353" t="s">
        <v>91</v>
      </c>
      <c r="AO1353" t="s"/>
      <c r="AP1353" t="n">
        <v>61</v>
      </c>
      <c r="AQ1353" t="s">
        <v>92</v>
      </c>
      <c r="AR1353" t="s"/>
      <c r="AS1353" t="s">
        <v>93</v>
      </c>
      <c r="AT1353" t="s">
        <v>94</v>
      </c>
      <c r="AU1353" t="s">
        <v>91</v>
      </c>
      <c r="AV1353" t="s"/>
      <c r="AW1353" t="s">
        <v>95</v>
      </c>
      <c r="AX1353" t="s"/>
      <c r="AY1353" t="n">
        <v>6873069</v>
      </c>
      <c r="AZ1353" t="s">
        <v>384</v>
      </c>
      <c r="BA1353" t="s"/>
      <c r="BB1353" t="s"/>
      <c r="BC1353" t="n">
        <v>38.9057</v>
      </c>
      <c r="BD1353" t="n">
        <v>38.9057</v>
      </c>
      <c r="BE1353" t="s">
        <v>1821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>
        <v>98</v>
      </c>
      <c r="BO1353" t="s">
        <v>82</v>
      </c>
      <c r="BP1353" t="s">
        <v>99</v>
      </c>
      <c r="BQ1353" t="s">
        <v>514</v>
      </c>
      <c r="BR1353" t="s">
        <v>387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378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647.67</v>
      </c>
      <c r="L1354" t="s">
        <v>77</v>
      </c>
      <c r="M1354" t="s"/>
      <c r="N1354" t="s">
        <v>508</v>
      </c>
      <c r="O1354" t="s">
        <v>79</v>
      </c>
      <c r="P1354" t="s">
        <v>378</v>
      </c>
      <c r="Q1354" t="s"/>
      <c r="R1354" t="s">
        <v>80</v>
      </c>
      <c r="S1354" t="s">
        <v>1822</v>
      </c>
      <c r="T1354" t="s">
        <v>82</v>
      </c>
      <c r="U1354" t="s">
        <v>83</v>
      </c>
      <c r="V1354" t="s">
        <v>84</v>
      </c>
      <c r="W1354" t="s">
        <v>103</v>
      </c>
      <c r="X1354" t="s"/>
      <c r="Y1354" t="s">
        <v>86</v>
      </c>
      <c r="Z1354">
        <f>HYPERLINK("https://hotelmonitor-cachepage.eclerx.com/savepage/tk_1545475877137605_sr_62.html","info")</f>
        <v/>
      </c>
      <c r="AA1354" t="n">
        <v>-6873069</v>
      </c>
      <c r="AB1354" t="s">
        <v>399</v>
      </c>
      <c r="AC1354" t="s">
        <v>88</v>
      </c>
      <c r="AD1354" t="s">
        <v>89</v>
      </c>
      <c r="AE1354" t="s"/>
      <c r="AF1354" t="s"/>
      <c r="AG1354" t="s"/>
      <c r="AH1354" t="s">
        <v>1823</v>
      </c>
      <c r="AI1354" t="s">
        <v>1824</v>
      </c>
      <c r="AJ1354" t="s"/>
      <c r="AK1354" t="s">
        <v>91</v>
      </c>
      <c r="AL1354" t="s"/>
      <c r="AM1354" t="s"/>
      <c r="AN1354" t="s">
        <v>91</v>
      </c>
      <c r="AO1354" t="s"/>
      <c r="AP1354" t="n">
        <v>61</v>
      </c>
      <c r="AQ1354" t="s">
        <v>92</v>
      </c>
      <c r="AR1354" t="s"/>
      <c r="AS1354" t="s">
        <v>93</v>
      </c>
      <c r="AT1354" t="s">
        <v>94</v>
      </c>
      <c r="AU1354" t="s">
        <v>91</v>
      </c>
      <c r="AV1354" t="s"/>
      <c r="AW1354" t="s">
        <v>95</v>
      </c>
      <c r="AX1354" t="s"/>
      <c r="AY1354" t="n">
        <v>6873069</v>
      </c>
      <c r="AZ1354" t="s">
        <v>384</v>
      </c>
      <c r="BA1354" t="s"/>
      <c r="BB1354" t="s"/>
      <c r="BC1354" t="n">
        <v>38.9057</v>
      </c>
      <c r="BD1354" t="n">
        <v>38.9057</v>
      </c>
      <c r="BE1354" t="s">
        <v>1825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98</v>
      </c>
      <c r="BO1354" t="s">
        <v>82</v>
      </c>
      <c r="BP1354" t="s">
        <v>99</v>
      </c>
      <c r="BQ1354" t="s">
        <v>514</v>
      </c>
      <c r="BR1354" t="s">
        <v>387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378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647.67</v>
      </c>
      <c r="L1355" t="s">
        <v>77</v>
      </c>
      <c r="M1355" t="s"/>
      <c r="N1355" t="s">
        <v>508</v>
      </c>
      <c r="O1355" t="s">
        <v>79</v>
      </c>
      <c r="P1355" t="s">
        <v>378</v>
      </c>
      <c r="Q1355" t="s"/>
      <c r="R1355" t="s">
        <v>80</v>
      </c>
      <c r="S1355" t="s">
        <v>1822</v>
      </c>
      <c r="T1355" t="s">
        <v>82</v>
      </c>
      <c r="U1355" t="s">
        <v>83</v>
      </c>
      <c r="V1355" t="s">
        <v>84</v>
      </c>
      <c r="W1355" t="s">
        <v>103</v>
      </c>
      <c r="X1355" t="s"/>
      <c r="Y1355" t="s">
        <v>86</v>
      </c>
      <c r="Z1355">
        <f>HYPERLINK("https://hotelmonitor-cachepage.eclerx.com/savepage/tk_1545475877137605_sr_62.html","info")</f>
        <v/>
      </c>
      <c r="AA1355" t="n">
        <v>-6873069</v>
      </c>
      <c r="AB1355" t="s">
        <v>399</v>
      </c>
      <c r="AC1355" t="s">
        <v>88</v>
      </c>
      <c r="AD1355" t="s">
        <v>89</v>
      </c>
      <c r="AE1355" t="s"/>
      <c r="AF1355" t="s"/>
      <c r="AG1355" t="s"/>
      <c r="AH1355" t="s">
        <v>1823</v>
      </c>
      <c r="AI1355" t="s">
        <v>1824</v>
      </c>
      <c r="AJ1355" t="s"/>
      <c r="AK1355" t="s">
        <v>91</v>
      </c>
      <c r="AL1355" t="s"/>
      <c r="AM1355" t="s"/>
      <c r="AN1355" t="s">
        <v>91</v>
      </c>
      <c r="AO1355" t="s"/>
      <c r="AP1355" t="n">
        <v>61</v>
      </c>
      <c r="AQ1355" t="s">
        <v>92</v>
      </c>
      <c r="AR1355" t="s"/>
      <c r="AS1355" t="s">
        <v>93</v>
      </c>
      <c r="AT1355" t="s">
        <v>94</v>
      </c>
      <c r="AU1355" t="s">
        <v>91</v>
      </c>
      <c r="AV1355" t="s"/>
      <c r="AW1355" t="s">
        <v>95</v>
      </c>
      <c r="AX1355" t="s"/>
      <c r="AY1355" t="n">
        <v>6873069</v>
      </c>
      <c r="AZ1355" t="s">
        <v>384</v>
      </c>
      <c r="BA1355" t="s"/>
      <c r="BB1355" t="s"/>
      <c r="BC1355" t="n">
        <v>38.9057</v>
      </c>
      <c r="BD1355" t="n">
        <v>38.9057</v>
      </c>
      <c r="BE1355" t="s">
        <v>1825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>
        <v>98</v>
      </c>
      <c r="BO1355" t="s">
        <v>82</v>
      </c>
      <c r="BP1355" t="s">
        <v>99</v>
      </c>
      <c r="BQ1355" t="s">
        <v>514</v>
      </c>
      <c r="BR1355" t="s">
        <v>387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378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618</v>
      </c>
      <c r="L1356" t="s">
        <v>77</v>
      </c>
      <c r="M1356" t="s"/>
      <c r="N1356" t="s">
        <v>519</v>
      </c>
      <c r="O1356" t="s">
        <v>79</v>
      </c>
      <c r="P1356" t="s">
        <v>378</v>
      </c>
      <c r="Q1356" t="s"/>
      <c r="R1356" t="s">
        <v>80</v>
      </c>
      <c r="S1356" t="s">
        <v>1826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>
        <f>HYPERLINK("https://hotelmonitor-cachepage.eclerx.com/savepage/tk_1545475877137605_sr_62.html","info")</f>
        <v/>
      </c>
      <c r="AA1356" t="n">
        <v>-6873069</v>
      </c>
      <c r="AB1356" t="s">
        <v>381</v>
      </c>
      <c r="AC1356" t="s">
        <v>196</v>
      </c>
      <c r="AD1356" t="s">
        <v>89</v>
      </c>
      <c r="AE1356" t="s"/>
      <c r="AF1356" t="s"/>
      <c r="AG1356" t="s"/>
      <c r="AH1356" t="s">
        <v>1827</v>
      </c>
      <c r="AI1356" t="s">
        <v>1828</v>
      </c>
      <c r="AJ1356" t="s"/>
      <c r="AK1356" t="s">
        <v>91</v>
      </c>
      <c r="AL1356" t="s"/>
      <c r="AM1356" t="s"/>
      <c r="AN1356" t="s">
        <v>99</v>
      </c>
      <c r="AO1356" t="s">
        <v>200</v>
      </c>
      <c r="AP1356" t="n">
        <v>61</v>
      </c>
      <c r="AQ1356" t="s">
        <v>92</v>
      </c>
      <c r="AR1356" t="s"/>
      <c r="AS1356" t="s">
        <v>93</v>
      </c>
      <c r="AT1356" t="s">
        <v>94</v>
      </c>
      <c r="AU1356" t="s">
        <v>91</v>
      </c>
      <c r="AV1356" t="s"/>
      <c r="AW1356" t="s">
        <v>95</v>
      </c>
      <c r="AX1356" t="s"/>
      <c r="AY1356" t="n">
        <v>6873069</v>
      </c>
      <c r="AZ1356" t="s">
        <v>384</v>
      </c>
      <c r="BA1356" t="s"/>
      <c r="BB1356" t="s"/>
      <c r="BC1356" t="n">
        <v>38.9057</v>
      </c>
      <c r="BD1356" t="n">
        <v>38.9057</v>
      </c>
      <c r="BE1356" t="s">
        <v>1829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>
        <v>98</v>
      </c>
      <c r="BO1356" t="s">
        <v>82</v>
      </c>
      <c r="BP1356" t="s">
        <v>99</v>
      </c>
      <c r="BQ1356" t="s">
        <v>524</v>
      </c>
      <c r="BR1356" t="s">
        <v>387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378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618</v>
      </c>
      <c r="L1357" t="s">
        <v>77</v>
      </c>
      <c r="M1357" t="s"/>
      <c r="N1357" t="s">
        <v>519</v>
      </c>
      <c r="O1357" t="s">
        <v>79</v>
      </c>
      <c r="P1357" t="s">
        <v>378</v>
      </c>
      <c r="Q1357" t="s"/>
      <c r="R1357" t="s">
        <v>80</v>
      </c>
      <c r="S1357" t="s">
        <v>1826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>
        <f>HYPERLINK("https://hotelmonitor-cachepage.eclerx.com/savepage/tk_1545475877137605_sr_62.html","info")</f>
        <v/>
      </c>
      <c r="AA1357" t="n">
        <v>-6873069</v>
      </c>
      <c r="AB1357" t="s">
        <v>381</v>
      </c>
      <c r="AC1357" t="s">
        <v>196</v>
      </c>
      <c r="AD1357" t="s">
        <v>89</v>
      </c>
      <c r="AE1357" t="s"/>
      <c r="AF1357" t="s"/>
      <c r="AG1357" t="s"/>
      <c r="AH1357" t="s">
        <v>1827</v>
      </c>
      <c r="AI1357" t="s">
        <v>1828</v>
      </c>
      <c r="AJ1357" t="s"/>
      <c r="AK1357" t="s">
        <v>91</v>
      </c>
      <c r="AL1357" t="s"/>
      <c r="AM1357" t="s"/>
      <c r="AN1357" t="s">
        <v>99</v>
      </c>
      <c r="AO1357" t="s">
        <v>200</v>
      </c>
      <c r="AP1357" t="n">
        <v>61</v>
      </c>
      <c r="AQ1357" t="s">
        <v>92</v>
      </c>
      <c r="AR1357" t="s"/>
      <c r="AS1357" t="s">
        <v>93</v>
      </c>
      <c r="AT1357" t="s">
        <v>94</v>
      </c>
      <c r="AU1357" t="s">
        <v>91</v>
      </c>
      <c r="AV1357" t="s"/>
      <c r="AW1357" t="s">
        <v>95</v>
      </c>
      <c r="AX1357" t="s"/>
      <c r="AY1357" t="n">
        <v>6873069</v>
      </c>
      <c r="AZ1357" t="s">
        <v>384</v>
      </c>
      <c r="BA1357" t="s"/>
      <c r="BB1357" t="s"/>
      <c r="BC1357" t="n">
        <v>38.9057</v>
      </c>
      <c r="BD1357" t="n">
        <v>38.9057</v>
      </c>
      <c r="BE1357" t="s">
        <v>1829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>
        <v>98</v>
      </c>
      <c r="BO1357" t="s">
        <v>82</v>
      </c>
      <c r="BP1357" t="s">
        <v>99</v>
      </c>
      <c r="BQ1357" t="s">
        <v>524</v>
      </c>
      <c r="BR1357" t="s">
        <v>387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378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661.2</v>
      </c>
      <c r="L1358" t="s">
        <v>77</v>
      </c>
      <c r="M1358" t="s"/>
      <c r="N1358" t="s">
        <v>519</v>
      </c>
      <c r="O1358" t="s">
        <v>79</v>
      </c>
      <c r="P1358" t="s">
        <v>378</v>
      </c>
      <c r="Q1358" t="s"/>
      <c r="R1358" t="s">
        <v>80</v>
      </c>
      <c r="S1358" t="s">
        <v>1830</v>
      </c>
      <c r="T1358" t="s">
        <v>82</v>
      </c>
      <c r="U1358" t="s">
        <v>83</v>
      </c>
      <c r="V1358" t="s">
        <v>84</v>
      </c>
      <c r="W1358" t="s">
        <v>103</v>
      </c>
      <c r="X1358" t="s"/>
      <c r="Y1358" t="s">
        <v>86</v>
      </c>
      <c r="Z1358">
        <f>HYPERLINK("https://hotelmonitor-cachepage.eclerx.com/savepage/tk_1545475877137605_sr_62.html","info")</f>
        <v/>
      </c>
      <c r="AA1358" t="n">
        <v>-6873069</v>
      </c>
      <c r="AB1358" t="s">
        <v>389</v>
      </c>
      <c r="AC1358" t="s">
        <v>196</v>
      </c>
      <c r="AD1358" t="s">
        <v>89</v>
      </c>
      <c r="AE1358" t="s"/>
      <c r="AF1358" t="s"/>
      <c r="AG1358" t="s"/>
      <c r="AH1358" t="s">
        <v>1831</v>
      </c>
      <c r="AI1358" t="s">
        <v>1832</v>
      </c>
      <c r="AJ1358" t="s"/>
      <c r="AK1358" t="s">
        <v>91</v>
      </c>
      <c r="AL1358" t="s"/>
      <c r="AM1358" t="s"/>
      <c r="AN1358" t="s">
        <v>91</v>
      </c>
      <c r="AO1358" t="s"/>
      <c r="AP1358" t="n">
        <v>61</v>
      </c>
      <c r="AQ1358" t="s">
        <v>92</v>
      </c>
      <c r="AR1358" t="s"/>
      <c r="AS1358" t="s">
        <v>93</v>
      </c>
      <c r="AT1358" t="s">
        <v>94</v>
      </c>
      <c r="AU1358" t="s">
        <v>91</v>
      </c>
      <c r="AV1358" t="s"/>
      <c r="AW1358" t="s">
        <v>95</v>
      </c>
      <c r="AX1358" t="s"/>
      <c r="AY1358" t="n">
        <v>6873069</v>
      </c>
      <c r="AZ1358" t="s">
        <v>384</v>
      </c>
      <c r="BA1358" t="s"/>
      <c r="BB1358" t="s"/>
      <c r="BC1358" t="n">
        <v>38.9057</v>
      </c>
      <c r="BD1358" t="n">
        <v>38.9057</v>
      </c>
      <c r="BE1358" t="s">
        <v>1833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>
        <v>98</v>
      </c>
      <c r="BO1358" t="s">
        <v>82</v>
      </c>
      <c r="BP1358" t="s">
        <v>99</v>
      </c>
      <c r="BQ1358" t="s">
        <v>524</v>
      </c>
      <c r="BR1358" t="s">
        <v>387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378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661.2</v>
      </c>
      <c r="L1359" t="s">
        <v>77</v>
      </c>
      <c r="M1359" t="s"/>
      <c r="N1359" t="s">
        <v>519</v>
      </c>
      <c r="O1359" t="s">
        <v>79</v>
      </c>
      <c r="P1359" t="s">
        <v>378</v>
      </c>
      <c r="Q1359" t="s"/>
      <c r="R1359" t="s">
        <v>80</v>
      </c>
      <c r="S1359" t="s">
        <v>1830</v>
      </c>
      <c r="T1359" t="s">
        <v>82</v>
      </c>
      <c r="U1359" t="s">
        <v>83</v>
      </c>
      <c r="V1359" t="s">
        <v>84</v>
      </c>
      <c r="W1359" t="s">
        <v>103</v>
      </c>
      <c r="X1359" t="s"/>
      <c r="Y1359" t="s">
        <v>86</v>
      </c>
      <c r="Z1359">
        <f>HYPERLINK("https://hotelmonitor-cachepage.eclerx.com/savepage/tk_1545475877137605_sr_62.html","info")</f>
        <v/>
      </c>
      <c r="AA1359" t="n">
        <v>-6873069</v>
      </c>
      <c r="AB1359" t="s">
        <v>389</v>
      </c>
      <c r="AC1359" t="s">
        <v>196</v>
      </c>
      <c r="AD1359" t="s">
        <v>89</v>
      </c>
      <c r="AE1359" t="s"/>
      <c r="AF1359" t="s"/>
      <c r="AG1359" t="s"/>
      <c r="AH1359" t="s">
        <v>1831</v>
      </c>
      <c r="AI1359" t="s">
        <v>1832</v>
      </c>
      <c r="AJ1359" t="s"/>
      <c r="AK1359" t="s">
        <v>91</v>
      </c>
      <c r="AL1359" t="s"/>
      <c r="AM1359" t="s"/>
      <c r="AN1359" t="s">
        <v>91</v>
      </c>
      <c r="AO1359" t="s"/>
      <c r="AP1359" t="n">
        <v>61</v>
      </c>
      <c r="AQ1359" t="s">
        <v>92</v>
      </c>
      <c r="AR1359" t="s"/>
      <c r="AS1359" t="s">
        <v>93</v>
      </c>
      <c r="AT1359" t="s">
        <v>94</v>
      </c>
      <c r="AU1359" t="s">
        <v>91</v>
      </c>
      <c r="AV1359" t="s"/>
      <c r="AW1359" t="s">
        <v>95</v>
      </c>
      <c r="AX1359" t="s"/>
      <c r="AY1359" t="n">
        <v>6873069</v>
      </c>
      <c r="AZ1359" t="s">
        <v>384</v>
      </c>
      <c r="BA1359" t="s"/>
      <c r="BB1359" t="s"/>
      <c r="BC1359" t="n">
        <v>38.9057</v>
      </c>
      <c r="BD1359" t="n">
        <v>38.9057</v>
      </c>
      <c r="BE1359" t="s">
        <v>1833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>
        <v>98</v>
      </c>
      <c r="BO1359" t="s">
        <v>82</v>
      </c>
      <c r="BP1359" t="s">
        <v>99</v>
      </c>
      <c r="BQ1359" t="s">
        <v>524</v>
      </c>
      <c r="BR1359" t="s">
        <v>387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378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686.67</v>
      </c>
      <c r="L1360" t="s">
        <v>77</v>
      </c>
      <c r="M1360" t="s"/>
      <c r="N1360" t="s">
        <v>519</v>
      </c>
      <c r="O1360" t="s">
        <v>79</v>
      </c>
      <c r="P1360" t="s">
        <v>378</v>
      </c>
      <c r="Q1360" t="s"/>
      <c r="R1360" t="s">
        <v>80</v>
      </c>
      <c r="S1360" t="s">
        <v>1834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HYPERLINK("https://hotelmonitor-cachepage.eclerx.com/savepage/tk_1545475877137605_sr_62.html","info")</f>
        <v/>
      </c>
      <c r="AA1360" t="n">
        <v>-6873069</v>
      </c>
      <c r="AB1360" t="s">
        <v>394</v>
      </c>
      <c r="AC1360" t="s">
        <v>88</v>
      </c>
      <c r="AD1360" t="s">
        <v>89</v>
      </c>
      <c r="AE1360" t="s"/>
      <c r="AF1360" t="s"/>
      <c r="AG1360" t="s"/>
      <c r="AH1360" t="s">
        <v>1835</v>
      </c>
      <c r="AI1360" t="s">
        <v>1836</v>
      </c>
      <c r="AJ1360" t="s"/>
      <c r="AK1360" t="s">
        <v>91</v>
      </c>
      <c r="AL1360" t="s"/>
      <c r="AM1360" t="s"/>
      <c r="AN1360" t="s">
        <v>91</v>
      </c>
      <c r="AO1360" t="s"/>
      <c r="AP1360" t="n">
        <v>61</v>
      </c>
      <c r="AQ1360" t="s">
        <v>92</v>
      </c>
      <c r="AR1360" t="s"/>
      <c r="AS1360" t="s">
        <v>93</v>
      </c>
      <c r="AT1360" t="s">
        <v>94</v>
      </c>
      <c r="AU1360" t="s">
        <v>91</v>
      </c>
      <c r="AV1360" t="s"/>
      <c r="AW1360" t="s">
        <v>95</v>
      </c>
      <c r="AX1360" t="s"/>
      <c r="AY1360" t="n">
        <v>6873069</v>
      </c>
      <c r="AZ1360" t="s">
        <v>384</v>
      </c>
      <c r="BA1360" t="s"/>
      <c r="BB1360" t="s"/>
      <c r="BC1360" t="n">
        <v>38.9057</v>
      </c>
      <c r="BD1360" t="n">
        <v>38.9057</v>
      </c>
      <c r="BE1360" t="s">
        <v>1837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>
        <v>98</v>
      </c>
      <c r="BO1360" t="s">
        <v>82</v>
      </c>
      <c r="BP1360" t="s">
        <v>99</v>
      </c>
      <c r="BQ1360" t="s">
        <v>524</v>
      </c>
      <c r="BR1360" t="s">
        <v>387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378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686.67</v>
      </c>
      <c r="L1361" t="s">
        <v>77</v>
      </c>
      <c r="M1361" t="s"/>
      <c r="N1361" t="s">
        <v>519</v>
      </c>
      <c r="O1361" t="s">
        <v>79</v>
      </c>
      <c r="P1361" t="s">
        <v>378</v>
      </c>
      <c r="Q1361" t="s"/>
      <c r="R1361" t="s">
        <v>80</v>
      </c>
      <c r="S1361" t="s">
        <v>1834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HYPERLINK("https://hotelmonitor-cachepage.eclerx.com/savepage/tk_1545475877137605_sr_62.html","info")</f>
        <v/>
      </c>
      <c r="AA1361" t="n">
        <v>-6873069</v>
      </c>
      <c r="AB1361" t="s">
        <v>394</v>
      </c>
      <c r="AC1361" t="s">
        <v>88</v>
      </c>
      <c r="AD1361" t="s">
        <v>89</v>
      </c>
      <c r="AE1361" t="s"/>
      <c r="AF1361" t="s"/>
      <c r="AG1361" t="s"/>
      <c r="AH1361" t="s">
        <v>1835</v>
      </c>
      <c r="AI1361" t="s">
        <v>1836</v>
      </c>
      <c r="AJ1361" t="s"/>
      <c r="AK1361" t="s">
        <v>91</v>
      </c>
      <c r="AL1361" t="s"/>
      <c r="AM1361" t="s"/>
      <c r="AN1361" t="s">
        <v>91</v>
      </c>
      <c r="AO1361" t="s"/>
      <c r="AP1361" t="n">
        <v>61</v>
      </c>
      <c r="AQ1361" t="s">
        <v>92</v>
      </c>
      <c r="AR1361" t="s"/>
      <c r="AS1361" t="s">
        <v>93</v>
      </c>
      <c r="AT1361" t="s">
        <v>94</v>
      </c>
      <c r="AU1361" t="s">
        <v>91</v>
      </c>
      <c r="AV1361" t="s"/>
      <c r="AW1361" t="s">
        <v>95</v>
      </c>
      <c r="AX1361" t="s"/>
      <c r="AY1361" t="n">
        <v>6873069</v>
      </c>
      <c r="AZ1361" t="s">
        <v>384</v>
      </c>
      <c r="BA1361" t="s"/>
      <c r="BB1361" t="s"/>
      <c r="BC1361" t="n">
        <v>38.9057</v>
      </c>
      <c r="BD1361" t="n">
        <v>38.9057</v>
      </c>
      <c r="BE1361" t="s">
        <v>1837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>
        <v>98</v>
      </c>
      <c r="BO1361" t="s">
        <v>82</v>
      </c>
      <c r="BP1361" t="s">
        <v>99</v>
      </c>
      <c r="BQ1361" t="s">
        <v>524</v>
      </c>
      <c r="BR1361" t="s">
        <v>387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378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734.67</v>
      </c>
      <c r="L1362" t="s">
        <v>77</v>
      </c>
      <c r="M1362" t="s"/>
      <c r="N1362" t="s">
        <v>519</v>
      </c>
      <c r="O1362" t="s">
        <v>79</v>
      </c>
      <c r="P1362" t="s">
        <v>378</v>
      </c>
      <c r="Q1362" t="s"/>
      <c r="R1362" t="s">
        <v>80</v>
      </c>
      <c r="S1362" t="s">
        <v>1838</v>
      </c>
      <c r="T1362" t="s">
        <v>82</v>
      </c>
      <c r="U1362" t="s">
        <v>83</v>
      </c>
      <c r="V1362" t="s">
        <v>84</v>
      </c>
      <c r="W1362" t="s">
        <v>103</v>
      </c>
      <c r="X1362" t="s"/>
      <c r="Y1362" t="s">
        <v>86</v>
      </c>
      <c r="Z1362">
        <f>HYPERLINK("https://hotelmonitor-cachepage.eclerx.com/savepage/tk_1545475877137605_sr_62.html","info")</f>
        <v/>
      </c>
      <c r="AA1362" t="n">
        <v>-6873069</v>
      </c>
      <c r="AB1362" t="s">
        <v>399</v>
      </c>
      <c r="AC1362" t="s">
        <v>88</v>
      </c>
      <c r="AD1362" t="s">
        <v>89</v>
      </c>
      <c r="AE1362" t="s"/>
      <c r="AF1362" t="s"/>
      <c r="AG1362" t="s"/>
      <c r="AH1362" t="s">
        <v>1839</v>
      </c>
      <c r="AI1362" t="s">
        <v>1840</v>
      </c>
      <c r="AJ1362" t="s"/>
      <c r="AK1362" t="s">
        <v>91</v>
      </c>
      <c r="AL1362" t="s"/>
      <c r="AM1362" t="s"/>
      <c r="AN1362" t="s">
        <v>91</v>
      </c>
      <c r="AO1362" t="s"/>
      <c r="AP1362" t="n">
        <v>61</v>
      </c>
      <c r="AQ1362" t="s">
        <v>92</v>
      </c>
      <c r="AR1362" t="s"/>
      <c r="AS1362" t="s">
        <v>93</v>
      </c>
      <c r="AT1362" t="s">
        <v>94</v>
      </c>
      <c r="AU1362" t="s">
        <v>91</v>
      </c>
      <c r="AV1362" t="s"/>
      <c r="AW1362" t="s">
        <v>95</v>
      </c>
      <c r="AX1362" t="s"/>
      <c r="AY1362" t="n">
        <v>6873069</v>
      </c>
      <c r="AZ1362" t="s">
        <v>384</v>
      </c>
      <c r="BA1362" t="s"/>
      <c r="BB1362" t="s"/>
      <c r="BC1362" t="n">
        <v>38.9057</v>
      </c>
      <c r="BD1362" t="n">
        <v>38.9057</v>
      </c>
      <c r="BE1362" t="s">
        <v>1841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>
        <v>98</v>
      </c>
      <c r="BO1362" t="s">
        <v>82</v>
      </c>
      <c r="BP1362" t="s">
        <v>99</v>
      </c>
      <c r="BQ1362" t="s">
        <v>524</v>
      </c>
      <c r="BR1362" t="s">
        <v>387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378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734.67</v>
      </c>
      <c r="L1363" t="s">
        <v>77</v>
      </c>
      <c r="M1363" t="s"/>
      <c r="N1363" t="s">
        <v>519</v>
      </c>
      <c r="O1363" t="s">
        <v>79</v>
      </c>
      <c r="P1363" t="s">
        <v>378</v>
      </c>
      <c r="Q1363" t="s"/>
      <c r="R1363" t="s">
        <v>80</v>
      </c>
      <c r="S1363" t="s">
        <v>1838</v>
      </c>
      <c r="T1363" t="s">
        <v>82</v>
      </c>
      <c r="U1363" t="s">
        <v>83</v>
      </c>
      <c r="V1363" t="s">
        <v>84</v>
      </c>
      <c r="W1363" t="s">
        <v>103</v>
      </c>
      <c r="X1363" t="s"/>
      <c r="Y1363" t="s">
        <v>86</v>
      </c>
      <c r="Z1363">
        <f>HYPERLINK("https://hotelmonitor-cachepage.eclerx.com/savepage/tk_1545475877137605_sr_62.html","info")</f>
        <v/>
      </c>
      <c r="AA1363" t="n">
        <v>-6873069</v>
      </c>
      <c r="AB1363" t="s">
        <v>399</v>
      </c>
      <c r="AC1363" t="s">
        <v>88</v>
      </c>
      <c r="AD1363" t="s">
        <v>89</v>
      </c>
      <c r="AE1363" t="s"/>
      <c r="AF1363" t="s"/>
      <c r="AG1363" t="s"/>
      <c r="AH1363" t="s">
        <v>1839</v>
      </c>
      <c r="AI1363" t="s">
        <v>1840</v>
      </c>
      <c r="AJ1363" t="s"/>
      <c r="AK1363" t="s">
        <v>91</v>
      </c>
      <c r="AL1363" t="s"/>
      <c r="AM1363" t="s"/>
      <c r="AN1363" t="s">
        <v>91</v>
      </c>
      <c r="AO1363" t="s"/>
      <c r="AP1363" t="n">
        <v>61</v>
      </c>
      <c r="AQ1363" t="s">
        <v>92</v>
      </c>
      <c r="AR1363" t="s"/>
      <c r="AS1363" t="s">
        <v>93</v>
      </c>
      <c r="AT1363" t="s">
        <v>94</v>
      </c>
      <c r="AU1363" t="s">
        <v>91</v>
      </c>
      <c r="AV1363" t="s"/>
      <c r="AW1363" t="s">
        <v>95</v>
      </c>
      <c r="AX1363" t="s"/>
      <c r="AY1363" t="n">
        <v>6873069</v>
      </c>
      <c r="AZ1363" t="s">
        <v>384</v>
      </c>
      <c r="BA1363" t="s"/>
      <c r="BB1363" t="s"/>
      <c r="BC1363" t="n">
        <v>38.9057</v>
      </c>
      <c r="BD1363" t="n">
        <v>38.9057</v>
      </c>
      <c r="BE1363" t="s">
        <v>1841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>
        <v>98</v>
      </c>
      <c r="BO1363" t="s">
        <v>82</v>
      </c>
      <c r="BP1363" t="s">
        <v>99</v>
      </c>
      <c r="BQ1363" t="s">
        <v>524</v>
      </c>
      <c r="BR1363" t="s">
        <v>387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378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685.5</v>
      </c>
      <c r="L1364" t="s">
        <v>77</v>
      </c>
      <c r="M1364" t="s"/>
      <c r="N1364" t="s">
        <v>508</v>
      </c>
      <c r="O1364" t="s">
        <v>79</v>
      </c>
      <c r="P1364" t="s">
        <v>378</v>
      </c>
      <c r="Q1364" t="s"/>
      <c r="R1364" t="s">
        <v>80</v>
      </c>
      <c r="S1364" t="s">
        <v>1842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HYPERLINK("https://hotelmonitor-cachepage.eclerx.com/savepage/tk_1545475877137605_sr_62.html","info")</f>
        <v/>
      </c>
      <c r="AA1364" t="n">
        <v>-6873069</v>
      </c>
      <c r="AB1364" t="s">
        <v>381</v>
      </c>
      <c r="AC1364" t="s">
        <v>196</v>
      </c>
      <c r="AD1364" t="s">
        <v>89</v>
      </c>
      <c r="AE1364" t="s"/>
      <c r="AF1364" t="s"/>
      <c r="AG1364" t="s"/>
      <c r="AH1364" t="s">
        <v>1843</v>
      </c>
      <c r="AI1364" t="s">
        <v>1844</v>
      </c>
      <c r="AJ1364" t="s"/>
      <c r="AK1364" t="s">
        <v>91</v>
      </c>
      <c r="AL1364" t="s"/>
      <c r="AM1364" t="s"/>
      <c r="AN1364" t="s">
        <v>99</v>
      </c>
      <c r="AO1364" t="s">
        <v>200</v>
      </c>
      <c r="AP1364" t="n">
        <v>61</v>
      </c>
      <c r="AQ1364" t="s">
        <v>92</v>
      </c>
      <c r="AR1364" t="s"/>
      <c r="AS1364" t="s">
        <v>93</v>
      </c>
      <c r="AT1364" t="s">
        <v>94</v>
      </c>
      <c r="AU1364" t="s">
        <v>91</v>
      </c>
      <c r="AV1364" t="s"/>
      <c r="AW1364" t="s">
        <v>95</v>
      </c>
      <c r="AX1364" t="s"/>
      <c r="AY1364" t="n">
        <v>6873069</v>
      </c>
      <c r="AZ1364" t="s">
        <v>384</v>
      </c>
      <c r="BA1364" t="s"/>
      <c r="BB1364" t="s"/>
      <c r="BC1364" t="n">
        <v>38.9057</v>
      </c>
      <c r="BD1364" t="n">
        <v>38.9057</v>
      </c>
      <c r="BE1364" t="s">
        <v>1845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>
        <v>98</v>
      </c>
      <c r="BO1364" t="s">
        <v>82</v>
      </c>
      <c r="BP1364" t="s">
        <v>99</v>
      </c>
      <c r="BQ1364" t="s">
        <v>533</v>
      </c>
      <c r="BR1364" t="s">
        <v>387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378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685.5</v>
      </c>
      <c r="L1365" t="s">
        <v>77</v>
      </c>
      <c r="M1365" t="s"/>
      <c r="N1365" t="s">
        <v>508</v>
      </c>
      <c r="O1365" t="s">
        <v>79</v>
      </c>
      <c r="P1365" t="s">
        <v>378</v>
      </c>
      <c r="Q1365" t="s"/>
      <c r="R1365" t="s">
        <v>80</v>
      </c>
      <c r="S1365" t="s">
        <v>1842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HYPERLINK("https://hotelmonitor-cachepage.eclerx.com/savepage/tk_1545475877137605_sr_62.html","info")</f>
        <v/>
      </c>
      <c r="AA1365" t="n">
        <v>-6873069</v>
      </c>
      <c r="AB1365" t="s">
        <v>381</v>
      </c>
      <c r="AC1365" t="s">
        <v>196</v>
      </c>
      <c r="AD1365" t="s">
        <v>89</v>
      </c>
      <c r="AE1365" t="s"/>
      <c r="AF1365" t="s"/>
      <c r="AG1365" t="s"/>
      <c r="AH1365" t="s">
        <v>1843</v>
      </c>
      <c r="AI1365" t="s">
        <v>1844</v>
      </c>
      <c r="AJ1365" t="s"/>
      <c r="AK1365" t="s">
        <v>91</v>
      </c>
      <c r="AL1365" t="s"/>
      <c r="AM1365" t="s"/>
      <c r="AN1365" t="s">
        <v>99</v>
      </c>
      <c r="AO1365" t="s">
        <v>200</v>
      </c>
      <c r="AP1365" t="n">
        <v>61</v>
      </c>
      <c r="AQ1365" t="s">
        <v>92</v>
      </c>
      <c r="AR1365" t="s"/>
      <c r="AS1365" t="s">
        <v>93</v>
      </c>
      <c r="AT1365" t="s">
        <v>94</v>
      </c>
      <c r="AU1365" t="s">
        <v>91</v>
      </c>
      <c r="AV1365" t="s"/>
      <c r="AW1365" t="s">
        <v>95</v>
      </c>
      <c r="AX1365" t="s"/>
      <c r="AY1365" t="n">
        <v>6873069</v>
      </c>
      <c r="AZ1365" t="s">
        <v>384</v>
      </c>
      <c r="BA1365" t="s"/>
      <c r="BB1365" t="s"/>
      <c r="BC1365" t="n">
        <v>38.9057</v>
      </c>
      <c r="BD1365" t="n">
        <v>38.9057</v>
      </c>
      <c r="BE1365" t="s">
        <v>1845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>
        <v>98</v>
      </c>
      <c r="BO1365" t="s">
        <v>82</v>
      </c>
      <c r="BP1365" t="s">
        <v>99</v>
      </c>
      <c r="BQ1365" t="s">
        <v>533</v>
      </c>
      <c r="BR1365" t="s">
        <v>387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378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739.5</v>
      </c>
      <c r="L1366" t="s">
        <v>77</v>
      </c>
      <c r="M1366" t="s"/>
      <c r="N1366" t="s">
        <v>508</v>
      </c>
      <c r="O1366" t="s">
        <v>79</v>
      </c>
      <c r="P1366" t="s">
        <v>378</v>
      </c>
      <c r="Q1366" t="s"/>
      <c r="R1366" t="s">
        <v>80</v>
      </c>
      <c r="S1366" t="s">
        <v>1846</v>
      </c>
      <c r="T1366" t="s">
        <v>82</v>
      </c>
      <c r="U1366" t="s">
        <v>83</v>
      </c>
      <c r="V1366" t="s">
        <v>84</v>
      </c>
      <c r="W1366" t="s">
        <v>103</v>
      </c>
      <c r="X1366" t="s"/>
      <c r="Y1366" t="s">
        <v>86</v>
      </c>
      <c r="Z1366">
        <f>HYPERLINK("https://hotelmonitor-cachepage.eclerx.com/savepage/tk_1545475877137605_sr_62.html","info")</f>
        <v/>
      </c>
      <c r="AA1366" t="n">
        <v>-6873069</v>
      </c>
      <c r="AB1366" t="s">
        <v>389</v>
      </c>
      <c r="AC1366" t="s">
        <v>196</v>
      </c>
      <c r="AD1366" t="s">
        <v>89</v>
      </c>
      <c r="AE1366" t="s"/>
      <c r="AF1366" t="s"/>
      <c r="AG1366" t="s"/>
      <c r="AH1366" t="s">
        <v>1847</v>
      </c>
      <c r="AI1366" t="s">
        <v>1848</v>
      </c>
      <c r="AJ1366" t="s"/>
      <c r="AK1366" t="s">
        <v>91</v>
      </c>
      <c r="AL1366" t="s"/>
      <c r="AM1366" t="s"/>
      <c r="AN1366" t="s">
        <v>91</v>
      </c>
      <c r="AO1366" t="s"/>
      <c r="AP1366" t="n">
        <v>61</v>
      </c>
      <c r="AQ1366" t="s">
        <v>92</v>
      </c>
      <c r="AR1366" t="s"/>
      <c r="AS1366" t="s">
        <v>93</v>
      </c>
      <c r="AT1366" t="s">
        <v>94</v>
      </c>
      <c r="AU1366" t="s">
        <v>91</v>
      </c>
      <c r="AV1366" t="s"/>
      <c r="AW1366" t="s">
        <v>95</v>
      </c>
      <c r="AX1366" t="s"/>
      <c r="AY1366" t="n">
        <v>6873069</v>
      </c>
      <c r="AZ1366" t="s">
        <v>384</v>
      </c>
      <c r="BA1366" t="s"/>
      <c r="BB1366" t="s"/>
      <c r="BC1366" t="n">
        <v>38.9057</v>
      </c>
      <c r="BD1366" t="n">
        <v>38.9057</v>
      </c>
      <c r="BE1366" t="s">
        <v>1849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>
        <v>98</v>
      </c>
      <c r="BO1366" t="s">
        <v>82</v>
      </c>
      <c r="BP1366" t="s">
        <v>99</v>
      </c>
      <c r="BQ1366" t="s">
        <v>533</v>
      </c>
      <c r="BR1366" t="s">
        <v>387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378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739.5</v>
      </c>
      <c r="L1367" t="s">
        <v>77</v>
      </c>
      <c r="M1367" t="s"/>
      <c r="N1367" t="s">
        <v>508</v>
      </c>
      <c r="O1367" t="s">
        <v>79</v>
      </c>
      <c r="P1367" t="s">
        <v>378</v>
      </c>
      <c r="Q1367" t="s"/>
      <c r="R1367" t="s">
        <v>80</v>
      </c>
      <c r="S1367" t="s">
        <v>1846</v>
      </c>
      <c r="T1367" t="s">
        <v>82</v>
      </c>
      <c r="U1367" t="s">
        <v>83</v>
      </c>
      <c r="V1367" t="s">
        <v>84</v>
      </c>
      <c r="W1367" t="s">
        <v>103</v>
      </c>
      <c r="X1367" t="s"/>
      <c r="Y1367" t="s">
        <v>86</v>
      </c>
      <c r="Z1367">
        <f>HYPERLINK("https://hotelmonitor-cachepage.eclerx.com/savepage/tk_1545475877137605_sr_62.html","info")</f>
        <v/>
      </c>
      <c r="AA1367" t="n">
        <v>-6873069</v>
      </c>
      <c r="AB1367" t="s">
        <v>389</v>
      </c>
      <c r="AC1367" t="s">
        <v>196</v>
      </c>
      <c r="AD1367" t="s">
        <v>89</v>
      </c>
      <c r="AE1367" t="s"/>
      <c r="AF1367" t="s"/>
      <c r="AG1367" t="s"/>
      <c r="AH1367" t="s">
        <v>1847</v>
      </c>
      <c r="AI1367" t="s">
        <v>1848</v>
      </c>
      <c r="AJ1367" t="s"/>
      <c r="AK1367" t="s">
        <v>91</v>
      </c>
      <c r="AL1367" t="s"/>
      <c r="AM1367" t="s"/>
      <c r="AN1367" t="s">
        <v>91</v>
      </c>
      <c r="AO1367" t="s"/>
      <c r="AP1367" t="n">
        <v>61</v>
      </c>
      <c r="AQ1367" t="s">
        <v>92</v>
      </c>
      <c r="AR1367" t="s"/>
      <c r="AS1367" t="s">
        <v>93</v>
      </c>
      <c r="AT1367" t="s">
        <v>94</v>
      </c>
      <c r="AU1367" t="s">
        <v>91</v>
      </c>
      <c r="AV1367" t="s"/>
      <c r="AW1367" t="s">
        <v>95</v>
      </c>
      <c r="AX1367" t="s"/>
      <c r="AY1367" t="n">
        <v>6873069</v>
      </c>
      <c r="AZ1367" t="s">
        <v>384</v>
      </c>
      <c r="BA1367" t="s"/>
      <c r="BB1367" t="s"/>
      <c r="BC1367" t="n">
        <v>38.9057</v>
      </c>
      <c r="BD1367" t="n">
        <v>38.9057</v>
      </c>
      <c r="BE1367" t="s">
        <v>1849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>
        <v>98</v>
      </c>
      <c r="BO1367" t="s">
        <v>82</v>
      </c>
      <c r="BP1367" t="s">
        <v>99</v>
      </c>
      <c r="BQ1367" t="s">
        <v>533</v>
      </c>
      <c r="BR1367" t="s">
        <v>387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378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761.67</v>
      </c>
      <c r="L1368" t="s">
        <v>77</v>
      </c>
      <c r="M1368" t="s"/>
      <c r="N1368" t="s">
        <v>508</v>
      </c>
      <c r="O1368" t="s">
        <v>79</v>
      </c>
      <c r="P1368" t="s">
        <v>378</v>
      </c>
      <c r="Q1368" t="s"/>
      <c r="R1368" t="s">
        <v>80</v>
      </c>
      <c r="S1368" t="s">
        <v>1850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HYPERLINK("https://hotelmonitor-cachepage.eclerx.com/savepage/tk_1545475877137605_sr_62.html","info")</f>
        <v/>
      </c>
      <c r="AA1368" t="n">
        <v>-6873069</v>
      </c>
      <c r="AB1368" t="s">
        <v>394</v>
      </c>
      <c r="AC1368" t="s">
        <v>88</v>
      </c>
      <c r="AD1368" t="s">
        <v>89</v>
      </c>
      <c r="AE1368" t="s"/>
      <c r="AF1368" t="s"/>
      <c r="AG1368" t="s"/>
      <c r="AH1368" t="s">
        <v>1851</v>
      </c>
      <c r="AI1368" t="s">
        <v>1852</v>
      </c>
      <c r="AJ1368" t="s"/>
      <c r="AK1368" t="s">
        <v>91</v>
      </c>
      <c r="AL1368" t="s"/>
      <c r="AM1368" t="s"/>
      <c r="AN1368" t="s">
        <v>91</v>
      </c>
      <c r="AO1368" t="s"/>
      <c r="AP1368" t="n">
        <v>61</v>
      </c>
      <c r="AQ1368" t="s">
        <v>92</v>
      </c>
      <c r="AR1368" t="s"/>
      <c r="AS1368" t="s">
        <v>93</v>
      </c>
      <c r="AT1368" t="s">
        <v>94</v>
      </c>
      <c r="AU1368" t="s">
        <v>91</v>
      </c>
      <c r="AV1368" t="s"/>
      <c r="AW1368" t="s">
        <v>95</v>
      </c>
      <c r="AX1368" t="s"/>
      <c r="AY1368" t="n">
        <v>6873069</v>
      </c>
      <c r="AZ1368" t="s">
        <v>384</v>
      </c>
      <c r="BA1368" t="s"/>
      <c r="BB1368" t="s"/>
      <c r="BC1368" t="n">
        <v>38.9057</v>
      </c>
      <c r="BD1368" t="n">
        <v>38.9057</v>
      </c>
      <c r="BE1368" t="s">
        <v>1853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>
        <v>98</v>
      </c>
      <c r="BO1368" t="s">
        <v>82</v>
      </c>
      <c r="BP1368" t="s">
        <v>99</v>
      </c>
      <c r="BQ1368" t="s">
        <v>533</v>
      </c>
      <c r="BR1368" t="s">
        <v>387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378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761.67</v>
      </c>
      <c r="L1369" t="s">
        <v>77</v>
      </c>
      <c r="M1369" t="s"/>
      <c r="N1369" t="s">
        <v>508</v>
      </c>
      <c r="O1369" t="s">
        <v>79</v>
      </c>
      <c r="P1369" t="s">
        <v>378</v>
      </c>
      <c r="Q1369" t="s"/>
      <c r="R1369" t="s">
        <v>80</v>
      </c>
      <c r="S1369" t="s">
        <v>1850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HYPERLINK("https://hotelmonitor-cachepage.eclerx.com/savepage/tk_1545475877137605_sr_62.html","info")</f>
        <v/>
      </c>
      <c r="AA1369" t="n">
        <v>-6873069</v>
      </c>
      <c r="AB1369" t="s">
        <v>394</v>
      </c>
      <c r="AC1369" t="s">
        <v>88</v>
      </c>
      <c r="AD1369" t="s">
        <v>89</v>
      </c>
      <c r="AE1369" t="s"/>
      <c r="AF1369" t="s"/>
      <c r="AG1369" t="s"/>
      <c r="AH1369" t="s">
        <v>1851</v>
      </c>
      <c r="AI1369" t="s">
        <v>1852</v>
      </c>
      <c r="AJ1369" t="s"/>
      <c r="AK1369" t="s">
        <v>91</v>
      </c>
      <c r="AL1369" t="s"/>
      <c r="AM1369" t="s"/>
      <c r="AN1369" t="s">
        <v>91</v>
      </c>
      <c r="AO1369" t="s"/>
      <c r="AP1369" t="n">
        <v>61</v>
      </c>
      <c r="AQ1369" t="s">
        <v>92</v>
      </c>
      <c r="AR1369" t="s"/>
      <c r="AS1369" t="s">
        <v>93</v>
      </c>
      <c r="AT1369" t="s">
        <v>94</v>
      </c>
      <c r="AU1369" t="s">
        <v>91</v>
      </c>
      <c r="AV1369" t="s"/>
      <c r="AW1369" t="s">
        <v>95</v>
      </c>
      <c r="AX1369" t="s"/>
      <c r="AY1369" t="n">
        <v>6873069</v>
      </c>
      <c r="AZ1369" t="s">
        <v>384</v>
      </c>
      <c r="BA1369" t="s"/>
      <c r="BB1369" t="s"/>
      <c r="BC1369" t="n">
        <v>38.9057</v>
      </c>
      <c r="BD1369" t="n">
        <v>38.9057</v>
      </c>
      <c r="BE1369" t="s">
        <v>1853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>
        <v>98</v>
      </c>
      <c r="BO1369" t="s">
        <v>82</v>
      </c>
      <c r="BP1369" t="s">
        <v>99</v>
      </c>
      <c r="BQ1369" t="s">
        <v>533</v>
      </c>
      <c r="BR1369" t="s">
        <v>387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378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821.67</v>
      </c>
      <c r="L1370" t="s">
        <v>77</v>
      </c>
      <c r="M1370" t="s"/>
      <c r="N1370" t="s">
        <v>508</v>
      </c>
      <c r="O1370" t="s">
        <v>79</v>
      </c>
      <c r="P1370" t="s">
        <v>378</v>
      </c>
      <c r="Q1370" t="s"/>
      <c r="R1370" t="s">
        <v>80</v>
      </c>
      <c r="S1370" t="s">
        <v>1854</v>
      </c>
      <c r="T1370" t="s">
        <v>82</v>
      </c>
      <c r="U1370" t="s">
        <v>83</v>
      </c>
      <c r="V1370" t="s">
        <v>84</v>
      </c>
      <c r="W1370" t="s">
        <v>103</v>
      </c>
      <c r="X1370" t="s"/>
      <c r="Y1370" t="s">
        <v>86</v>
      </c>
      <c r="Z1370">
        <f>HYPERLINK("https://hotelmonitor-cachepage.eclerx.com/savepage/tk_1545475877137605_sr_62.html","info")</f>
        <v/>
      </c>
      <c r="AA1370" t="n">
        <v>-6873069</v>
      </c>
      <c r="AB1370" t="s">
        <v>399</v>
      </c>
      <c r="AC1370" t="s">
        <v>88</v>
      </c>
      <c r="AD1370" t="s">
        <v>89</v>
      </c>
      <c r="AE1370" t="s"/>
      <c r="AF1370" t="s"/>
      <c r="AG1370" t="s"/>
      <c r="AH1370" t="s">
        <v>1855</v>
      </c>
      <c r="AI1370" t="s">
        <v>1856</v>
      </c>
      <c r="AJ1370" t="s"/>
      <c r="AK1370" t="s">
        <v>91</v>
      </c>
      <c r="AL1370" t="s"/>
      <c r="AM1370" t="s"/>
      <c r="AN1370" t="s">
        <v>91</v>
      </c>
      <c r="AO1370" t="s"/>
      <c r="AP1370" t="n">
        <v>61</v>
      </c>
      <c r="AQ1370" t="s">
        <v>92</v>
      </c>
      <c r="AR1370" t="s"/>
      <c r="AS1370" t="s">
        <v>93</v>
      </c>
      <c r="AT1370" t="s">
        <v>94</v>
      </c>
      <c r="AU1370" t="s">
        <v>91</v>
      </c>
      <c r="AV1370" t="s"/>
      <c r="AW1370" t="s">
        <v>95</v>
      </c>
      <c r="AX1370" t="s"/>
      <c r="AY1370" t="n">
        <v>6873069</v>
      </c>
      <c r="AZ1370" t="s">
        <v>384</v>
      </c>
      <c r="BA1370" t="s"/>
      <c r="BB1370" t="s"/>
      <c r="BC1370" t="n">
        <v>38.9057</v>
      </c>
      <c r="BD1370" t="n">
        <v>38.9057</v>
      </c>
      <c r="BE1370" t="s">
        <v>1857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>
        <v>98</v>
      </c>
      <c r="BO1370" t="s">
        <v>82</v>
      </c>
      <c r="BP1370" t="s">
        <v>99</v>
      </c>
      <c r="BQ1370" t="s">
        <v>533</v>
      </c>
      <c r="BR1370" t="s">
        <v>387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378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821.67</v>
      </c>
      <c r="L1371" t="s">
        <v>77</v>
      </c>
      <c r="M1371" t="s"/>
      <c r="N1371" t="s">
        <v>508</v>
      </c>
      <c r="O1371" t="s">
        <v>79</v>
      </c>
      <c r="P1371" t="s">
        <v>378</v>
      </c>
      <c r="Q1371" t="s"/>
      <c r="R1371" t="s">
        <v>80</v>
      </c>
      <c r="S1371" t="s">
        <v>1854</v>
      </c>
      <c r="T1371" t="s">
        <v>82</v>
      </c>
      <c r="U1371" t="s">
        <v>83</v>
      </c>
      <c r="V1371" t="s">
        <v>84</v>
      </c>
      <c r="W1371" t="s">
        <v>103</v>
      </c>
      <c r="X1371" t="s"/>
      <c r="Y1371" t="s">
        <v>86</v>
      </c>
      <c r="Z1371">
        <f>HYPERLINK("https://hotelmonitor-cachepage.eclerx.com/savepage/tk_1545475877137605_sr_62.html","info")</f>
        <v/>
      </c>
      <c r="AA1371" t="n">
        <v>-6873069</v>
      </c>
      <c r="AB1371" t="s">
        <v>399</v>
      </c>
      <c r="AC1371" t="s">
        <v>88</v>
      </c>
      <c r="AD1371" t="s">
        <v>89</v>
      </c>
      <c r="AE1371" t="s"/>
      <c r="AF1371" t="s"/>
      <c r="AG1371" t="s"/>
      <c r="AH1371" t="s">
        <v>1855</v>
      </c>
      <c r="AI1371" t="s">
        <v>1856</v>
      </c>
      <c r="AJ1371" t="s"/>
      <c r="AK1371" t="s">
        <v>91</v>
      </c>
      <c r="AL1371" t="s"/>
      <c r="AM1371" t="s"/>
      <c r="AN1371" t="s">
        <v>91</v>
      </c>
      <c r="AO1371" t="s"/>
      <c r="AP1371" t="n">
        <v>61</v>
      </c>
      <c r="AQ1371" t="s">
        <v>92</v>
      </c>
      <c r="AR1371" t="s"/>
      <c r="AS1371" t="s">
        <v>93</v>
      </c>
      <c r="AT1371" t="s">
        <v>94</v>
      </c>
      <c r="AU1371" t="s">
        <v>91</v>
      </c>
      <c r="AV1371" t="s"/>
      <c r="AW1371" t="s">
        <v>95</v>
      </c>
      <c r="AX1371" t="s"/>
      <c r="AY1371" t="n">
        <v>6873069</v>
      </c>
      <c r="AZ1371" t="s">
        <v>384</v>
      </c>
      <c r="BA1371" t="s"/>
      <c r="BB1371" t="s"/>
      <c r="BC1371" t="n">
        <v>38.9057</v>
      </c>
      <c r="BD1371" t="n">
        <v>38.9057</v>
      </c>
      <c r="BE1371" t="s">
        <v>1857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>
        <v>98</v>
      </c>
      <c r="BO1371" t="s">
        <v>82</v>
      </c>
      <c r="BP1371" t="s">
        <v>99</v>
      </c>
      <c r="BQ1371" t="s">
        <v>533</v>
      </c>
      <c r="BR1371" t="s">
        <v>387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378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753</v>
      </c>
      <c r="L1372" t="s">
        <v>77</v>
      </c>
      <c r="M1372" t="s"/>
      <c r="N1372" t="s">
        <v>508</v>
      </c>
      <c r="O1372" t="s">
        <v>79</v>
      </c>
      <c r="P1372" t="s">
        <v>378</v>
      </c>
      <c r="Q1372" t="s"/>
      <c r="R1372" t="s">
        <v>80</v>
      </c>
      <c r="S1372" t="s">
        <v>1858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>
        <f>HYPERLINK("https://hotelmonitor-cachepage.eclerx.com/savepage/tk_1545475877137605_sr_62.html","info")</f>
        <v/>
      </c>
      <c r="AA1372" t="n">
        <v>-6873069</v>
      </c>
      <c r="AB1372" t="s">
        <v>381</v>
      </c>
      <c r="AC1372" t="s">
        <v>196</v>
      </c>
      <c r="AD1372" t="s">
        <v>89</v>
      </c>
      <c r="AE1372" t="s"/>
      <c r="AF1372" t="s"/>
      <c r="AG1372" t="s"/>
      <c r="AH1372" t="s">
        <v>1859</v>
      </c>
      <c r="AI1372" t="s">
        <v>1860</v>
      </c>
      <c r="AJ1372" t="s"/>
      <c r="AK1372" t="s">
        <v>91</v>
      </c>
      <c r="AL1372" t="s"/>
      <c r="AM1372" t="s"/>
      <c r="AN1372" t="s">
        <v>99</v>
      </c>
      <c r="AO1372" t="s">
        <v>200</v>
      </c>
      <c r="AP1372" t="n">
        <v>61</v>
      </c>
      <c r="AQ1372" t="s">
        <v>92</v>
      </c>
      <c r="AR1372" t="s"/>
      <c r="AS1372" t="s">
        <v>93</v>
      </c>
      <c r="AT1372" t="s">
        <v>94</v>
      </c>
      <c r="AU1372" t="s">
        <v>91</v>
      </c>
      <c r="AV1372" t="s"/>
      <c r="AW1372" t="s">
        <v>95</v>
      </c>
      <c r="AX1372" t="s"/>
      <c r="AY1372" t="n">
        <v>6873069</v>
      </c>
      <c r="AZ1372" t="s">
        <v>384</v>
      </c>
      <c r="BA1372" t="s"/>
      <c r="BB1372" t="s"/>
      <c r="BC1372" t="n">
        <v>38.9057</v>
      </c>
      <c r="BD1372" t="n">
        <v>38.9057</v>
      </c>
      <c r="BE1372" t="s">
        <v>1861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>
        <v>98</v>
      </c>
      <c r="BO1372" t="s">
        <v>82</v>
      </c>
      <c r="BP1372" t="s">
        <v>99</v>
      </c>
      <c r="BQ1372" t="s">
        <v>539</v>
      </c>
      <c r="BR1372" t="s">
        <v>387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378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753</v>
      </c>
      <c r="L1373" t="s">
        <v>77</v>
      </c>
      <c r="M1373" t="s"/>
      <c r="N1373" t="s">
        <v>508</v>
      </c>
      <c r="O1373" t="s">
        <v>79</v>
      </c>
      <c r="P1373" t="s">
        <v>378</v>
      </c>
      <c r="Q1373" t="s"/>
      <c r="R1373" t="s">
        <v>80</v>
      </c>
      <c r="S1373" t="s">
        <v>1858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HYPERLINK("https://hotelmonitor-cachepage.eclerx.com/savepage/tk_1545475877137605_sr_62.html","info")</f>
        <v/>
      </c>
      <c r="AA1373" t="n">
        <v>-6873069</v>
      </c>
      <c r="AB1373" t="s">
        <v>381</v>
      </c>
      <c r="AC1373" t="s">
        <v>196</v>
      </c>
      <c r="AD1373" t="s">
        <v>89</v>
      </c>
      <c r="AE1373" t="s"/>
      <c r="AF1373" t="s"/>
      <c r="AG1373" t="s"/>
      <c r="AH1373" t="s">
        <v>1859</v>
      </c>
      <c r="AI1373" t="s">
        <v>1860</v>
      </c>
      <c r="AJ1373" t="s"/>
      <c r="AK1373" t="s">
        <v>91</v>
      </c>
      <c r="AL1373" t="s"/>
      <c r="AM1373" t="s"/>
      <c r="AN1373" t="s">
        <v>99</v>
      </c>
      <c r="AO1373" t="s">
        <v>200</v>
      </c>
      <c r="AP1373" t="n">
        <v>61</v>
      </c>
      <c r="AQ1373" t="s">
        <v>92</v>
      </c>
      <c r="AR1373" t="s"/>
      <c r="AS1373" t="s">
        <v>93</v>
      </c>
      <c r="AT1373" t="s">
        <v>94</v>
      </c>
      <c r="AU1373" t="s">
        <v>91</v>
      </c>
      <c r="AV1373" t="s"/>
      <c r="AW1373" t="s">
        <v>95</v>
      </c>
      <c r="AX1373" t="s"/>
      <c r="AY1373" t="n">
        <v>6873069</v>
      </c>
      <c r="AZ1373" t="s">
        <v>384</v>
      </c>
      <c r="BA1373" t="s"/>
      <c r="BB1373" t="s"/>
      <c r="BC1373" t="n">
        <v>38.9057</v>
      </c>
      <c r="BD1373" t="n">
        <v>38.9057</v>
      </c>
      <c r="BE1373" t="s">
        <v>1861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>
        <v>98</v>
      </c>
      <c r="BO1373" t="s">
        <v>82</v>
      </c>
      <c r="BP1373" t="s">
        <v>99</v>
      </c>
      <c r="BQ1373" t="s">
        <v>539</v>
      </c>
      <c r="BR1373" t="s">
        <v>387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378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817.8</v>
      </c>
      <c r="L1374" t="s">
        <v>77</v>
      </c>
      <c r="M1374" t="s"/>
      <c r="N1374" t="s">
        <v>508</v>
      </c>
      <c r="O1374" t="s">
        <v>79</v>
      </c>
      <c r="P1374" t="s">
        <v>378</v>
      </c>
      <c r="Q1374" t="s"/>
      <c r="R1374" t="s">
        <v>80</v>
      </c>
      <c r="S1374" t="s">
        <v>1862</v>
      </c>
      <c r="T1374" t="s">
        <v>82</v>
      </c>
      <c r="U1374" t="s">
        <v>83</v>
      </c>
      <c r="V1374" t="s">
        <v>84</v>
      </c>
      <c r="W1374" t="s">
        <v>103</v>
      </c>
      <c r="X1374" t="s"/>
      <c r="Y1374" t="s">
        <v>86</v>
      </c>
      <c r="Z1374">
        <f>HYPERLINK("https://hotelmonitor-cachepage.eclerx.com/savepage/tk_1545475877137605_sr_62.html","info")</f>
        <v/>
      </c>
      <c r="AA1374" t="n">
        <v>-6873069</v>
      </c>
      <c r="AB1374" t="s">
        <v>389</v>
      </c>
      <c r="AC1374" t="s">
        <v>196</v>
      </c>
      <c r="AD1374" t="s">
        <v>89</v>
      </c>
      <c r="AE1374" t="s"/>
      <c r="AF1374" t="s"/>
      <c r="AG1374" t="s"/>
      <c r="AH1374" t="s">
        <v>1863</v>
      </c>
      <c r="AI1374" t="s">
        <v>1864</v>
      </c>
      <c r="AJ1374" t="s"/>
      <c r="AK1374" t="s">
        <v>91</v>
      </c>
      <c r="AL1374" t="s"/>
      <c r="AM1374" t="s"/>
      <c r="AN1374" t="s">
        <v>91</v>
      </c>
      <c r="AO1374" t="s"/>
      <c r="AP1374" t="n">
        <v>61</v>
      </c>
      <c r="AQ1374" t="s">
        <v>92</v>
      </c>
      <c r="AR1374" t="s"/>
      <c r="AS1374" t="s">
        <v>93</v>
      </c>
      <c r="AT1374" t="s">
        <v>94</v>
      </c>
      <c r="AU1374" t="s">
        <v>91</v>
      </c>
      <c r="AV1374" t="s"/>
      <c r="AW1374" t="s">
        <v>95</v>
      </c>
      <c r="AX1374" t="s"/>
      <c r="AY1374" t="n">
        <v>6873069</v>
      </c>
      <c r="AZ1374" t="s">
        <v>384</v>
      </c>
      <c r="BA1374" t="s"/>
      <c r="BB1374" t="s"/>
      <c r="BC1374" t="n">
        <v>38.9057</v>
      </c>
      <c r="BD1374" t="n">
        <v>38.9057</v>
      </c>
      <c r="BE1374" t="s">
        <v>1865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>
        <v>98</v>
      </c>
      <c r="BO1374" t="s">
        <v>82</v>
      </c>
      <c r="BP1374" t="s">
        <v>99</v>
      </c>
      <c r="BQ1374" t="s">
        <v>539</v>
      </c>
      <c r="BR1374" t="s">
        <v>387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378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817.8</v>
      </c>
      <c r="L1375" t="s">
        <v>77</v>
      </c>
      <c r="M1375" t="s"/>
      <c r="N1375" t="s">
        <v>508</v>
      </c>
      <c r="O1375" t="s">
        <v>79</v>
      </c>
      <c r="P1375" t="s">
        <v>378</v>
      </c>
      <c r="Q1375" t="s"/>
      <c r="R1375" t="s">
        <v>80</v>
      </c>
      <c r="S1375" t="s">
        <v>1862</v>
      </c>
      <c r="T1375" t="s">
        <v>82</v>
      </c>
      <c r="U1375" t="s">
        <v>83</v>
      </c>
      <c r="V1375" t="s">
        <v>84</v>
      </c>
      <c r="W1375" t="s">
        <v>103</v>
      </c>
      <c r="X1375" t="s"/>
      <c r="Y1375" t="s">
        <v>86</v>
      </c>
      <c r="Z1375">
        <f>HYPERLINK("https://hotelmonitor-cachepage.eclerx.com/savepage/tk_1545475877137605_sr_62.html","info")</f>
        <v/>
      </c>
      <c r="AA1375" t="n">
        <v>-6873069</v>
      </c>
      <c r="AB1375" t="s">
        <v>389</v>
      </c>
      <c r="AC1375" t="s">
        <v>196</v>
      </c>
      <c r="AD1375" t="s">
        <v>89</v>
      </c>
      <c r="AE1375" t="s"/>
      <c r="AF1375" t="s"/>
      <c r="AG1375" t="s"/>
      <c r="AH1375" t="s">
        <v>1863</v>
      </c>
      <c r="AI1375" t="s">
        <v>1864</v>
      </c>
      <c r="AJ1375" t="s"/>
      <c r="AK1375" t="s">
        <v>91</v>
      </c>
      <c r="AL1375" t="s"/>
      <c r="AM1375" t="s"/>
      <c r="AN1375" t="s">
        <v>91</v>
      </c>
      <c r="AO1375" t="s"/>
      <c r="AP1375" t="n">
        <v>61</v>
      </c>
      <c r="AQ1375" t="s">
        <v>92</v>
      </c>
      <c r="AR1375" t="s"/>
      <c r="AS1375" t="s">
        <v>93</v>
      </c>
      <c r="AT1375" t="s">
        <v>94</v>
      </c>
      <c r="AU1375" t="s">
        <v>91</v>
      </c>
      <c r="AV1375" t="s"/>
      <c r="AW1375" t="s">
        <v>95</v>
      </c>
      <c r="AX1375" t="s"/>
      <c r="AY1375" t="n">
        <v>6873069</v>
      </c>
      <c r="AZ1375" t="s">
        <v>384</v>
      </c>
      <c r="BA1375" t="s"/>
      <c r="BB1375" t="s"/>
      <c r="BC1375" t="n">
        <v>38.9057</v>
      </c>
      <c r="BD1375" t="n">
        <v>38.9057</v>
      </c>
      <c r="BE1375" t="s">
        <v>1865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>
        <v>98</v>
      </c>
      <c r="BO1375" t="s">
        <v>82</v>
      </c>
      <c r="BP1375" t="s">
        <v>99</v>
      </c>
      <c r="BQ1375" t="s">
        <v>539</v>
      </c>
      <c r="BR1375" t="s">
        <v>387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378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836.67</v>
      </c>
      <c r="L1376" t="s">
        <v>77</v>
      </c>
      <c r="M1376" t="s"/>
      <c r="N1376" t="s">
        <v>508</v>
      </c>
      <c r="O1376" t="s">
        <v>79</v>
      </c>
      <c r="P1376" t="s">
        <v>378</v>
      </c>
      <c r="Q1376" t="s"/>
      <c r="R1376" t="s">
        <v>80</v>
      </c>
      <c r="S1376" t="s">
        <v>1866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>
        <f>HYPERLINK("https://hotelmonitor-cachepage.eclerx.com/savepage/tk_1545475877137605_sr_62.html","info")</f>
        <v/>
      </c>
      <c r="AA1376" t="n">
        <v>-6873069</v>
      </c>
      <c r="AB1376" t="s">
        <v>394</v>
      </c>
      <c r="AC1376" t="s">
        <v>88</v>
      </c>
      <c r="AD1376" t="s">
        <v>89</v>
      </c>
      <c r="AE1376" t="s"/>
      <c r="AF1376" t="s"/>
      <c r="AG1376" t="s"/>
      <c r="AH1376" t="s">
        <v>1867</v>
      </c>
      <c r="AI1376" t="s">
        <v>1868</v>
      </c>
      <c r="AJ1376" t="s"/>
      <c r="AK1376" t="s">
        <v>91</v>
      </c>
      <c r="AL1376" t="s"/>
      <c r="AM1376" t="s"/>
      <c r="AN1376" t="s">
        <v>91</v>
      </c>
      <c r="AO1376" t="s"/>
      <c r="AP1376" t="n">
        <v>61</v>
      </c>
      <c r="AQ1376" t="s">
        <v>92</v>
      </c>
      <c r="AR1376" t="s"/>
      <c r="AS1376" t="s">
        <v>93</v>
      </c>
      <c r="AT1376" t="s">
        <v>94</v>
      </c>
      <c r="AU1376" t="s">
        <v>91</v>
      </c>
      <c r="AV1376" t="s"/>
      <c r="AW1376" t="s">
        <v>95</v>
      </c>
      <c r="AX1376" t="s"/>
      <c r="AY1376" t="n">
        <v>6873069</v>
      </c>
      <c r="AZ1376" t="s">
        <v>384</v>
      </c>
      <c r="BA1376" t="s"/>
      <c r="BB1376" t="s"/>
      <c r="BC1376" t="n">
        <v>38.9057</v>
      </c>
      <c r="BD1376" t="n">
        <v>38.9057</v>
      </c>
      <c r="BE1376" t="s">
        <v>1869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>
        <v>98</v>
      </c>
      <c r="BO1376" t="s">
        <v>82</v>
      </c>
      <c r="BP1376" t="s">
        <v>99</v>
      </c>
      <c r="BQ1376" t="s">
        <v>539</v>
      </c>
      <c r="BR1376" t="s">
        <v>387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378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836.67</v>
      </c>
      <c r="L1377" t="s">
        <v>77</v>
      </c>
      <c r="M1377" t="s"/>
      <c r="N1377" t="s">
        <v>508</v>
      </c>
      <c r="O1377" t="s">
        <v>79</v>
      </c>
      <c r="P1377" t="s">
        <v>378</v>
      </c>
      <c r="Q1377" t="s"/>
      <c r="R1377" t="s">
        <v>80</v>
      </c>
      <c r="S1377" t="s">
        <v>1866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>
        <f>HYPERLINK("https://hotelmonitor-cachepage.eclerx.com/savepage/tk_1545475877137605_sr_62.html","info")</f>
        <v/>
      </c>
      <c r="AA1377" t="n">
        <v>-6873069</v>
      </c>
      <c r="AB1377" t="s">
        <v>394</v>
      </c>
      <c r="AC1377" t="s">
        <v>88</v>
      </c>
      <c r="AD1377" t="s">
        <v>89</v>
      </c>
      <c r="AE1377" t="s"/>
      <c r="AF1377" t="s"/>
      <c r="AG1377" t="s"/>
      <c r="AH1377" t="s">
        <v>1867</v>
      </c>
      <c r="AI1377" t="s">
        <v>1868</v>
      </c>
      <c r="AJ1377" t="s"/>
      <c r="AK1377" t="s">
        <v>91</v>
      </c>
      <c r="AL1377" t="s"/>
      <c r="AM1377" t="s"/>
      <c r="AN1377" t="s">
        <v>91</v>
      </c>
      <c r="AO1377" t="s"/>
      <c r="AP1377" t="n">
        <v>61</v>
      </c>
      <c r="AQ1377" t="s">
        <v>92</v>
      </c>
      <c r="AR1377" t="s"/>
      <c r="AS1377" t="s">
        <v>93</v>
      </c>
      <c r="AT1377" t="s">
        <v>94</v>
      </c>
      <c r="AU1377" t="s">
        <v>91</v>
      </c>
      <c r="AV1377" t="s"/>
      <c r="AW1377" t="s">
        <v>95</v>
      </c>
      <c r="AX1377" t="s"/>
      <c r="AY1377" t="n">
        <v>6873069</v>
      </c>
      <c r="AZ1377" t="s">
        <v>384</v>
      </c>
      <c r="BA1377" t="s"/>
      <c r="BB1377" t="s"/>
      <c r="BC1377" t="n">
        <v>38.9057</v>
      </c>
      <c r="BD1377" t="n">
        <v>38.9057</v>
      </c>
      <c r="BE1377" t="s">
        <v>1869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>
        <v>98</v>
      </c>
      <c r="BO1377" t="s">
        <v>82</v>
      </c>
      <c r="BP1377" t="s">
        <v>99</v>
      </c>
      <c r="BQ1377" t="s">
        <v>539</v>
      </c>
      <c r="BR1377" t="s">
        <v>387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378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908.67</v>
      </c>
      <c r="L1378" t="s">
        <v>77</v>
      </c>
      <c r="M1378" t="s"/>
      <c r="N1378" t="s">
        <v>508</v>
      </c>
      <c r="O1378" t="s">
        <v>79</v>
      </c>
      <c r="P1378" t="s">
        <v>378</v>
      </c>
      <c r="Q1378" t="s"/>
      <c r="R1378" t="s">
        <v>80</v>
      </c>
      <c r="S1378" t="s">
        <v>1870</v>
      </c>
      <c r="T1378" t="s">
        <v>82</v>
      </c>
      <c r="U1378" t="s">
        <v>83</v>
      </c>
      <c r="V1378" t="s">
        <v>84</v>
      </c>
      <c r="W1378" t="s">
        <v>103</v>
      </c>
      <c r="X1378" t="s"/>
      <c r="Y1378" t="s">
        <v>86</v>
      </c>
      <c r="Z1378">
        <f>HYPERLINK("https://hotelmonitor-cachepage.eclerx.com/savepage/tk_1545475877137605_sr_62.html","info")</f>
        <v/>
      </c>
      <c r="AA1378" t="n">
        <v>-6873069</v>
      </c>
      <c r="AB1378" t="s">
        <v>399</v>
      </c>
      <c r="AC1378" t="s">
        <v>88</v>
      </c>
      <c r="AD1378" t="s">
        <v>89</v>
      </c>
      <c r="AE1378" t="s"/>
      <c r="AF1378" t="s"/>
      <c r="AG1378" t="s"/>
      <c r="AH1378" t="s">
        <v>1871</v>
      </c>
      <c r="AI1378" t="s">
        <v>1872</v>
      </c>
      <c r="AJ1378" t="s"/>
      <c r="AK1378" t="s">
        <v>91</v>
      </c>
      <c r="AL1378" t="s"/>
      <c r="AM1378" t="s"/>
      <c r="AN1378" t="s">
        <v>91</v>
      </c>
      <c r="AO1378" t="s"/>
      <c r="AP1378" t="n">
        <v>61</v>
      </c>
      <c r="AQ1378" t="s">
        <v>92</v>
      </c>
      <c r="AR1378" t="s"/>
      <c r="AS1378" t="s">
        <v>93</v>
      </c>
      <c r="AT1378" t="s">
        <v>94</v>
      </c>
      <c r="AU1378" t="s">
        <v>91</v>
      </c>
      <c r="AV1378" t="s"/>
      <c r="AW1378" t="s">
        <v>95</v>
      </c>
      <c r="AX1378" t="s"/>
      <c r="AY1378" t="n">
        <v>6873069</v>
      </c>
      <c r="AZ1378" t="s">
        <v>384</v>
      </c>
      <c r="BA1378" t="s"/>
      <c r="BB1378" t="s"/>
      <c r="BC1378" t="n">
        <v>38.9057</v>
      </c>
      <c r="BD1378" t="n">
        <v>38.9057</v>
      </c>
      <c r="BE1378" t="s">
        <v>1873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>
        <v>98</v>
      </c>
      <c r="BO1378" t="s">
        <v>82</v>
      </c>
      <c r="BP1378" t="s">
        <v>99</v>
      </c>
      <c r="BQ1378" t="s">
        <v>539</v>
      </c>
      <c r="BR1378" t="s">
        <v>387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378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908.67</v>
      </c>
      <c r="L1379" t="s">
        <v>77</v>
      </c>
      <c r="M1379" t="s"/>
      <c r="N1379" t="s">
        <v>508</v>
      </c>
      <c r="O1379" t="s">
        <v>79</v>
      </c>
      <c r="P1379" t="s">
        <v>378</v>
      </c>
      <c r="Q1379" t="s"/>
      <c r="R1379" t="s">
        <v>80</v>
      </c>
      <c r="S1379" t="s">
        <v>1870</v>
      </c>
      <c r="T1379" t="s">
        <v>82</v>
      </c>
      <c r="U1379" t="s">
        <v>83</v>
      </c>
      <c r="V1379" t="s">
        <v>84</v>
      </c>
      <c r="W1379" t="s">
        <v>103</v>
      </c>
      <c r="X1379" t="s"/>
      <c r="Y1379" t="s">
        <v>86</v>
      </c>
      <c r="Z1379">
        <f>HYPERLINK("https://hotelmonitor-cachepage.eclerx.com/savepage/tk_1545475877137605_sr_62.html","info")</f>
        <v/>
      </c>
      <c r="AA1379" t="n">
        <v>-6873069</v>
      </c>
      <c r="AB1379" t="s">
        <v>399</v>
      </c>
      <c r="AC1379" t="s">
        <v>88</v>
      </c>
      <c r="AD1379" t="s">
        <v>89</v>
      </c>
      <c r="AE1379" t="s"/>
      <c r="AF1379" t="s"/>
      <c r="AG1379" t="s"/>
      <c r="AH1379" t="s">
        <v>1871</v>
      </c>
      <c r="AI1379" t="s">
        <v>1872</v>
      </c>
      <c r="AJ1379" t="s"/>
      <c r="AK1379" t="s">
        <v>91</v>
      </c>
      <c r="AL1379" t="s"/>
      <c r="AM1379" t="s"/>
      <c r="AN1379" t="s">
        <v>91</v>
      </c>
      <c r="AO1379" t="s"/>
      <c r="AP1379" t="n">
        <v>61</v>
      </c>
      <c r="AQ1379" t="s">
        <v>92</v>
      </c>
      <c r="AR1379" t="s"/>
      <c r="AS1379" t="s">
        <v>93</v>
      </c>
      <c r="AT1379" t="s">
        <v>94</v>
      </c>
      <c r="AU1379" t="s">
        <v>91</v>
      </c>
      <c r="AV1379" t="s"/>
      <c r="AW1379" t="s">
        <v>95</v>
      </c>
      <c r="AX1379" t="s"/>
      <c r="AY1379" t="n">
        <v>6873069</v>
      </c>
      <c r="AZ1379" t="s">
        <v>384</v>
      </c>
      <c r="BA1379" t="s"/>
      <c r="BB1379" t="s"/>
      <c r="BC1379" t="n">
        <v>38.9057</v>
      </c>
      <c r="BD1379" t="n">
        <v>38.9057</v>
      </c>
      <c r="BE1379" t="s">
        <v>1873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>
        <v>98</v>
      </c>
      <c r="BO1379" t="s">
        <v>82</v>
      </c>
      <c r="BP1379" t="s">
        <v>99</v>
      </c>
      <c r="BQ1379" t="s">
        <v>539</v>
      </c>
      <c r="BR1379" t="s">
        <v>387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1219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280</v>
      </c>
      <c r="L1380" t="s">
        <v>77</v>
      </c>
      <c r="M1380" t="s"/>
      <c r="N1380" t="s">
        <v>1220</v>
      </c>
      <c r="O1380" t="s">
        <v>79</v>
      </c>
      <c r="P1380" t="s">
        <v>1219</v>
      </c>
      <c r="Q1380" t="s"/>
      <c r="R1380" t="s">
        <v>328</v>
      </c>
      <c r="S1380" t="s">
        <v>1874</v>
      </c>
      <c r="T1380" t="s">
        <v>82</v>
      </c>
      <c r="U1380" t="s">
        <v>83</v>
      </c>
      <c r="V1380" t="s">
        <v>84</v>
      </c>
      <c r="W1380" t="s">
        <v>103</v>
      </c>
      <c r="X1380" t="s"/>
      <c r="Y1380" t="s">
        <v>86</v>
      </c>
      <c r="Z1380">
        <f>HYPERLINK("https://hotelmonitor-cachepage.eclerx.com/savepage/tk_15454758766470182_sr_62.html","info")</f>
        <v/>
      </c>
      <c r="AA1380" t="n">
        <v>-426811</v>
      </c>
      <c r="AB1380" t="s">
        <v>1497</v>
      </c>
      <c r="AC1380" t="s">
        <v>196</v>
      </c>
      <c r="AD1380" t="s">
        <v>89</v>
      </c>
      <c r="AE1380" t="s"/>
      <c r="AF1380" t="s"/>
      <c r="AG1380" t="s"/>
      <c r="AH1380" t="s">
        <v>1875</v>
      </c>
      <c r="AI1380" t="s">
        <v>1876</v>
      </c>
      <c r="AJ1380" t="s"/>
      <c r="AK1380" t="s">
        <v>91</v>
      </c>
      <c r="AL1380" t="s"/>
      <c r="AM1380" t="s">
        <v>474</v>
      </c>
      <c r="AN1380" t="s">
        <v>91</v>
      </c>
      <c r="AO1380" t="s"/>
      <c r="AP1380" t="n">
        <v>4</v>
      </c>
      <c r="AQ1380" t="s">
        <v>92</v>
      </c>
      <c r="AR1380" t="s"/>
      <c r="AS1380" t="s">
        <v>93</v>
      </c>
      <c r="AT1380" t="s">
        <v>94</v>
      </c>
      <c r="AU1380" t="s">
        <v>91</v>
      </c>
      <c r="AV1380" t="s"/>
      <c r="AW1380" t="s">
        <v>95</v>
      </c>
      <c r="AX1380" t="s"/>
      <c r="AY1380" t="n">
        <v>426811</v>
      </c>
      <c r="AZ1380" t="s">
        <v>1225</v>
      </c>
      <c r="BA1380" t="s"/>
      <c r="BB1380" t="s"/>
      <c r="BC1380" t="n">
        <v>38.91</v>
      </c>
      <c r="BD1380" t="n">
        <v>38.91</v>
      </c>
      <c r="BE1380" t="s">
        <v>1877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>
        <v>1227</v>
      </c>
      <c r="BR1380" t="s">
        <v>387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1219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280</v>
      </c>
      <c r="L1381" t="s">
        <v>77</v>
      </c>
      <c r="M1381" t="s"/>
      <c r="N1381" t="s">
        <v>1220</v>
      </c>
      <c r="O1381" t="s">
        <v>79</v>
      </c>
      <c r="P1381" t="s">
        <v>1219</v>
      </c>
      <c r="Q1381" t="s"/>
      <c r="R1381" t="s">
        <v>328</v>
      </c>
      <c r="S1381" t="s">
        <v>1874</v>
      </c>
      <c r="T1381" t="s">
        <v>82</v>
      </c>
      <c r="U1381" t="s">
        <v>83</v>
      </c>
      <c r="V1381" t="s">
        <v>84</v>
      </c>
      <c r="W1381" t="s">
        <v>103</v>
      </c>
      <c r="X1381" t="s"/>
      <c r="Y1381" t="s">
        <v>86</v>
      </c>
      <c r="Z1381">
        <f>HYPERLINK("https://hotelmonitor-cachepage.eclerx.com/savepage/tk_15454758766470182_sr_62.html","info")</f>
        <v/>
      </c>
      <c r="AA1381" t="n">
        <v>-426811</v>
      </c>
      <c r="AB1381" t="s">
        <v>1497</v>
      </c>
      <c r="AC1381" t="s">
        <v>196</v>
      </c>
      <c r="AD1381" t="s">
        <v>89</v>
      </c>
      <c r="AE1381" t="s"/>
      <c r="AF1381" t="s"/>
      <c r="AG1381" t="s"/>
      <c r="AH1381" t="s">
        <v>1875</v>
      </c>
      <c r="AI1381" t="s">
        <v>1876</v>
      </c>
      <c r="AJ1381" t="s"/>
      <c r="AK1381" t="s">
        <v>91</v>
      </c>
      <c r="AL1381" t="s"/>
      <c r="AM1381" t="s">
        <v>474</v>
      </c>
      <c r="AN1381" t="s">
        <v>91</v>
      </c>
      <c r="AO1381" t="s"/>
      <c r="AP1381" t="n">
        <v>4</v>
      </c>
      <c r="AQ1381" t="s">
        <v>92</v>
      </c>
      <c r="AR1381" t="s"/>
      <c r="AS1381" t="s">
        <v>93</v>
      </c>
      <c r="AT1381" t="s">
        <v>94</v>
      </c>
      <c r="AU1381" t="s">
        <v>91</v>
      </c>
      <c r="AV1381" t="s"/>
      <c r="AW1381" t="s">
        <v>95</v>
      </c>
      <c r="AX1381" t="s"/>
      <c r="AY1381" t="n">
        <v>426811</v>
      </c>
      <c r="AZ1381" t="s">
        <v>1225</v>
      </c>
      <c r="BA1381" t="s"/>
      <c r="BB1381" t="s"/>
      <c r="BC1381" t="n">
        <v>38.91</v>
      </c>
      <c r="BD1381" t="n">
        <v>38.91</v>
      </c>
      <c r="BE1381" t="s">
        <v>1877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>
        <v>1227</v>
      </c>
      <c r="BR1381" t="s">
        <v>387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1219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337.5</v>
      </c>
      <c r="L1382" t="s">
        <v>77</v>
      </c>
      <c r="M1382" t="s"/>
      <c r="N1382" t="s">
        <v>1220</v>
      </c>
      <c r="O1382" t="s">
        <v>79</v>
      </c>
      <c r="P1382" t="s">
        <v>1219</v>
      </c>
      <c r="Q1382" t="s"/>
      <c r="R1382" t="s">
        <v>328</v>
      </c>
      <c r="S1382" t="s">
        <v>1878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>
        <f>HYPERLINK("https://hotelmonitor-cachepage.eclerx.com/savepage/tk_15454758766470182_sr_62.html","info")</f>
        <v/>
      </c>
      <c r="AA1382" t="n">
        <v>-426811</v>
      </c>
      <c r="AB1382" t="s">
        <v>1222</v>
      </c>
      <c r="AC1382" t="s">
        <v>88</v>
      </c>
      <c r="AD1382" t="s">
        <v>89</v>
      </c>
      <c r="AE1382" t="s"/>
      <c r="AF1382" t="s"/>
      <c r="AG1382" t="s"/>
      <c r="AH1382" t="s">
        <v>1879</v>
      </c>
      <c r="AI1382" t="s">
        <v>1880</v>
      </c>
      <c r="AJ1382" t="s"/>
      <c r="AK1382" t="s">
        <v>91</v>
      </c>
      <c r="AL1382" t="s"/>
      <c r="AM1382" t="s">
        <v>474</v>
      </c>
      <c r="AN1382" t="s">
        <v>91</v>
      </c>
      <c r="AO1382" t="s"/>
      <c r="AP1382" t="n">
        <v>4</v>
      </c>
      <c r="AQ1382" t="s">
        <v>92</v>
      </c>
      <c r="AR1382" t="s"/>
      <c r="AS1382" t="s">
        <v>93</v>
      </c>
      <c r="AT1382" t="s">
        <v>94</v>
      </c>
      <c r="AU1382" t="s">
        <v>91</v>
      </c>
      <c r="AV1382" t="s"/>
      <c r="AW1382" t="s">
        <v>95</v>
      </c>
      <c r="AX1382" t="s"/>
      <c r="AY1382" t="n">
        <v>426811</v>
      </c>
      <c r="AZ1382" t="s">
        <v>1225</v>
      </c>
      <c r="BA1382" t="s"/>
      <c r="BB1382" t="s"/>
      <c r="BC1382" t="n">
        <v>38.91</v>
      </c>
      <c r="BD1382" t="n">
        <v>38.91</v>
      </c>
      <c r="BE1382" t="s">
        <v>1881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>
        <v>1227</v>
      </c>
      <c r="BR1382" t="s">
        <v>387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1219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337.5</v>
      </c>
      <c r="L1383" t="s">
        <v>77</v>
      </c>
      <c r="M1383" t="s"/>
      <c r="N1383" t="s">
        <v>1220</v>
      </c>
      <c r="O1383" t="s">
        <v>79</v>
      </c>
      <c r="P1383" t="s">
        <v>1219</v>
      </c>
      <c r="Q1383" t="s"/>
      <c r="R1383" t="s">
        <v>328</v>
      </c>
      <c r="S1383" t="s">
        <v>1878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>
        <f>HYPERLINK("https://hotelmonitor-cachepage.eclerx.com/savepage/tk_15454758766470182_sr_62.html","info")</f>
        <v/>
      </c>
      <c r="AA1383" t="n">
        <v>-426811</v>
      </c>
      <c r="AB1383" t="s">
        <v>1222</v>
      </c>
      <c r="AC1383" t="s">
        <v>88</v>
      </c>
      <c r="AD1383" t="s">
        <v>89</v>
      </c>
      <c r="AE1383" t="s"/>
      <c r="AF1383" t="s"/>
      <c r="AG1383" t="s"/>
      <c r="AH1383" t="s">
        <v>1879</v>
      </c>
      <c r="AI1383" t="s">
        <v>1880</v>
      </c>
      <c r="AJ1383" t="s"/>
      <c r="AK1383" t="s">
        <v>91</v>
      </c>
      <c r="AL1383" t="s"/>
      <c r="AM1383" t="s">
        <v>474</v>
      </c>
      <c r="AN1383" t="s">
        <v>91</v>
      </c>
      <c r="AO1383" t="s"/>
      <c r="AP1383" t="n">
        <v>4</v>
      </c>
      <c r="AQ1383" t="s">
        <v>92</v>
      </c>
      <c r="AR1383" t="s"/>
      <c r="AS1383" t="s">
        <v>93</v>
      </c>
      <c r="AT1383" t="s">
        <v>94</v>
      </c>
      <c r="AU1383" t="s">
        <v>91</v>
      </c>
      <c r="AV1383" t="s"/>
      <c r="AW1383" t="s">
        <v>95</v>
      </c>
      <c r="AX1383" t="s"/>
      <c r="AY1383" t="n">
        <v>426811</v>
      </c>
      <c r="AZ1383" t="s">
        <v>1225</v>
      </c>
      <c r="BA1383" t="s"/>
      <c r="BB1383" t="s"/>
      <c r="BC1383" t="n">
        <v>38.91</v>
      </c>
      <c r="BD1383" t="n">
        <v>38.91</v>
      </c>
      <c r="BE1383" t="s">
        <v>1881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>
        <v>1227</v>
      </c>
      <c r="BR1383" t="s">
        <v>387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1219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360</v>
      </c>
      <c r="L1384" t="s">
        <v>77</v>
      </c>
      <c r="M1384" t="s"/>
      <c r="N1384" t="s">
        <v>1220</v>
      </c>
      <c r="O1384" t="s">
        <v>79</v>
      </c>
      <c r="P1384" t="s">
        <v>1219</v>
      </c>
      <c r="Q1384" t="s"/>
      <c r="R1384" t="s">
        <v>328</v>
      </c>
      <c r="S1384" t="s">
        <v>1882</v>
      </c>
      <c r="T1384" t="s">
        <v>82</v>
      </c>
      <c r="U1384" t="s">
        <v>83</v>
      </c>
      <c r="V1384" t="s">
        <v>84</v>
      </c>
      <c r="W1384" t="s">
        <v>103</v>
      </c>
      <c r="X1384" t="s"/>
      <c r="Y1384" t="s">
        <v>86</v>
      </c>
      <c r="Z1384">
        <f>HYPERLINK("https://hotelmonitor-cachepage.eclerx.com/savepage/tk_15454758766470182_sr_62.html","info")</f>
        <v/>
      </c>
      <c r="AA1384" t="n">
        <v>-426811</v>
      </c>
      <c r="AB1384" t="s">
        <v>1883</v>
      </c>
      <c r="AC1384" t="s">
        <v>196</v>
      </c>
      <c r="AD1384" t="s">
        <v>89</v>
      </c>
      <c r="AE1384" t="s"/>
      <c r="AF1384" t="s"/>
      <c r="AG1384" t="s"/>
      <c r="AH1384" t="s">
        <v>1884</v>
      </c>
      <c r="AI1384" t="s">
        <v>1885</v>
      </c>
      <c r="AJ1384" t="s"/>
      <c r="AK1384" t="s">
        <v>91</v>
      </c>
      <c r="AL1384" t="s"/>
      <c r="AM1384" t="s">
        <v>371</v>
      </c>
      <c r="AN1384" t="s">
        <v>91</v>
      </c>
      <c r="AO1384" t="s"/>
      <c r="AP1384" t="n">
        <v>4</v>
      </c>
      <c r="AQ1384" t="s">
        <v>92</v>
      </c>
      <c r="AR1384" t="s"/>
      <c r="AS1384" t="s">
        <v>1235</v>
      </c>
      <c r="AT1384" t="s">
        <v>94</v>
      </c>
      <c r="AU1384" t="s">
        <v>91</v>
      </c>
      <c r="AV1384" t="s"/>
      <c r="AW1384" t="s">
        <v>95</v>
      </c>
      <c r="AX1384" t="s"/>
      <c r="AY1384" t="n">
        <v>426811</v>
      </c>
      <c r="AZ1384" t="s">
        <v>1225</v>
      </c>
      <c r="BA1384" t="s"/>
      <c r="BB1384" t="s"/>
      <c r="BC1384" t="n">
        <v>38.91</v>
      </c>
      <c r="BD1384" t="n">
        <v>38.91</v>
      </c>
      <c r="BE1384" t="s">
        <v>1886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>
        <v>1227</v>
      </c>
      <c r="BR1384" t="s">
        <v>387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1219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360</v>
      </c>
      <c r="L1385" t="s">
        <v>77</v>
      </c>
      <c r="M1385" t="s"/>
      <c r="N1385" t="s">
        <v>1220</v>
      </c>
      <c r="O1385" t="s">
        <v>79</v>
      </c>
      <c r="P1385" t="s">
        <v>1219</v>
      </c>
      <c r="Q1385" t="s"/>
      <c r="R1385" t="s">
        <v>328</v>
      </c>
      <c r="S1385" t="s">
        <v>1882</v>
      </c>
      <c r="T1385" t="s">
        <v>82</v>
      </c>
      <c r="U1385" t="s">
        <v>83</v>
      </c>
      <c r="V1385" t="s">
        <v>84</v>
      </c>
      <c r="W1385" t="s">
        <v>103</v>
      </c>
      <c r="X1385" t="s"/>
      <c r="Y1385" t="s">
        <v>86</v>
      </c>
      <c r="Z1385">
        <f>HYPERLINK("https://hotelmonitor-cachepage.eclerx.com/savepage/tk_15454758766470182_sr_62.html","info")</f>
        <v/>
      </c>
      <c r="AA1385" t="n">
        <v>-426811</v>
      </c>
      <c r="AB1385" t="s">
        <v>1883</v>
      </c>
      <c r="AC1385" t="s">
        <v>196</v>
      </c>
      <c r="AD1385" t="s">
        <v>89</v>
      </c>
      <c r="AE1385" t="s"/>
      <c r="AF1385" t="s"/>
      <c r="AG1385" t="s"/>
      <c r="AH1385" t="s">
        <v>1884</v>
      </c>
      <c r="AI1385" t="s">
        <v>1885</v>
      </c>
      <c r="AJ1385" t="s"/>
      <c r="AK1385" t="s">
        <v>91</v>
      </c>
      <c r="AL1385" t="s"/>
      <c r="AM1385" t="s">
        <v>371</v>
      </c>
      <c r="AN1385" t="s">
        <v>91</v>
      </c>
      <c r="AO1385" t="s"/>
      <c r="AP1385" t="n">
        <v>4</v>
      </c>
      <c r="AQ1385" t="s">
        <v>92</v>
      </c>
      <c r="AR1385" t="s"/>
      <c r="AS1385" t="s">
        <v>1235</v>
      </c>
      <c r="AT1385" t="s">
        <v>94</v>
      </c>
      <c r="AU1385" t="s">
        <v>91</v>
      </c>
      <c r="AV1385" t="s"/>
      <c r="AW1385" t="s">
        <v>95</v>
      </c>
      <c r="AX1385" t="s"/>
      <c r="AY1385" t="n">
        <v>426811</v>
      </c>
      <c r="AZ1385" t="s">
        <v>1225</v>
      </c>
      <c r="BA1385" t="s"/>
      <c r="BB1385" t="s"/>
      <c r="BC1385" t="n">
        <v>38.91</v>
      </c>
      <c r="BD1385" t="n">
        <v>38.91</v>
      </c>
      <c r="BE1385" t="s">
        <v>1886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>
        <v>1227</v>
      </c>
      <c r="BR1385" t="s">
        <v>387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1219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360</v>
      </c>
      <c r="L1386" t="s">
        <v>77</v>
      </c>
      <c r="M1386" t="s"/>
      <c r="N1386" t="s">
        <v>1220</v>
      </c>
      <c r="O1386" t="s">
        <v>79</v>
      </c>
      <c r="P1386" t="s">
        <v>1219</v>
      </c>
      <c r="Q1386" t="s"/>
      <c r="R1386" t="s">
        <v>328</v>
      </c>
      <c r="S1386" t="s">
        <v>1882</v>
      </c>
      <c r="T1386" t="s">
        <v>82</v>
      </c>
      <c r="U1386" t="s">
        <v>83</v>
      </c>
      <c r="V1386" t="s">
        <v>84</v>
      </c>
      <c r="W1386" t="s">
        <v>103</v>
      </c>
      <c r="X1386" t="s"/>
      <c r="Y1386" t="s">
        <v>86</v>
      </c>
      <c r="Z1386">
        <f>HYPERLINK("https://hotelmonitor-cachepage.eclerx.com/savepage/tk_15454758766470182_sr_62.html","info")</f>
        <v/>
      </c>
      <c r="AA1386" t="n">
        <v>-426811</v>
      </c>
      <c r="AB1386" t="s">
        <v>1247</v>
      </c>
      <c r="AC1386" t="s">
        <v>196</v>
      </c>
      <c r="AD1386" t="s">
        <v>89</v>
      </c>
      <c r="AE1386" t="s"/>
      <c r="AF1386" t="s"/>
      <c r="AG1386" t="s"/>
      <c r="AH1386" t="s">
        <v>1884</v>
      </c>
      <c r="AI1386" t="s">
        <v>1885</v>
      </c>
      <c r="AJ1386" t="s"/>
      <c r="AK1386" t="s">
        <v>91</v>
      </c>
      <c r="AL1386" t="s"/>
      <c r="AM1386" t="s">
        <v>474</v>
      </c>
      <c r="AN1386" t="s">
        <v>91</v>
      </c>
      <c r="AO1386" t="s"/>
      <c r="AP1386" t="n">
        <v>4</v>
      </c>
      <c r="AQ1386" t="s">
        <v>92</v>
      </c>
      <c r="AR1386" t="s"/>
      <c r="AS1386" t="s">
        <v>93</v>
      </c>
      <c r="AT1386" t="s">
        <v>94</v>
      </c>
      <c r="AU1386" t="s">
        <v>91</v>
      </c>
      <c r="AV1386" t="s"/>
      <c r="AW1386" t="s">
        <v>95</v>
      </c>
      <c r="AX1386" t="s"/>
      <c r="AY1386" t="n">
        <v>426811</v>
      </c>
      <c r="AZ1386" t="s">
        <v>1225</v>
      </c>
      <c r="BA1386" t="s"/>
      <c r="BB1386" t="s"/>
      <c r="BC1386" t="n">
        <v>38.91</v>
      </c>
      <c r="BD1386" t="n">
        <v>38.91</v>
      </c>
      <c r="BE1386" t="s">
        <v>1886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>
        <v>1227</v>
      </c>
      <c r="BR1386" t="s">
        <v>387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1219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360</v>
      </c>
      <c r="L1387" t="s">
        <v>77</v>
      </c>
      <c r="M1387" t="s"/>
      <c r="N1387" t="s">
        <v>1220</v>
      </c>
      <c r="O1387" t="s">
        <v>79</v>
      </c>
      <c r="P1387" t="s">
        <v>1219</v>
      </c>
      <c r="Q1387" t="s"/>
      <c r="R1387" t="s">
        <v>328</v>
      </c>
      <c r="S1387" t="s">
        <v>1882</v>
      </c>
      <c r="T1387" t="s">
        <v>82</v>
      </c>
      <c r="U1387" t="s">
        <v>83</v>
      </c>
      <c r="V1387" t="s">
        <v>84</v>
      </c>
      <c r="W1387" t="s">
        <v>103</v>
      </c>
      <c r="X1387" t="s"/>
      <c r="Y1387" t="s">
        <v>86</v>
      </c>
      <c r="Z1387">
        <f>HYPERLINK("https://hotelmonitor-cachepage.eclerx.com/savepage/tk_15454758766470182_sr_62.html","info")</f>
        <v/>
      </c>
      <c r="AA1387" t="n">
        <v>-426811</v>
      </c>
      <c r="AB1387" t="s">
        <v>1247</v>
      </c>
      <c r="AC1387" t="s">
        <v>196</v>
      </c>
      <c r="AD1387" t="s">
        <v>89</v>
      </c>
      <c r="AE1387" t="s"/>
      <c r="AF1387" t="s"/>
      <c r="AG1387" t="s"/>
      <c r="AH1387" t="s">
        <v>1884</v>
      </c>
      <c r="AI1387" t="s">
        <v>1885</v>
      </c>
      <c r="AJ1387" t="s"/>
      <c r="AK1387" t="s">
        <v>91</v>
      </c>
      <c r="AL1387" t="s"/>
      <c r="AM1387" t="s">
        <v>474</v>
      </c>
      <c r="AN1387" t="s">
        <v>91</v>
      </c>
      <c r="AO1387" t="s"/>
      <c r="AP1387" t="n">
        <v>4</v>
      </c>
      <c r="AQ1387" t="s">
        <v>92</v>
      </c>
      <c r="AR1387" t="s"/>
      <c r="AS1387" t="s">
        <v>93</v>
      </c>
      <c r="AT1387" t="s">
        <v>94</v>
      </c>
      <c r="AU1387" t="s">
        <v>91</v>
      </c>
      <c r="AV1387" t="s"/>
      <c r="AW1387" t="s">
        <v>95</v>
      </c>
      <c r="AX1387" t="s"/>
      <c r="AY1387" t="n">
        <v>426811</v>
      </c>
      <c r="AZ1387" t="s">
        <v>1225</v>
      </c>
      <c r="BA1387" t="s"/>
      <c r="BB1387" t="s"/>
      <c r="BC1387" t="n">
        <v>38.91</v>
      </c>
      <c r="BD1387" t="n">
        <v>38.91</v>
      </c>
      <c r="BE1387" t="s">
        <v>1886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>
        <v>1227</v>
      </c>
      <c r="BR1387" t="s">
        <v>387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1219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360</v>
      </c>
      <c r="L1388" t="s">
        <v>77</v>
      </c>
      <c r="M1388" t="s"/>
      <c r="N1388" t="s">
        <v>1220</v>
      </c>
      <c r="O1388" t="s">
        <v>79</v>
      </c>
      <c r="P1388" t="s">
        <v>1219</v>
      </c>
      <c r="Q1388" t="s"/>
      <c r="R1388" t="s">
        <v>328</v>
      </c>
      <c r="S1388" t="s">
        <v>1882</v>
      </c>
      <c r="T1388" t="s">
        <v>82</v>
      </c>
      <c r="U1388" t="s">
        <v>83</v>
      </c>
      <c r="V1388" t="s">
        <v>84</v>
      </c>
      <c r="W1388" t="s">
        <v>103</v>
      </c>
      <c r="X1388" t="s"/>
      <c r="Y1388" t="s">
        <v>86</v>
      </c>
      <c r="Z1388">
        <f>HYPERLINK("https://hotelmonitor-cachepage.eclerx.com/savepage/tk_15454758766470182_sr_62.html","info")</f>
        <v/>
      </c>
      <c r="AA1388" t="n">
        <v>-426811</v>
      </c>
      <c r="AB1388" t="s">
        <v>1887</v>
      </c>
      <c r="AC1388" t="s">
        <v>196</v>
      </c>
      <c r="AD1388" t="s">
        <v>89</v>
      </c>
      <c r="AE1388" t="s"/>
      <c r="AF1388" t="s"/>
      <c r="AG1388" t="s"/>
      <c r="AH1388" t="s">
        <v>1884</v>
      </c>
      <c r="AI1388" t="s">
        <v>1885</v>
      </c>
      <c r="AJ1388" t="s"/>
      <c r="AK1388" t="s">
        <v>91</v>
      </c>
      <c r="AL1388" t="s"/>
      <c r="AM1388" t="s">
        <v>474</v>
      </c>
      <c r="AN1388" t="s">
        <v>91</v>
      </c>
      <c r="AO1388" t="s"/>
      <c r="AP1388" t="n">
        <v>4</v>
      </c>
      <c r="AQ1388" t="s">
        <v>92</v>
      </c>
      <c r="AR1388" t="s"/>
      <c r="AS1388" t="s">
        <v>93</v>
      </c>
      <c r="AT1388" t="s">
        <v>94</v>
      </c>
      <c r="AU1388" t="s">
        <v>91</v>
      </c>
      <c r="AV1388" t="s"/>
      <c r="AW1388" t="s">
        <v>95</v>
      </c>
      <c r="AX1388" t="s"/>
      <c r="AY1388" t="n">
        <v>426811</v>
      </c>
      <c r="AZ1388" t="s">
        <v>1225</v>
      </c>
      <c r="BA1388" t="s"/>
      <c r="BB1388" t="s"/>
      <c r="BC1388" t="n">
        <v>38.91</v>
      </c>
      <c r="BD1388" t="n">
        <v>38.91</v>
      </c>
      <c r="BE1388" t="s">
        <v>1886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>
        <v>1227</v>
      </c>
      <c r="BR1388" t="s">
        <v>387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1219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360</v>
      </c>
      <c r="L1389" t="s">
        <v>77</v>
      </c>
      <c r="M1389" t="s"/>
      <c r="N1389" t="s">
        <v>1220</v>
      </c>
      <c r="O1389" t="s">
        <v>79</v>
      </c>
      <c r="P1389" t="s">
        <v>1219</v>
      </c>
      <c r="Q1389" t="s"/>
      <c r="R1389" t="s">
        <v>328</v>
      </c>
      <c r="S1389" t="s">
        <v>1882</v>
      </c>
      <c r="T1389" t="s">
        <v>82</v>
      </c>
      <c r="U1389" t="s">
        <v>83</v>
      </c>
      <c r="V1389" t="s">
        <v>84</v>
      </c>
      <c r="W1389" t="s">
        <v>103</v>
      </c>
      <c r="X1389" t="s"/>
      <c r="Y1389" t="s">
        <v>86</v>
      </c>
      <c r="Z1389">
        <f>HYPERLINK("https://hotelmonitor-cachepage.eclerx.com/savepage/tk_15454758766470182_sr_62.html","info")</f>
        <v/>
      </c>
      <c r="AA1389" t="n">
        <v>-426811</v>
      </c>
      <c r="AB1389" t="s">
        <v>1887</v>
      </c>
      <c r="AC1389" t="s">
        <v>196</v>
      </c>
      <c r="AD1389" t="s">
        <v>89</v>
      </c>
      <c r="AE1389" t="s"/>
      <c r="AF1389" t="s"/>
      <c r="AG1389" t="s"/>
      <c r="AH1389" t="s">
        <v>1884</v>
      </c>
      <c r="AI1389" t="s">
        <v>1885</v>
      </c>
      <c r="AJ1389" t="s"/>
      <c r="AK1389" t="s">
        <v>91</v>
      </c>
      <c r="AL1389" t="s"/>
      <c r="AM1389" t="s">
        <v>474</v>
      </c>
      <c r="AN1389" t="s">
        <v>91</v>
      </c>
      <c r="AO1389" t="s"/>
      <c r="AP1389" t="n">
        <v>4</v>
      </c>
      <c r="AQ1389" t="s">
        <v>92</v>
      </c>
      <c r="AR1389" t="s"/>
      <c r="AS1389" t="s">
        <v>93</v>
      </c>
      <c r="AT1389" t="s">
        <v>94</v>
      </c>
      <c r="AU1389" t="s">
        <v>91</v>
      </c>
      <c r="AV1389" t="s"/>
      <c r="AW1389" t="s">
        <v>95</v>
      </c>
      <c r="AX1389" t="s"/>
      <c r="AY1389" t="n">
        <v>426811</v>
      </c>
      <c r="AZ1389" t="s">
        <v>1225</v>
      </c>
      <c r="BA1389" t="s"/>
      <c r="BB1389" t="s"/>
      <c r="BC1389" t="n">
        <v>38.91</v>
      </c>
      <c r="BD1389" t="n">
        <v>38.91</v>
      </c>
      <c r="BE1389" t="s">
        <v>1886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>
        <v>1227</v>
      </c>
      <c r="BR1389" t="s">
        <v>387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1219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375</v>
      </c>
      <c r="L1390" t="s">
        <v>77</v>
      </c>
      <c r="M1390" t="s"/>
      <c r="N1390" t="s">
        <v>1220</v>
      </c>
      <c r="O1390" t="s">
        <v>79</v>
      </c>
      <c r="P1390" t="s">
        <v>1219</v>
      </c>
      <c r="Q1390" t="s"/>
      <c r="R1390" t="s">
        <v>328</v>
      </c>
      <c r="S1390" t="s">
        <v>1733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>
        <f>HYPERLINK("https://hotelmonitor-cachepage.eclerx.com/savepage/tk_15454758766470182_sr_62.html","info")</f>
        <v/>
      </c>
      <c r="AA1390" t="n">
        <v>-426811</v>
      </c>
      <c r="AB1390" t="s">
        <v>1237</v>
      </c>
      <c r="AC1390" t="s">
        <v>88</v>
      </c>
      <c r="AD1390" t="s">
        <v>89</v>
      </c>
      <c r="AE1390" t="s"/>
      <c r="AF1390" t="s"/>
      <c r="AG1390" t="s"/>
      <c r="AH1390" t="s">
        <v>1734</v>
      </c>
      <c r="AI1390" t="s">
        <v>1735</v>
      </c>
      <c r="AJ1390" t="s"/>
      <c r="AK1390" t="s">
        <v>91</v>
      </c>
      <c r="AL1390" t="s"/>
      <c r="AM1390" t="s">
        <v>371</v>
      </c>
      <c r="AN1390" t="s">
        <v>91</v>
      </c>
      <c r="AO1390" t="s"/>
      <c r="AP1390" t="n">
        <v>4</v>
      </c>
      <c r="AQ1390" t="s">
        <v>92</v>
      </c>
      <c r="AR1390" t="s"/>
      <c r="AS1390" t="s">
        <v>1235</v>
      </c>
      <c r="AT1390" t="s">
        <v>94</v>
      </c>
      <c r="AU1390" t="s">
        <v>91</v>
      </c>
      <c r="AV1390" t="s"/>
      <c r="AW1390" t="s">
        <v>95</v>
      </c>
      <c r="AX1390" t="s"/>
      <c r="AY1390" t="n">
        <v>426811</v>
      </c>
      <c r="AZ1390" t="s">
        <v>1225</v>
      </c>
      <c r="BA1390" t="s"/>
      <c r="BB1390" t="s"/>
      <c r="BC1390" t="n">
        <v>38.91</v>
      </c>
      <c r="BD1390" t="n">
        <v>38.91</v>
      </c>
      <c r="BE1390" t="s">
        <v>1888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>
        <v>1227</v>
      </c>
      <c r="BR1390" t="s">
        <v>387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1219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375</v>
      </c>
      <c r="L1391" t="s">
        <v>77</v>
      </c>
      <c r="M1391" t="s"/>
      <c r="N1391" t="s">
        <v>1220</v>
      </c>
      <c r="O1391" t="s">
        <v>79</v>
      </c>
      <c r="P1391" t="s">
        <v>1219</v>
      </c>
      <c r="Q1391" t="s"/>
      <c r="R1391" t="s">
        <v>328</v>
      </c>
      <c r="S1391" t="s">
        <v>1733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>
        <f>HYPERLINK("https://hotelmonitor-cachepage.eclerx.com/savepage/tk_15454758766470182_sr_62.html","info")</f>
        <v/>
      </c>
      <c r="AA1391" t="n">
        <v>-426811</v>
      </c>
      <c r="AB1391" t="s">
        <v>1237</v>
      </c>
      <c r="AC1391" t="s">
        <v>88</v>
      </c>
      <c r="AD1391" t="s">
        <v>89</v>
      </c>
      <c r="AE1391" t="s"/>
      <c r="AF1391" t="s"/>
      <c r="AG1391" t="s"/>
      <c r="AH1391" t="s">
        <v>1734</v>
      </c>
      <c r="AI1391" t="s">
        <v>1735</v>
      </c>
      <c r="AJ1391" t="s"/>
      <c r="AK1391" t="s">
        <v>91</v>
      </c>
      <c r="AL1391" t="s"/>
      <c r="AM1391" t="s">
        <v>371</v>
      </c>
      <c r="AN1391" t="s">
        <v>91</v>
      </c>
      <c r="AO1391" t="s"/>
      <c r="AP1391" t="n">
        <v>4</v>
      </c>
      <c r="AQ1391" t="s">
        <v>92</v>
      </c>
      <c r="AR1391" t="s"/>
      <c r="AS1391" t="s">
        <v>1235</v>
      </c>
      <c r="AT1391" t="s">
        <v>94</v>
      </c>
      <c r="AU1391" t="s">
        <v>91</v>
      </c>
      <c r="AV1391" t="s"/>
      <c r="AW1391" t="s">
        <v>95</v>
      </c>
      <c r="AX1391" t="s"/>
      <c r="AY1391" t="n">
        <v>426811</v>
      </c>
      <c r="AZ1391" t="s">
        <v>1225</v>
      </c>
      <c r="BA1391" t="s"/>
      <c r="BB1391" t="s"/>
      <c r="BC1391" t="n">
        <v>38.91</v>
      </c>
      <c r="BD1391" t="n">
        <v>38.91</v>
      </c>
      <c r="BE1391" t="s">
        <v>1888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>
        <v>1227</v>
      </c>
      <c r="BR1391" t="s">
        <v>387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1219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375</v>
      </c>
      <c r="L1392" t="s">
        <v>77</v>
      </c>
      <c r="M1392" t="s"/>
      <c r="N1392" t="s">
        <v>1220</v>
      </c>
      <c r="O1392" t="s">
        <v>79</v>
      </c>
      <c r="P1392" t="s">
        <v>1219</v>
      </c>
      <c r="Q1392" t="s"/>
      <c r="R1392" t="s">
        <v>328</v>
      </c>
      <c r="S1392" t="s">
        <v>1733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>
        <f>HYPERLINK("https://hotelmonitor-cachepage.eclerx.com/savepage/tk_15454758766470182_sr_62.html","info")</f>
        <v/>
      </c>
      <c r="AA1392" t="n">
        <v>-426811</v>
      </c>
      <c r="AB1392" t="s">
        <v>1242</v>
      </c>
      <c r="AC1392" t="s">
        <v>88</v>
      </c>
      <c r="AD1392" t="s">
        <v>89</v>
      </c>
      <c r="AE1392" t="s"/>
      <c r="AF1392" t="s"/>
      <c r="AG1392" t="s"/>
      <c r="AH1392" t="s">
        <v>1734</v>
      </c>
      <c r="AI1392" t="s">
        <v>1735</v>
      </c>
      <c r="AJ1392" t="s"/>
      <c r="AK1392" t="s">
        <v>91</v>
      </c>
      <c r="AL1392" t="s"/>
      <c r="AM1392" t="s">
        <v>371</v>
      </c>
      <c r="AN1392" t="s">
        <v>91</v>
      </c>
      <c r="AO1392" t="s"/>
      <c r="AP1392" t="n">
        <v>4</v>
      </c>
      <c r="AQ1392" t="s">
        <v>92</v>
      </c>
      <c r="AR1392" t="s"/>
      <c r="AS1392" t="s">
        <v>1235</v>
      </c>
      <c r="AT1392" t="s">
        <v>94</v>
      </c>
      <c r="AU1392" t="s">
        <v>91</v>
      </c>
      <c r="AV1392" t="s"/>
      <c r="AW1392" t="s">
        <v>95</v>
      </c>
      <c r="AX1392" t="s"/>
      <c r="AY1392" t="n">
        <v>426811</v>
      </c>
      <c r="AZ1392" t="s">
        <v>1225</v>
      </c>
      <c r="BA1392" t="s"/>
      <c r="BB1392" t="s"/>
      <c r="BC1392" t="n">
        <v>38.91</v>
      </c>
      <c r="BD1392" t="n">
        <v>38.91</v>
      </c>
      <c r="BE1392" t="s">
        <v>1888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>
        <v>1227</v>
      </c>
      <c r="BR1392" t="s">
        <v>387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1219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375</v>
      </c>
      <c r="L1393" t="s">
        <v>77</v>
      </c>
      <c r="M1393" t="s"/>
      <c r="N1393" t="s">
        <v>1220</v>
      </c>
      <c r="O1393" t="s">
        <v>79</v>
      </c>
      <c r="P1393" t="s">
        <v>1219</v>
      </c>
      <c r="Q1393" t="s"/>
      <c r="R1393" t="s">
        <v>328</v>
      </c>
      <c r="S1393" t="s">
        <v>1733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HYPERLINK("https://hotelmonitor-cachepage.eclerx.com/savepage/tk_15454758766470182_sr_62.html","info")</f>
        <v/>
      </c>
      <c r="AA1393" t="n">
        <v>-426811</v>
      </c>
      <c r="AB1393" t="s">
        <v>1242</v>
      </c>
      <c r="AC1393" t="s">
        <v>88</v>
      </c>
      <c r="AD1393" t="s">
        <v>89</v>
      </c>
      <c r="AE1393" t="s"/>
      <c r="AF1393" t="s"/>
      <c r="AG1393" t="s"/>
      <c r="AH1393" t="s">
        <v>1734</v>
      </c>
      <c r="AI1393" t="s">
        <v>1735</v>
      </c>
      <c r="AJ1393" t="s"/>
      <c r="AK1393" t="s">
        <v>91</v>
      </c>
      <c r="AL1393" t="s"/>
      <c r="AM1393" t="s">
        <v>371</v>
      </c>
      <c r="AN1393" t="s">
        <v>91</v>
      </c>
      <c r="AO1393" t="s"/>
      <c r="AP1393" t="n">
        <v>4</v>
      </c>
      <c r="AQ1393" t="s">
        <v>92</v>
      </c>
      <c r="AR1393" t="s"/>
      <c r="AS1393" t="s">
        <v>1235</v>
      </c>
      <c r="AT1393" t="s">
        <v>94</v>
      </c>
      <c r="AU1393" t="s">
        <v>91</v>
      </c>
      <c r="AV1393" t="s"/>
      <c r="AW1393" t="s">
        <v>95</v>
      </c>
      <c r="AX1393" t="s"/>
      <c r="AY1393" t="n">
        <v>426811</v>
      </c>
      <c r="AZ1393" t="s">
        <v>1225</v>
      </c>
      <c r="BA1393" t="s"/>
      <c r="BB1393" t="s"/>
      <c r="BC1393" t="n">
        <v>38.91</v>
      </c>
      <c r="BD1393" t="n">
        <v>38.91</v>
      </c>
      <c r="BE1393" t="s">
        <v>1888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>
        <v>1227</v>
      </c>
      <c r="BR1393" t="s">
        <v>387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1219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375</v>
      </c>
      <c r="L1394" t="s">
        <v>77</v>
      </c>
      <c r="M1394" t="s"/>
      <c r="N1394" t="s">
        <v>1220</v>
      </c>
      <c r="O1394" t="s">
        <v>79</v>
      </c>
      <c r="P1394" t="s">
        <v>1219</v>
      </c>
      <c r="Q1394" t="s"/>
      <c r="R1394" t="s">
        <v>328</v>
      </c>
      <c r="S1394" t="s">
        <v>1733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>
        <f>HYPERLINK("https://hotelmonitor-cachepage.eclerx.com/savepage/tk_15454758766470182_sr_62.html","info")</f>
        <v/>
      </c>
      <c r="AA1394" t="n">
        <v>-426811</v>
      </c>
      <c r="AB1394" t="s">
        <v>1243</v>
      </c>
      <c r="AC1394" t="s">
        <v>88</v>
      </c>
      <c r="AD1394" t="s">
        <v>89</v>
      </c>
      <c r="AE1394" t="s"/>
      <c r="AF1394" t="s"/>
      <c r="AG1394" t="s"/>
      <c r="AH1394" t="s">
        <v>1734</v>
      </c>
      <c r="AI1394" t="s">
        <v>1735</v>
      </c>
      <c r="AJ1394" t="s"/>
      <c r="AK1394" t="s">
        <v>91</v>
      </c>
      <c r="AL1394" t="s"/>
      <c r="AM1394" t="s">
        <v>474</v>
      </c>
      <c r="AN1394" t="s">
        <v>91</v>
      </c>
      <c r="AO1394" t="s"/>
      <c r="AP1394" t="n">
        <v>4</v>
      </c>
      <c r="AQ1394" t="s">
        <v>92</v>
      </c>
      <c r="AR1394" t="s"/>
      <c r="AS1394" t="s">
        <v>93</v>
      </c>
      <c r="AT1394" t="s">
        <v>94</v>
      </c>
      <c r="AU1394" t="s">
        <v>91</v>
      </c>
      <c r="AV1394" t="s"/>
      <c r="AW1394" t="s">
        <v>95</v>
      </c>
      <c r="AX1394" t="s"/>
      <c r="AY1394" t="n">
        <v>426811</v>
      </c>
      <c r="AZ1394" t="s">
        <v>1225</v>
      </c>
      <c r="BA1394" t="s"/>
      <c r="BB1394" t="s"/>
      <c r="BC1394" t="n">
        <v>38.91</v>
      </c>
      <c r="BD1394" t="n">
        <v>38.91</v>
      </c>
      <c r="BE1394" t="s">
        <v>1888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>
        <v>1227</v>
      </c>
      <c r="BR1394" t="s">
        <v>387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1219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375</v>
      </c>
      <c r="L1395" t="s">
        <v>77</v>
      </c>
      <c r="M1395" t="s"/>
      <c r="N1395" t="s">
        <v>1220</v>
      </c>
      <c r="O1395" t="s">
        <v>79</v>
      </c>
      <c r="P1395" t="s">
        <v>1219</v>
      </c>
      <c r="Q1395" t="s"/>
      <c r="R1395" t="s">
        <v>328</v>
      </c>
      <c r="S1395" t="s">
        <v>1733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>
        <f>HYPERLINK("https://hotelmonitor-cachepage.eclerx.com/savepage/tk_15454758766470182_sr_62.html","info")</f>
        <v/>
      </c>
      <c r="AA1395" t="n">
        <v>-426811</v>
      </c>
      <c r="AB1395" t="s">
        <v>1243</v>
      </c>
      <c r="AC1395" t="s">
        <v>88</v>
      </c>
      <c r="AD1395" t="s">
        <v>89</v>
      </c>
      <c r="AE1395" t="s"/>
      <c r="AF1395" t="s"/>
      <c r="AG1395" t="s"/>
      <c r="AH1395" t="s">
        <v>1734</v>
      </c>
      <c r="AI1395" t="s">
        <v>1735</v>
      </c>
      <c r="AJ1395" t="s"/>
      <c r="AK1395" t="s">
        <v>91</v>
      </c>
      <c r="AL1395" t="s"/>
      <c r="AM1395" t="s">
        <v>474</v>
      </c>
      <c r="AN1395" t="s">
        <v>91</v>
      </c>
      <c r="AO1395" t="s"/>
      <c r="AP1395" t="n">
        <v>4</v>
      </c>
      <c r="AQ1395" t="s">
        <v>92</v>
      </c>
      <c r="AR1395" t="s"/>
      <c r="AS1395" t="s">
        <v>93</v>
      </c>
      <c r="AT1395" t="s">
        <v>94</v>
      </c>
      <c r="AU1395" t="s">
        <v>91</v>
      </c>
      <c r="AV1395" t="s"/>
      <c r="AW1395" t="s">
        <v>95</v>
      </c>
      <c r="AX1395" t="s"/>
      <c r="AY1395" t="n">
        <v>426811</v>
      </c>
      <c r="AZ1395" t="s">
        <v>1225</v>
      </c>
      <c r="BA1395" t="s"/>
      <c r="BB1395" t="s"/>
      <c r="BC1395" t="n">
        <v>38.91</v>
      </c>
      <c r="BD1395" t="n">
        <v>38.91</v>
      </c>
      <c r="BE1395" t="s">
        <v>1888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>
        <v>1227</v>
      </c>
      <c r="BR1395" t="s">
        <v>387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1219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375</v>
      </c>
      <c r="L1396" t="s">
        <v>77</v>
      </c>
      <c r="M1396" t="s"/>
      <c r="N1396" t="s">
        <v>1220</v>
      </c>
      <c r="O1396" t="s">
        <v>79</v>
      </c>
      <c r="P1396" t="s">
        <v>1219</v>
      </c>
      <c r="Q1396" t="s"/>
      <c r="R1396" t="s">
        <v>328</v>
      </c>
      <c r="S1396" t="s">
        <v>1733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HYPERLINK("https://hotelmonitor-cachepage.eclerx.com/savepage/tk_15454758766470182_sr_62.html","info")</f>
        <v/>
      </c>
      <c r="AA1396" t="n">
        <v>-426811</v>
      </c>
      <c r="AB1396" t="s">
        <v>1244</v>
      </c>
      <c r="AC1396" t="s">
        <v>88</v>
      </c>
      <c r="AD1396" t="s">
        <v>89</v>
      </c>
      <c r="AE1396" t="s"/>
      <c r="AF1396" t="s"/>
      <c r="AG1396" t="s"/>
      <c r="AH1396" t="s">
        <v>1734</v>
      </c>
      <c r="AI1396" t="s">
        <v>1735</v>
      </c>
      <c r="AJ1396" t="s"/>
      <c r="AK1396" t="s">
        <v>91</v>
      </c>
      <c r="AL1396" t="s"/>
      <c r="AM1396" t="s">
        <v>474</v>
      </c>
      <c r="AN1396" t="s">
        <v>91</v>
      </c>
      <c r="AO1396" t="s"/>
      <c r="AP1396" t="n">
        <v>4</v>
      </c>
      <c r="AQ1396" t="s">
        <v>92</v>
      </c>
      <c r="AR1396" t="s"/>
      <c r="AS1396" t="s">
        <v>93</v>
      </c>
      <c r="AT1396" t="s">
        <v>94</v>
      </c>
      <c r="AU1396" t="s">
        <v>91</v>
      </c>
      <c r="AV1396" t="s"/>
      <c r="AW1396" t="s">
        <v>95</v>
      </c>
      <c r="AX1396" t="s"/>
      <c r="AY1396" t="n">
        <v>426811</v>
      </c>
      <c r="AZ1396" t="s">
        <v>1225</v>
      </c>
      <c r="BA1396" t="s"/>
      <c r="BB1396" t="s"/>
      <c r="BC1396" t="n">
        <v>38.91</v>
      </c>
      <c r="BD1396" t="n">
        <v>38.91</v>
      </c>
      <c r="BE1396" t="s">
        <v>1888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>
        <v>1227</v>
      </c>
      <c r="BR1396" t="s">
        <v>387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1219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375</v>
      </c>
      <c r="L1397" t="s">
        <v>77</v>
      </c>
      <c r="M1397" t="s"/>
      <c r="N1397" t="s">
        <v>1220</v>
      </c>
      <c r="O1397" t="s">
        <v>79</v>
      </c>
      <c r="P1397" t="s">
        <v>1219</v>
      </c>
      <c r="Q1397" t="s"/>
      <c r="R1397" t="s">
        <v>328</v>
      </c>
      <c r="S1397" t="s">
        <v>1733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HYPERLINK("https://hotelmonitor-cachepage.eclerx.com/savepage/tk_15454758766470182_sr_62.html","info")</f>
        <v/>
      </c>
      <c r="AA1397" t="n">
        <v>-426811</v>
      </c>
      <c r="AB1397" t="s">
        <v>1244</v>
      </c>
      <c r="AC1397" t="s">
        <v>88</v>
      </c>
      <c r="AD1397" t="s">
        <v>89</v>
      </c>
      <c r="AE1397" t="s"/>
      <c r="AF1397" t="s"/>
      <c r="AG1397" t="s"/>
      <c r="AH1397" t="s">
        <v>1734</v>
      </c>
      <c r="AI1397" t="s">
        <v>1735</v>
      </c>
      <c r="AJ1397" t="s"/>
      <c r="AK1397" t="s">
        <v>91</v>
      </c>
      <c r="AL1397" t="s"/>
      <c r="AM1397" t="s">
        <v>474</v>
      </c>
      <c r="AN1397" t="s">
        <v>91</v>
      </c>
      <c r="AO1397" t="s"/>
      <c r="AP1397" t="n">
        <v>4</v>
      </c>
      <c r="AQ1397" t="s">
        <v>92</v>
      </c>
      <c r="AR1397" t="s"/>
      <c r="AS1397" t="s">
        <v>93</v>
      </c>
      <c r="AT1397" t="s">
        <v>94</v>
      </c>
      <c r="AU1397" t="s">
        <v>91</v>
      </c>
      <c r="AV1397" t="s"/>
      <c r="AW1397" t="s">
        <v>95</v>
      </c>
      <c r="AX1397" t="s"/>
      <c r="AY1397" t="n">
        <v>426811</v>
      </c>
      <c r="AZ1397" t="s">
        <v>1225</v>
      </c>
      <c r="BA1397" t="s"/>
      <c r="BB1397" t="s"/>
      <c r="BC1397" t="n">
        <v>38.91</v>
      </c>
      <c r="BD1397" t="n">
        <v>38.91</v>
      </c>
      <c r="BE1397" t="s">
        <v>1888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>
        <v>1227</v>
      </c>
      <c r="BR1397" t="s">
        <v>387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1219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400</v>
      </c>
      <c r="L1398" t="s">
        <v>77</v>
      </c>
      <c r="M1398" t="s"/>
      <c r="N1398" t="s">
        <v>1220</v>
      </c>
      <c r="O1398" t="s">
        <v>79</v>
      </c>
      <c r="P1398" t="s">
        <v>1219</v>
      </c>
      <c r="Q1398" t="s"/>
      <c r="R1398" t="s">
        <v>328</v>
      </c>
      <c r="S1398" t="s">
        <v>1889</v>
      </c>
      <c r="T1398" t="s">
        <v>82</v>
      </c>
      <c r="U1398" t="s">
        <v>83</v>
      </c>
      <c r="V1398" t="s">
        <v>84</v>
      </c>
      <c r="W1398" t="s">
        <v>103</v>
      </c>
      <c r="X1398" t="s"/>
      <c r="Y1398" t="s">
        <v>86</v>
      </c>
      <c r="Z1398">
        <f>HYPERLINK("https://hotelmonitor-cachepage.eclerx.com/savepage/tk_15454758766470182_sr_62.html","info")</f>
        <v/>
      </c>
      <c r="AA1398" t="n">
        <v>-426811</v>
      </c>
      <c r="AB1398" t="s">
        <v>1253</v>
      </c>
      <c r="AC1398" t="s">
        <v>88</v>
      </c>
      <c r="AD1398" t="s">
        <v>89</v>
      </c>
      <c r="AE1398" t="s"/>
      <c r="AF1398" t="s"/>
      <c r="AG1398" t="s"/>
      <c r="AH1398" t="s">
        <v>1890</v>
      </c>
      <c r="AI1398" t="s">
        <v>1891</v>
      </c>
      <c r="AJ1398" t="s"/>
      <c r="AK1398" t="s">
        <v>91</v>
      </c>
      <c r="AL1398" t="s"/>
      <c r="AM1398" t="s">
        <v>371</v>
      </c>
      <c r="AN1398" t="s">
        <v>91</v>
      </c>
      <c r="AO1398" t="s"/>
      <c r="AP1398" t="n">
        <v>4</v>
      </c>
      <c r="AQ1398" t="s">
        <v>92</v>
      </c>
      <c r="AR1398" t="s"/>
      <c r="AS1398" t="s">
        <v>1235</v>
      </c>
      <c r="AT1398" t="s">
        <v>94</v>
      </c>
      <c r="AU1398" t="s">
        <v>91</v>
      </c>
      <c r="AV1398" t="s"/>
      <c r="AW1398" t="s">
        <v>95</v>
      </c>
      <c r="AX1398" t="s"/>
      <c r="AY1398" t="n">
        <v>426811</v>
      </c>
      <c r="AZ1398" t="s">
        <v>1225</v>
      </c>
      <c r="BA1398" t="s"/>
      <c r="BB1398" t="s"/>
      <c r="BC1398" t="n">
        <v>38.91</v>
      </c>
      <c r="BD1398" t="n">
        <v>38.91</v>
      </c>
      <c r="BE1398" t="s">
        <v>1892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>
        <v>1227</v>
      </c>
      <c r="BR1398" t="s">
        <v>387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1219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400</v>
      </c>
      <c r="L1399" t="s">
        <v>77</v>
      </c>
      <c r="M1399" t="s"/>
      <c r="N1399" t="s">
        <v>1220</v>
      </c>
      <c r="O1399" t="s">
        <v>79</v>
      </c>
      <c r="P1399" t="s">
        <v>1219</v>
      </c>
      <c r="Q1399" t="s"/>
      <c r="R1399" t="s">
        <v>328</v>
      </c>
      <c r="S1399" t="s">
        <v>1889</v>
      </c>
      <c r="T1399" t="s">
        <v>82</v>
      </c>
      <c r="U1399" t="s">
        <v>83</v>
      </c>
      <c r="V1399" t="s">
        <v>84</v>
      </c>
      <c r="W1399" t="s">
        <v>103</v>
      </c>
      <c r="X1399" t="s"/>
      <c r="Y1399" t="s">
        <v>86</v>
      </c>
      <c r="Z1399">
        <f>HYPERLINK("https://hotelmonitor-cachepage.eclerx.com/savepage/tk_15454758766470182_sr_62.html","info")</f>
        <v/>
      </c>
      <c r="AA1399" t="n">
        <v>-426811</v>
      </c>
      <c r="AB1399" t="s">
        <v>1253</v>
      </c>
      <c r="AC1399" t="s">
        <v>88</v>
      </c>
      <c r="AD1399" t="s">
        <v>89</v>
      </c>
      <c r="AE1399" t="s"/>
      <c r="AF1399" t="s"/>
      <c r="AG1399" t="s"/>
      <c r="AH1399" t="s">
        <v>1890</v>
      </c>
      <c r="AI1399" t="s">
        <v>1891</v>
      </c>
      <c r="AJ1399" t="s"/>
      <c r="AK1399" t="s">
        <v>91</v>
      </c>
      <c r="AL1399" t="s"/>
      <c r="AM1399" t="s">
        <v>371</v>
      </c>
      <c r="AN1399" t="s">
        <v>91</v>
      </c>
      <c r="AO1399" t="s"/>
      <c r="AP1399" t="n">
        <v>4</v>
      </c>
      <c r="AQ1399" t="s">
        <v>92</v>
      </c>
      <c r="AR1399" t="s"/>
      <c r="AS1399" t="s">
        <v>1235</v>
      </c>
      <c r="AT1399" t="s">
        <v>94</v>
      </c>
      <c r="AU1399" t="s">
        <v>91</v>
      </c>
      <c r="AV1399" t="s"/>
      <c r="AW1399" t="s">
        <v>95</v>
      </c>
      <c r="AX1399" t="s"/>
      <c r="AY1399" t="n">
        <v>426811</v>
      </c>
      <c r="AZ1399" t="s">
        <v>1225</v>
      </c>
      <c r="BA1399" t="s"/>
      <c r="BB1399" t="s"/>
      <c r="BC1399" t="n">
        <v>38.91</v>
      </c>
      <c r="BD1399" t="n">
        <v>38.91</v>
      </c>
      <c r="BE1399" t="s">
        <v>1892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>
        <v>1227</v>
      </c>
      <c r="BR1399" t="s">
        <v>387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1219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400</v>
      </c>
      <c r="L1400" t="s">
        <v>77</v>
      </c>
      <c r="M1400" t="s"/>
      <c r="N1400" t="s">
        <v>1220</v>
      </c>
      <c r="O1400" t="s">
        <v>79</v>
      </c>
      <c r="P1400" t="s">
        <v>1219</v>
      </c>
      <c r="Q1400" t="s"/>
      <c r="R1400" t="s">
        <v>328</v>
      </c>
      <c r="S1400" t="s">
        <v>1889</v>
      </c>
      <c r="T1400" t="s">
        <v>82</v>
      </c>
      <c r="U1400" t="s">
        <v>83</v>
      </c>
      <c r="V1400" t="s">
        <v>84</v>
      </c>
      <c r="W1400" t="s">
        <v>103</v>
      </c>
      <c r="X1400" t="s"/>
      <c r="Y1400" t="s">
        <v>86</v>
      </c>
      <c r="Z1400">
        <f>HYPERLINK("https://hotelmonitor-cachepage.eclerx.com/savepage/tk_15454758766470182_sr_62.html","info")</f>
        <v/>
      </c>
      <c r="AA1400" t="n">
        <v>-426811</v>
      </c>
      <c r="AB1400" t="s">
        <v>1257</v>
      </c>
      <c r="AC1400" t="s">
        <v>88</v>
      </c>
      <c r="AD1400" t="s">
        <v>89</v>
      </c>
      <c r="AE1400" t="s"/>
      <c r="AF1400" t="s"/>
      <c r="AG1400" t="s"/>
      <c r="AH1400" t="s">
        <v>1890</v>
      </c>
      <c r="AI1400" t="s">
        <v>1891</v>
      </c>
      <c r="AJ1400" t="s"/>
      <c r="AK1400" t="s">
        <v>91</v>
      </c>
      <c r="AL1400" t="s"/>
      <c r="AM1400" t="s">
        <v>371</v>
      </c>
      <c r="AN1400" t="s">
        <v>91</v>
      </c>
      <c r="AO1400" t="s"/>
      <c r="AP1400" t="n">
        <v>4</v>
      </c>
      <c r="AQ1400" t="s">
        <v>92</v>
      </c>
      <c r="AR1400" t="s"/>
      <c r="AS1400" t="s">
        <v>1235</v>
      </c>
      <c r="AT1400" t="s">
        <v>94</v>
      </c>
      <c r="AU1400" t="s">
        <v>91</v>
      </c>
      <c r="AV1400" t="s"/>
      <c r="AW1400" t="s">
        <v>95</v>
      </c>
      <c r="AX1400" t="s"/>
      <c r="AY1400" t="n">
        <v>426811</v>
      </c>
      <c r="AZ1400" t="s">
        <v>1225</v>
      </c>
      <c r="BA1400" t="s"/>
      <c r="BB1400" t="s"/>
      <c r="BC1400" t="n">
        <v>38.91</v>
      </c>
      <c r="BD1400" t="n">
        <v>38.91</v>
      </c>
      <c r="BE1400" t="s">
        <v>1892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>
        <v>1227</v>
      </c>
      <c r="BR1400" t="s">
        <v>387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1219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400</v>
      </c>
      <c r="L1401" t="s">
        <v>77</v>
      </c>
      <c r="M1401" t="s"/>
      <c r="N1401" t="s">
        <v>1220</v>
      </c>
      <c r="O1401" t="s">
        <v>79</v>
      </c>
      <c r="P1401" t="s">
        <v>1219</v>
      </c>
      <c r="Q1401" t="s"/>
      <c r="R1401" t="s">
        <v>328</v>
      </c>
      <c r="S1401" t="s">
        <v>1889</v>
      </c>
      <c r="T1401" t="s">
        <v>82</v>
      </c>
      <c r="U1401" t="s">
        <v>83</v>
      </c>
      <c r="V1401" t="s">
        <v>84</v>
      </c>
      <c r="W1401" t="s">
        <v>103</v>
      </c>
      <c r="X1401" t="s"/>
      <c r="Y1401" t="s">
        <v>86</v>
      </c>
      <c r="Z1401">
        <f>HYPERLINK("https://hotelmonitor-cachepage.eclerx.com/savepage/tk_15454758766470182_sr_62.html","info")</f>
        <v/>
      </c>
      <c r="AA1401" t="n">
        <v>-426811</v>
      </c>
      <c r="AB1401" t="s">
        <v>1257</v>
      </c>
      <c r="AC1401" t="s">
        <v>88</v>
      </c>
      <c r="AD1401" t="s">
        <v>89</v>
      </c>
      <c r="AE1401" t="s"/>
      <c r="AF1401" t="s"/>
      <c r="AG1401" t="s"/>
      <c r="AH1401" t="s">
        <v>1890</v>
      </c>
      <c r="AI1401" t="s">
        <v>1891</v>
      </c>
      <c r="AJ1401" t="s"/>
      <c r="AK1401" t="s">
        <v>91</v>
      </c>
      <c r="AL1401" t="s"/>
      <c r="AM1401" t="s">
        <v>371</v>
      </c>
      <c r="AN1401" t="s">
        <v>91</v>
      </c>
      <c r="AO1401" t="s"/>
      <c r="AP1401" t="n">
        <v>4</v>
      </c>
      <c r="AQ1401" t="s">
        <v>92</v>
      </c>
      <c r="AR1401" t="s"/>
      <c r="AS1401" t="s">
        <v>1235</v>
      </c>
      <c r="AT1401" t="s">
        <v>94</v>
      </c>
      <c r="AU1401" t="s">
        <v>91</v>
      </c>
      <c r="AV1401" t="s"/>
      <c r="AW1401" t="s">
        <v>95</v>
      </c>
      <c r="AX1401" t="s"/>
      <c r="AY1401" t="n">
        <v>426811</v>
      </c>
      <c r="AZ1401" t="s">
        <v>1225</v>
      </c>
      <c r="BA1401" t="s"/>
      <c r="BB1401" t="s"/>
      <c r="BC1401" t="n">
        <v>38.91</v>
      </c>
      <c r="BD1401" t="n">
        <v>38.91</v>
      </c>
      <c r="BE1401" t="s">
        <v>1892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>
        <v>1227</v>
      </c>
      <c r="BR1401" t="s">
        <v>387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1219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400</v>
      </c>
      <c r="L1402" t="s">
        <v>77</v>
      </c>
      <c r="M1402" t="s"/>
      <c r="N1402" t="s">
        <v>1220</v>
      </c>
      <c r="O1402" t="s">
        <v>79</v>
      </c>
      <c r="P1402" t="s">
        <v>1219</v>
      </c>
      <c r="Q1402" t="s"/>
      <c r="R1402" t="s">
        <v>328</v>
      </c>
      <c r="S1402" t="s">
        <v>1889</v>
      </c>
      <c r="T1402" t="s">
        <v>82</v>
      </c>
      <c r="U1402" t="s">
        <v>83</v>
      </c>
      <c r="V1402" t="s">
        <v>84</v>
      </c>
      <c r="W1402" t="s">
        <v>103</v>
      </c>
      <c r="X1402" t="s"/>
      <c r="Y1402" t="s">
        <v>86</v>
      </c>
      <c r="Z1402">
        <f>HYPERLINK("https://hotelmonitor-cachepage.eclerx.com/savepage/tk_15454758766470182_sr_62.html","info")</f>
        <v/>
      </c>
      <c r="AA1402" t="n">
        <v>-426811</v>
      </c>
      <c r="AB1402" t="s">
        <v>1258</v>
      </c>
      <c r="AC1402" t="s">
        <v>88</v>
      </c>
      <c r="AD1402" t="s">
        <v>89</v>
      </c>
      <c r="AE1402" t="s"/>
      <c r="AF1402" t="s"/>
      <c r="AG1402" t="s"/>
      <c r="AH1402" t="s">
        <v>1890</v>
      </c>
      <c r="AI1402" t="s">
        <v>1891</v>
      </c>
      <c r="AJ1402" t="s"/>
      <c r="AK1402" t="s">
        <v>91</v>
      </c>
      <c r="AL1402" t="s"/>
      <c r="AM1402" t="s">
        <v>371</v>
      </c>
      <c r="AN1402" t="s">
        <v>91</v>
      </c>
      <c r="AO1402" t="s"/>
      <c r="AP1402" t="n">
        <v>4</v>
      </c>
      <c r="AQ1402" t="s">
        <v>92</v>
      </c>
      <c r="AR1402" t="s"/>
      <c r="AS1402" t="s">
        <v>1235</v>
      </c>
      <c r="AT1402" t="s">
        <v>94</v>
      </c>
      <c r="AU1402" t="s">
        <v>91</v>
      </c>
      <c r="AV1402" t="s"/>
      <c r="AW1402" t="s">
        <v>95</v>
      </c>
      <c r="AX1402" t="s"/>
      <c r="AY1402" t="n">
        <v>426811</v>
      </c>
      <c r="AZ1402" t="s">
        <v>1225</v>
      </c>
      <c r="BA1402" t="s"/>
      <c r="BB1402" t="s"/>
      <c r="BC1402" t="n">
        <v>38.91</v>
      </c>
      <c r="BD1402" t="n">
        <v>38.91</v>
      </c>
      <c r="BE1402" t="s">
        <v>1892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>
        <v>1227</v>
      </c>
      <c r="BR1402" t="s">
        <v>387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1219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400</v>
      </c>
      <c r="L1403" t="s">
        <v>77</v>
      </c>
      <c r="M1403" t="s"/>
      <c r="N1403" t="s">
        <v>1220</v>
      </c>
      <c r="O1403" t="s">
        <v>79</v>
      </c>
      <c r="P1403" t="s">
        <v>1219</v>
      </c>
      <c r="Q1403" t="s"/>
      <c r="R1403" t="s">
        <v>328</v>
      </c>
      <c r="S1403" t="s">
        <v>1889</v>
      </c>
      <c r="T1403" t="s">
        <v>82</v>
      </c>
      <c r="U1403" t="s">
        <v>83</v>
      </c>
      <c r="V1403" t="s">
        <v>84</v>
      </c>
      <c r="W1403" t="s">
        <v>103</v>
      </c>
      <c r="X1403" t="s"/>
      <c r="Y1403" t="s">
        <v>86</v>
      </c>
      <c r="Z1403">
        <f>HYPERLINK("https://hotelmonitor-cachepage.eclerx.com/savepage/tk_15454758766470182_sr_62.html","info")</f>
        <v/>
      </c>
      <c r="AA1403" t="n">
        <v>-426811</v>
      </c>
      <c r="AB1403" t="s">
        <v>1258</v>
      </c>
      <c r="AC1403" t="s">
        <v>88</v>
      </c>
      <c r="AD1403" t="s">
        <v>89</v>
      </c>
      <c r="AE1403" t="s"/>
      <c r="AF1403" t="s"/>
      <c r="AG1403" t="s"/>
      <c r="AH1403" t="s">
        <v>1890</v>
      </c>
      <c r="AI1403" t="s">
        <v>1891</v>
      </c>
      <c r="AJ1403" t="s"/>
      <c r="AK1403" t="s">
        <v>91</v>
      </c>
      <c r="AL1403" t="s"/>
      <c r="AM1403" t="s">
        <v>371</v>
      </c>
      <c r="AN1403" t="s">
        <v>91</v>
      </c>
      <c r="AO1403" t="s"/>
      <c r="AP1403" t="n">
        <v>4</v>
      </c>
      <c r="AQ1403" t="s">
        <v>92</v>
      </c>
      <c r="AR1403" t="s"/>
      <c r="AS1403" t="s">
        <v>1235</v>
      </c>
      <c r="AT1403" t="s">
        <v>94</v>
      </c>
      <c r="AU1403" t="s">
        <v>91</v>
      </c>
      <c r="AV1403" t="s"/>
      <c r="AW1403" t="s">
        <v>95</v>
      </c>
      <c r="AX1403" t="s"/>
      <c r="AY1403" t="n">
        <v>426811</v>
      </c>
      <c r="AZ1403" t="s">
        <v>1225</v>
      </c>
      <c r="BA1403" t="s"/>
      <c r="BB1403" t="s"/>
      <c r="BC1403" t="n">
        <v>38.91</v>
      </c>
      <c r="BD1403" t="n">
        <v>38.91</v>
      </c>
      <c r="BE1403" t="s">
        <v>1892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>
        <v>1227</v>
      </c>
      <c r="BR1403" t="s">
        <v>387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1219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400</v>
      </c>
      <c r="L1404" t="s">
        <v>77</v>
      </c>
      <c r="M1404" t="s"/>
      <c r="N1404" t="s">
        <v>1220</v>
      </c>
      <c r="O1404" t="s">
        <v>79</v>
      </c>
      <c r="P1404" t="s">
        <v>1219</v>
      </c>
      <c r="Q1404" t="s"/>
      <c r="R1404" t="s">
        <v>328</v>
      </c>
      <c r="S1404" t="s">
        <v>1889</v>
      </c>
      <c r="T1404" t="s">
        <v>82</v>
      </c>
      <c r="U1404" t="s">
        <v>83</v>
      </c>
      <c r="V1404" t="s">
        <v>84</v>
      </c>
      <c r="W1404" t="s">
        <v>103</v>
      </c>
      <c r="X1404" t="s"/>
      <c r="Y1404" t="s">
        <v>86</v>
      </c>
      <c r="Z1404">
        <f>HYPERLINK("https://hotelmonitor-cachepage.eclerx.com/savepage/tk_15454758766470182_sr_62.html","info")</f>
        <v/>
      </c>
      <c r="AA1404" t="n">
        <v>-426811</v>
      </c>
      <c r="AB1404" t="s">
        <v>1259</v>
      </c>
      <c r="AC1404" t="s">
        <v>88</v>
      </c>
      <c r="AD1404" t="s">
        <v>89</v>
      </c>
      <c r="AE1404" t="s"/>
      <c r="AF1404" t="s"/>
      <c r="AG1404" t="s"/>
      <c r="AH1404" t="s">
        <v>1890</v>
      </c>
      <c r="AI1404" t="s">
        <v>1891</v>
      </c>
      <c r="AJ1404" t="s"/>
      <c r="AK1404" t="s">
        <v>91</v>
      </c>
      <c r="AL1404" t="s"/>
      <c r="AM1404" t="s">
        <v>474</v>
      </c>
      <c r="AN1404" t="s">
        <v>91</v>
      </c>
      <c r="AO1404" t="s"/>
      <c r="AP1404" t="n">
        <v>4</v>
      </c>
      <c r="AQ1404" t="s">
        <v>92</v>
      </c>
      <c r="AR1404" t="s"/>
      <c r="AS1404" t="s">
        <v>93</v>
      </c>
      <c r="AT1404" t="s">
        <v>94</v>
      </c>
      <c r="AU1404" t="s">
        <v>91</v>
      </c>
      <c r="AV1404" t="s"/>
      <c r="AW1404" t="s">
        <v>95</v>
      </c>
      <c r="AX1404" t="s"/>
      <c r="AY1404" t="n">
        <v>426811</v>
      </c>
      <c r="AZ1404" t="s">
        <v>1225</v>
      </c>
      <c r="BA1404" t="s"/>
      <c r="BB1404" t="s"/>
      <c r="BC1404" t="n">
        <v>38.91</v>
      </c>
      <c r="BD1404" t="n">
        <v>38.91</v>
      </c>
      <c r="BE1404" t="s">
        <v>1892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>
        <v>1227</v>
      </c>
      <c r="BR1404" t="s">
        <v>387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1219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400</v>
      </c>
      <c r="L1405" t="s">
        <v>77</v>
      </c>
      <c r="M1405" t="s"/>
      <c r="N1405" t="s">
        <v>1220</v>
      </c>
      <c r="O1405" t="s">
        <v>79</v>
      </c>
      <c r="P1405" t="s">
        <v>1219</v>
      </c>
      <c r="Q1405" t="s"/>
      <c r="R1405" t="s">
        <v>328</v>
      </c>
      <c r="S1405" t="s">
        <v>1889</v>
      </c>
      <c r="T1405" t="s">
        <v>82</v>
      </c>
      <c r="U1405" t="s">
        <v>83</v>
      </c>
      <c r="V1405" t="s">
        <v>84</v>
      </c>
      <c r="W1405" t="s">
        <v>103</v>
      </c>
      <c r="X1405" t="s"/>
      <c r="Y1405" t="s">
        <v>86</v>
      </c>
      <c r="Z1405">
        <f>HYPERLINK("https://hotelmonitor-cachepage.eclerx.com/savepage/tk_15454758766470182_sr_62.html","info")</f>
        <v/>
      </c>
      <c r="AA1405" t="n">
        <v>-426811</v>
      </c>
      <c r="AB1405" t="s">
        <v>1259</v>
      </c>
      <c r="AC1405" t="s">
        <v>88</v>
      </c>
      <c r="AD1405" t="s">
        <v>89</v>
      </c>
      <c r="AE1405" t="s"/>
      <c r="AF1405" t="s"/>
      <c r="AG1405" t="s"/>
      <c r="AH1405" t="s">
        <v>1890</v>
      </c>
      <c r="AI1405" t="s">
        <v>1891</v>
      </c>
      <c r="AJ1405" t="s"/>
      <c r="AK1405" t="s">
        <v>91</v>
      </c>
      <c r="AL1405" t="s"/>
      <c r="AM1405" t="s">
        <v>474</v>
      </c>
      <c r="AN1405" t="s">
        <v>91</v>
      </c>
      <c r="AO1405" t="s"/>
      <c r="AP1405" t="n">
        <v>4</v>
      </c>
      <c r="AQ1405" t="s">
        <v>92</v>
      </c>
      <c r="AR1405" t="s"/>
      <c r="AS1405" t="s">
        <v>93</v>
      </c>
      <c r="AT1405" t="s">
        <v>94</v>
      </c>
      <c r="AU1405" t="s">
        <v>91</v>
      </c>
      <c r="AV1405" t="s"/>
      <c r="AW1405" t="s">
        <v>95</v>
      </c>
      <c r="AX1405" t="s"/>
      <c r="AY1405" t="n">
        <v>426811</v>
      </c>
      <c r="AZ1405" t="s">
        <v>1225</v>
      </c>
      <c r="BA1405" t="s"/>
      <c r="BB1405" t="s"/>
      <c r="BC1405" t="n">
        <v>38.91</v>
      </c>
      <c r="BD1405" t="n">
        <v>38.91</v>
      </c>
      <c r="BE1405" t="s">
        <v>1892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>
        <v>1227</v>
      </c>
      <c r="BR1405" t="s">
        <v>387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1219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400</v>
      </c>
      <c r="L1406" t="s">
        <v>77</v>
      </c>
      <c r="M1406" t="s"/>
      <c r="N1406" t="s">
        <v>1220</v>
      </c>
      <c r="O1406" t="s">
        <v>79</v>
      </c>
      <c r="P1406" t="s">
        <v>1219</v>
      </c>
      <c r="Q1406" t="s"/>
      <c r="R1406" t="s">
        <v>328</v>
      </c>
      <c r="S1406" t="s">
        <v>1889</v>
      </c>
      <c r="T1406" t="s">
        <v>82</v>
      </c>
      <c r="U1406" t="s">
        <v>83</v>
      </c>
      <c r="V1406" t="s">
        <v>84</v>
      </c>
      <c r="W1406" t="s">
        <v>103</v>
      </c>
      <c r="X1406" t="s"/>
      <c r="Y1406" t="s">
        <v>86</v>
      </c>
      <c r="Z1406">
        <f>HYPERLINK("https://hotelmonitor-cachepage.eclerx.com/savepage/tk_15454758766470182_sr_62.html","info")</f>
        <v/>
      </c>
      <c r="AA1406" t="n">
        <v>-426811</v>
      </c>
      <c r="AB1406" t="s">
        <v>1260</v>
      </c>
      <c r="AC1406" t="s">
        <v>88</v>
      </c>
      <c r="AD1406" t="s">
        <v>89</v>
      </c>
      <c r="AE1406" t="s"/>
      <c r="AF1406" t="s"/>
      <c r="AG1406" t="s"/>
      <c r="AH1406" t="s">
        <v>1890</v>
      </c>
      <c r="AI1406" t="s">
        <v>1891</v>
      </c>
      <c r="AJ1406" t="s"/>
      <c r="AK1406" t="s">
        <v>91</v>
      </c>
      <c r="AL1406" t="s"/>
      <c r="AM1406" t="s">
        <v>474</v>
      </c>
      <c r="AN1406" t="s">
        <v>91</v>
      </c>
      <c r="AO1406" t="s"/>
      <c r="AP1406" t="n">
        <v>4</v>
      </c>
      <c r="AQ1406" t="s">
        <v>92</v>
      </c>
      <c r="AR1406" t="s"/>
      <c r="AS1406" t="s">
        <v>93</v>
      </c>
      <c r="AT1406" t="s">
        <v>94</v>
      </c>
      <c r="AU1406" t="s">
        <v>91</v>
      </c>
      <c r="AV1406" t="s"/>
      <c r="AW1406" t="s">
        <v>95</v>
      </c>
      <c r="AX1406" t="s"/>
      <c r="AY1406" t="n">
        <v>426811</v>
      </c>
      <c r="AZ1406" t="s">
        <v>1225</v>
      </c>
      <c r="BA1406" t="s"/>
      <c r="BB1406" t="s"/>
      <c r="BC1406" t="n">
        <v>38.91</v>
      </c>
      <c r="BD1406" t="n">
        <v>38.91</v>
      </c>
      <c r="BE1406" t="s">
        <v>1892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>
        <v>1227</v>
      </c>
      <c r="BR1406" t="s">
        <v>387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1219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400</v>
      </c>
      <c r="L1407" t="s">
        <v>77</v>
      </c>
      <c r="M1407" t="s"/>
      <c r="N1407" t="s">
        <v>1220</v>
      </c>
      <c r="O1407" t="s">
        <v>79</v>
      </c>
      <c r="P1407" t="s">
        <v>1219</v>
      </c>
      <c r="Q1407" t="s"/>
      <c r="R1407" t="s">
        <v>328</v>
      </c>
      <c r="S1407" t="s">
        <v>1889</v>
      </c>
      <c r="T1407" t="s">
        <v>82</v>
      </c>
      <c r="U1407" t="s">
        <v>83</v>
      </c>
      <c r="V1407" t="s">
        <v>84</v>
      </c>
      <c r="W1407" t="s">
        <v>103</v>
      </c>
      <c r="X1407" t="s"/>
      <c r="Y1407" t="s">
        <v>86</v>
      </c>
      <c r="Z1407">
        <f>HYPERLINK("https://hotelmonitor-cachepage.eclerx.com/savepage/tk_15454758766470182_sr_62.html","info")</f>
        <v/>
      </c>
      <c r="AA1407" t="n">
        <v>-426811</v>
      </c>
      <c r="AB1407" t="s">
        <v>1260</v>
      </c>
      <c r="AC1407" t="s">
        <v>88</v>
      </c>
      <c r="AD1407" t="s">
        <v>89</v>
      </c>
      <c r="AE1407" t="s"/>
      <c r="AF1407" t="s"/>
      <c r="AG1407" t="s"/>
      <c r="AH1407" t="s">
        <v>1890</v>
      </c>
      <c r="AI1407" t="s">
        <v>1891</v>
      </c>
      <c r="AJ1407" t="s"/>
      <c r="AK1407" t="s">
        <v>91</v>
      </c>
      <c r="AL1407" t="s"/>
      <c r="AM1407" t="s">
        <v>474</v>
      </c>
      <c r="AN1407" t="s">
        <v>91</v>
      </c>
      <c r="AO1407" t="s"/>
      <c r="AP1407" t="n">
        <v>4</v>
      </c>
      <c r="AQ1407" t="s">
        <v>92</v>
      </c>
      <c r="AR1407" t="s"/>
      <c r="AS1407" t="s">
        <v>93</v>
      </c>
      <c r="AT1407" t="s">
        <v>94</v>
      </c>
      <c r="AU1407" t="s">
        <v>91</v>
      </c>
      <c r="AV1407" t="s"/>
      <c r="AW1407" t="s">
        <v>95</v>
      </c>
      <c r="AX1407" t="s"/>
      <c r="AY1407" t="n">
        <v>426811</v>
      </c>
      <c r="AZ1407" t="s">
        <v>1225</v>
      </c>
      <c r="BA1407" t="s"/>
      <c r="BB1407" t="s"/>
      <c r="BC1407" t="n">
        <v>38.91</v>
      </c>
      <c r="BD1407" t="n">
        <v>38.91</v>
      </c>
      <c r="BE1407" t="s">
        <v>1892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>
        <v>1227</v>
      </c>
      <c r="BR1407" t="s">
        <v>387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1219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400</v>
      </c>
      <c r="L1408" t="s">
        <v>77</v>
      </c>
      <c r="M1408" t="s"/>
      <c r="N1408" t="s">
        <v>1220</v>
      </c>
      <c r="O1408" t="s">
        <v>79</v>
      </c>
      <c r="P1408" t="s">
        <v>1219</v>
      </c>
      <c r="Q1408" t="s"/>
      <c r="R1408" t="s">
        <v>328</v>
      </c>
      <c r="S1408" t="s">
        <v>1889</v>
      </c>
      <c r="T1408" t="s">
        <v>82</v>
      </c>
      <c r="U1408" t="s">
        <v>83</v>
      </c>
      <c r="V1408" t="s">
        <v>84</v>
      </c>
      <c r="W1408" t="s">
        <v>103</v>
      </c>
      <c r="X1408" t="s"/>
      <c r="Y1408" t="s">
        <v>86</v>
      </c>
      <c r="Z1408">
        <f>HYPERLINK("https://hotelmonitor-cachepage.eclerx.com/savepage/tk_15454758766470182_sr_62.html","info")</f>
        <v/>
      </c>
      <c r="AA1408" t="n">
        <v>-426811</v>
      </c>
      <c r="AB1408" t="s">
        <v>1261</v>
      </c>
      <c r="AC1408" t="s">
        <v>88</v>
      </c>
      <c r="AD1408" t="s">
        <v>89</v>
      </c>
      <c r="AE1408" t="s"/>
      <c r="AF1408" t="s"/>
      <c r="AG1408" t="s"/>
      <c r="AH1408" t="s">
        <v>1890</v>
      </c>
      <c r="AI1408" t="s">
        <v>1891</v>
      </c>
      <c r="AJ1408" t="s"/>
      <c r="AK1408" t="s">
        <v>91</v>
      </c>
      <c r="AL1408" t="s"/>
      <c r="AM1408" t="s">
        <v>474</v>
      </c>
      <c r="AN1408" t="s">
        <v>91</v>
      </c>
      <c r="AO1408" t="s"/>
      <c r="AP1408" t="n">
        <v>4</v>
      </c>
      <c r="AQ1408" t="s">
        <v>92</v>
      </c>
      <c r="AR1408" t="s"/>
      <c r="AS1408" t="s">
        <v>93</v>
      </c>
      <c r="AT1408" t="s">
        <v>94</v>
      </c>
      <c r="AU1408" t="s">
        <v>91</v>
      </c>
      <c r="AV1408" t="s"/>
      <c r="AW1408" t="s">
        <v>95</v>
      </c>
      <c r="AX1408" t="s"/>
      <c r="AY1408" t="n">
        <v>426811</v>
      </c>
      <c r="AZ1408" t="s">
        <v>1225</v>
      </c>
      <c r="BA1408" t="s"/>
      <c r="BB1408" t="s"/>
      <c r="BC1408" t="n">
        <v>38.91</v>
      </c>
      <c r="BD1408" t="n">
        <v>38.91</v>
      </c>
      <c r="BE1408" t="s">
        <v>1892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>
        <v>1227</v>
      </c>
      <c r="BR1408" t="s">
        <v>387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1219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400</v>
      </c>
      <c r="L1409" t="s">
        <v>77</v>
      </c>
      <c r="M1409" t="s"/>
      <c r="N1409" t="s">
        <v>1220</v>
      </c>
      <c r="O1409" t="s">
        <v>79</v>
      </c>
      <c r="P1409" t="s">
        <v>1219</v>
      </c>
      <c r="Q1409" t="s"/>
      <c r="R1409" t="s">
        <v>328</v>
      </c>
      <c r="S1409" t="s">
        <v>1889</v>
      </c>
      <c r="T1409" t="s">
        <v>82</v>
      </c>
      <c r="U1409" t="s">
        <v>83</v>
      </c>
      <c r="V1409" t="s">
        <v>84</v>
      </c>
      <c r="W1409" t="s">
        <v>103</v>
      </c>
      <c r="X1409" t="s"/>
      <c r="Y1409" t="s">
        <v>86</v>
      </c>
      <c r="Z1409">
        <f>HYPERLINK("https://hotelmonitor-cachepage.eclerx.com/savepage/tk_15454758766470182_sr_62.html","info")</f>
        <v/>
      </c>
      <c r="AA1409" t="n">
        <v>-426811</v>
      </c>
      <c r="AB1409" t="s">
        <v>1261</v>
      </c>
      <c r="AC1409" t="s">
        <v>88</v>
      </c>
      <c r="AD1409" t="s">
        <v>89</v>
      </c>
      <c r="AE1409" t="s"/>
      <c r="AF1409" t="s"/>
      <c r="AG1409" t="s"/>
      <c r="AH1409" t="s">
        <v>1890</v>
      </c>
      <c r="AI1409" t="s">
        <v>1891</v>
      </c>
      <c r="AJ1409" t="s"/>
      <c r="AK1409" t="s">
        <v>91</v>
      </c>
      <c r="AL1409" t="s"/>
      <c r="AM1409" t="s">
        <v>474</v>
      </c>
      <c r="AN1409" t="s">
        <v>91</v>
      </c>
      <c r="AO1409" t="s"/>
      <c r="AP1409" t="n">
        <v>4</v>
      </c>
      <c r="AQ1409" t="s">
        <v>92</v>
      </c>
      <c r="AR1409" t="s"/>
      <c r="AS1409" t="s">
        <v>93</v>
      </c>
      <c r="AT1409" t="s">
        <v>94</v>
      </c>
      <c r="AU1409" t="s">
        <v>91</v>
      </c>
      <c r="AV1409" t="s"/>
      <c r="AW1409" t="s">
        <v>95</v>
      </c>
      <c r="AX1409" t="s"/>
      <c r="AY1409" t="n">
        <v>426811</v>
      </c>
      <c r="AZ1409" t="s">
        <v>1225</v>
      </c>
      <c r="BA1409" t="s"/>
      <c r="BB1409" t="s"/>
      <c r="BC1409" t="n">
        <v>38.91</v>
      </c>
      <c r="BD1409" t="n">
        <v>38.91</v>
      </c>
      <c r="BE1409" t="s">
        <v>1892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>
        <v>1227</v>
      </c>
      <c r="BR1409" t="s">
        <v>387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1219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280</v>
      </c>
      <c r="L1410" t="s">
        <v>77</v>
      </c>
      <c r="M1410" t="s"/>
      <c r="N1410" t="s">
        <v>1262</v>
      </c>
      <c r="O1410" t="s">
        <v>79</v>
      </c>
      <c r="P1410" t="s">
        <v>1219</v>
      </c>
      <c r="Q1410" t="s"/>
      <c r="R1410" t="s">
        <v>328</v>
      </c>
      <c r="S1410" t="s">
        <v>1874</v>
      </c>
      <c r="T1410" t="s">
        <v>82</v>
      </c>
      <c r="U1410" t="s">
        <v>83</v>
      </c>
      <c r="V1410" t="s">
        <v>84</v>
      </c>
      <c r="W1410" t="s">
        <v>103</v>
      </c>
      <c r="X1410" t="s"/>
      <c r="Y1410" t="s">
        <v>86</v>
      </c>
      <c r="Z1410">
        <f>HYPERLINK("https://hotelmonitor-cachepage.eclerx.com/savepage/tk_15454758766470182_sr_62.html","info")</f>
        <v/>
      </c>
      <c r="AA1410" t="n">
        <v>-426811</v>
      </c>
      <c r="AB1410" t="s">
        <v>1497</v>
      </c>
      <c r="AC1410" t="s">
        <v>196</v>
      </c>
      <c r="AD1410" t="s">
        <v>89</v>
      </c>
      <c r="AE1410" t="s"/>
      <c r="AF1410" t="s"/>
      <c r="AG1410" t="s"/>
      <c r="AH1410" t="s">
        <v>1875</v>
      </c>
      <c r="AI1410" t="s">
        <v>1876</v>
      </c>
      <c r="AJ1410" t="s"/>
      <c r="AK1410" t="s">
        <v>91</v>
      </c>
      <c r="AL1410" t="s"/>
      <c r="AM1410" t="s">
        <v>474</v>
      </c>
      <c r="AN1410" t="s">
        <v>91</v>
      </c>
      <c r="AO1410" t="s"/>
      <c r="AP1410" t="n">
        <v>4</v>
      </c>
      <c r="AQ1410" t="s">
        <v>92</v>
      </c>
      <c r="AR1410" t="s"/>
      <c r="AS1410" t="s">
        <v>93</v>
      </c>
      <c r="AT1410" t="s">
        <v>94</v>
      </c>
      <c r="AU1410" t="s">
        <v>91</v>
      </c>
      <c r="AV1410" t="s"/>
      <c r="AW1410" t="s">
        <v>95</v>
      </c>
      <c r="AX1410" t="s"/>
      <c r="AY1410" t="n">
        <v>426811</v>
      </c>
      <c r="AZ1410" t="s">
        <v>1225</v>
      </c>
      <c r="BA1410" t="s"/>
      <c r="BB1410" t="s"/>
      <c r="BC1410" t="n">
        <v>38.91</v>
      </c>
      <c r="BD1410" t="n">
        <v>38.91</v>
      </c>
      <c r="BE1410" t="s">
        <v>1877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>
        <v>1263</v>
      </c>
      <c r="BR1410" t="s">
        <v>387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1219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280</v>
      </c>
      <c r="L1411" t="s">
        <v>77</v>
      </c>
      <c r="M1411" t="s"/>
      <c r="N1411" t="s">
        <v>1262</v>
      </c>
      <c r="O1411" t="s">
        <v>79</v>
      </c>
      <c r="P1411" t="s">
        <v>1219</v>
      </c>
      <c r="Q1411" t="s"/>
      <c r="R1411" t="s">
        <v>328</v>
      </c>
      <c r="S1411" t="s">
        <v>1874</v>
      </c>
      <c r="T1411" t="s">
        <v>82</v>
      </c>
      <c r="U1411" t="s">
        <v>83</v>
      </c>
      <c r="V1411" t="s">
        <v>84</v>
      </c>
      <c r="W1411" t="s">
        <v>103</v>
      </c>
      <c r="X1411" t="s"/>
      <c r="Y1411" t="s">
        <v>86</v>
      </c>
      <c r="Z1411">
        <f>HYPERLINK("https://hotelmonitor-cachepage.eclerx.com/savepage/tk_15454758766470182_sr_62.html","info")</f>
        <v/>
      </c>
      <c r="AA1411" t="n">
        <v>-426811</v>
      </c>
      <c r="AB1411" t="s">
        <v>1497</v>
      </c>
      <c r="AC1411" t="s">
        <v>196</v>
      </c>
      <c r="AD1411" t="s">
        <v>89</v>
      </c>
      <c r="AE1411" t="s"/>
      <c r="AF1411" t="s"/>
      <c r="AG1411" t="s"/>
      <c r="AH1411" t="s">
        <v>1875</v>
      </c>
      <c r="AI1411" t="s">
        <v>1876</v>
      </c>
      <c r="AJ1411" t="s"/>
      <c r="AK1411" t="s">
        <v>91</v>
      </c>
      <c r="AL1411" t="s"/>
      <c r="AM1411" t="s">
        <v>474</v>
      </c>
      <c r="AN1411" t="s">
        <v>91</v>
      </c>
      <c r="AO1411" t="s"/>
      <c r="AP1411" t="n">
        <v>4</v>
      </c>
      <c r="AQ1411" t="s">
        <v>92</v>
      </c>
      <c r="AR1411" t="s"/>
      <c r="AS1411" t="s">
        <v>93</v>
      </c>
      <c r="AT1411" t="s">
        <v>94</v>
      </c>
      <c r="AU1411" t="s">
        <v>91</v>
      </c>
      <c r="AV1411" t="s"/>
      <c r="AW1411" t="s">
        <v>95</v>
      </c>
      <c r="AX1411" t="s"/>
      <c r="AY1411" t="n">
        <v>426811</v>
      </c>
      <c r="AZ1411" t="s">
        <v>1225</v>
      </c>
      <c r="BA1411" t="s"/>
      <c r="BB1411" t="s"/>
      <c r="BC1411" t="n">
        <v>38.91</v>
      </c>
      <c r="BD1411" t="n">
        <v>38.91</v>
      </c>
      <c r="BE1411" t="s">
        <v>1877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>
        <v>1263</v>
      </c>
      <c r="BR1411" t="s">
        <v>387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1219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337.5</v>
      </c>
      <c r="L1412" t="s">
        <v>77</v>
      </c>
      <c r="M1412" t="s"/>
      <c r="N1412" t="s">
        <v>1262</v>
      </c>
      <c r="O1412" t="s">
        <v>79</v>
      </c>
      <c r="P1412" t="s">
        <v>1219</v>
      </c>
      <c r="Q1412" t="s"/>
      <c r="R1412" t="s">
        <v>328</v>
      </c>
      <c r="S1412" t="s">
        <v>1878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>
        <f>HYPERLINK("https://hotelmonitor-cachepage.eclerx.com/savepage/tk_15454758766470182_sr_62.html","info")</f>
        <v/>
      </c>
      <c r="AA1412" t="n">
        <v>-426811</v>
      </c>
      <c r="AB1412" t="s">
        <v>1222</v>
      </c>
      <c r="AC1412" t="s">
        <v>88</v>
      </c>
      <c r="AD1412" t="s">
        <v>89</v>
      </c>
      <c r="AE1412" t="s"/>
      <c r="AF1412" t="s"/>
      <c r="AG1412" t="s"/>
      <c r="AH1412" t="s">
        <v>1879</v>
      </c>
      <c r="AI1412" t="s">
        <v>1880</v>
      </c>
      <c r="AJ1412" t="s"/>
      <c r="AK1412" t="s">
        <v>91</v>
      </c>
      <c r="AL1412" t="s"/>
      <c r="AM1412" t="s">
        <v>474</v>
      </c>
      <c r="AN1412" t="s">
        <v>91</v>
      </c>
      <c r="AO1412" t="s"/>
      <c r="AP1412" t="n">
        <v>4</v>
      </c>
      <c r="AQ1412" t="s">
        <v>92</v>
      </c>
      <c r="AR1412" t="s"/>
      <c r="AS1412" t="s">
        <v>93</v>
      </c>
      <c r="AT1412" t="s">
        <v>94</v>
      </c>
      <c r="AU1412" t="s">
        <v>91</v>
      </c>
      <c r="AV1412" t="s"/>
      <c r="AW1412" t="s">
        <v>95</v>
      </c>
      <c r="AX1412" t="s"/>
      <c r="AY1412" t="n">
        <v>426811</v>
      </c>
      <c r="AZ1412" t="s">
        <v>1225</v>
      </c>
      <c r="BA1412" t="s"/>
      <c r="BB1412" t="s"/>
      <c r="BC1412" t="n">
        <v>38.91</v>
      </c>
      <c r="BD1412" t="n">
        <v>38.91</v>
      </c>
      <c r="BE1412" t="s">
        <v>1881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1263</v>
      </c>
      <c r="BR1412" t="s">
        <v>387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1219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337.5</v>
      </c>
      <c r="L1413" t="s">
        <v>77</v>
      </c>
      <c r="M1413" t="s"/>
      <c r="N1413" t="s">
        <v>1262</v>
      </c>
      <c r="O1413" t="s">
        <v>79</v>
      </c>
      <c r="P1413" t="s">
        <v>1219</v>
      </c>
      <c r="Q1413" t="s"/>
      <c r="R1413" t="s">
        <v>328</v>
      </c>
      <c r="S1413" t="s">
        <v>1878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>
        <f>HYPERLINK("https://hotelmonitor-cachepage.eclerx.com/savepage/tk_15454758766470182_sr_62.html","info")</f>
        <v/>
      </c>
      <c r="AA1413" t="n">
        <v>-426811</v>
      </c>
      <c r="AB1413" t="s">
        <v>1222</v>
      </c>
      <c r="AC1413" t="s">
        <v>88</v>
      </c>
      <c r="AD1413" t="s">
        <v>89</v>
      </c>
      <c r="AE1413" t="s"/>
      <c r="AF1413" t="s"/>
      <c r="AG1413" t="s"/>
      <c r="AH1413" t="s">
        <v>1879</v>
      </c>
      <c r="AI1413" t="s">
        <v>1880</v>
      </c>
      <c r="AJ1413" t="s"/>
      <c r="AK1413" t="s">
        <v>91</v>
      </c>
      <c r="AL1413" t="s"/>
      <c r="AM1413" t="s">
        <v>474</v>
      </c>
      <c r="AN1413" t="s">
        <v>91</v>
      </c>
      <c r="AO1413" t="s"/>
      <c r="AP1413" t="n">
        <v>4</v>
      </c>
      <c r="AQ1413" t="s">
        <v>92</v>
      </c>
      <c r="AR1413" t="s"/>
      <c r="AS1413" t="s">
        <v>93</v>
      </c>
      <c r="AT1413" t="s">
        <v>94</v>
      </c>
      <c r="AU1413" t="s">
        <v>91</v>
      </c>
      <c r="AV1413" t="s"/>
      <c r="AW1413" t="s">
        <v>95</v>
      </c>
      <c r="AX1413" t="s"/>
      <c r="AY1413" t="n">
        <v>426811</v>
      </c>
      <c r="AZ1413" t="s">
        <v>1225</v>
      </c>
      <c r="BA1413" t="s"/>
      <c r="BB1413" t="s"/>
      <c r="BC1413" t="n">
        <v>38.91</v>
      </c>
      <c r="BD1413" t="n">
        <v>38.91</v>
      </c>
      <c r="BE1413" t="s">
        <v>1881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1263</v>
      </c>
      <c r="BR1413" t="s">
        <v>387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1219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360</v>
      </c>
      <c r="L1414" t="s">
        <v>77</v>
      </c>
      <c r="M1414" t="s"/>
      <c r="N1414" t="s">
        <v>1262</v>
      </c>
      <c r="O1414" t="s">
        <v>79</v>
      </c>
      <c r="P1414" t="s">
        <v>1219</v>
      </c>
      <c r="Q1414" t="s"/>
      <c r="R1414" t="s">
        <v>328</v>
      </c>
      <c r="S1414" t="s">
        <v>1882</v>
      </c>
      <c r="T1414" t="s">
        <v>82</v>
      </c>
      <c r="U1414" t="s">
        <v>83</v>
      </c>
      <c r="V1414" t="s">
        <v>84</v>
      </c>
      <c r="W1414" t="s">
        <v>103</v>
      </c>
      <c r="X1414" t="s"/>
      <c r="Y1414" t="s">
        <v>86</v>
      </c>
      <c r="Z1414">
        <f>HYPERLINK("https://hotelmonitor-cachepage.eclerx.com/savepage/tk_15454758766470182_sr_62.html","info")</f>
        <v/>
      </c>
      <c r="AA1414" t="n">
        <v>-426811</v>
      </c>
      <c r="AB1414" t="s">
        <v>1883</v>
      </c>
      <c r="AC1414" t="s">
        <v>196</v>
      </c>
      <c r="AD1414" t="s">
        <v>89</v>
      </c>
      <c r="AE1414" t="s"/>
      <c r="AF1414" t="s"/>
      <c r="AG1414" t="s"/>
      <c r="AH1414" t="s">
        <v>1884</v>
      </c>
      <c r="AI1414" t="s">
        <v>1885</v>
      </c>
      <c r="AJ1414" t="s"/>
      <c r="AK1414" t="s">
        <v>91</v>
      </c>
      <c r="AL1414" t="s"/>
      <c r="AM1414" t="s">
        <v>371</v>
      </c>
      <c r="AN1414" t="s">
        <v>91</v>
      </c>
      <c r="AO1414" t="s"/>
      <c r="AP1414" t="n">
        <v>4</v>
      </c>
      <c r="AQ1414" t="s">
        <v>92</v>
      </c>
      <c r="AR1414" t="s"/>
      <c r="AS1414" t="s">
        <v>1235</v>
      </c>
      <c r="AT1414" t="s">
        <v>94</v>
      </c>
      <c r="AU1414" t="s">
        <v>91</v>
      </c>
      <c r="AV1414" t="s"/>
      <c r="AW1414" t="s">
        <v>95</v>
      </c>
      <c r="AX1414" t="s"/>
      <c r="AY1414" t="n">
        <v>426811</v>
      </c>
      <c r="AZ1414" t="s">
        <v>1225</v>
      </c>
      <c r="BA1414" t="s"/>
      <c r="BB1414" t="s"/>
      <c r="BC1414" t="n">
        <v>38.91</v>
      </c>
      <c r="BD1414" t="n">
        <v>38.91</v>
      </c>
      <c r="BE1414" t="s">
        <v>1886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1263</v>
      </c>
      <c r="BR1414" t="s">
        <v>387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1219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360</v>
      </c>
      <c r="L1415" t="s">
        <v>77</v>
      </c>
      <c r="M1415" t="s"/>
      <c r="N1415" t="s">
        <v>1262</v>
      </c>
      <c r="O1415" t="s">
        <v>79</v>
      </c>
      <c r="P1415" t="s">
        <v>1219</v>
      </c>
      <c r="Q1415" t="s"/>
      <c r="R1415" t="s">
        <v>328</v>
      </c>
      <c r="S1415" t="s">
        <v>1882</v>
      </c>
      <c r="T1415" t="s">
        <v>82</v>
      </c>
      <c r="U1415" t="s">
        <v>83</v>
      </c>
      <c r="V1415" t="s">
        <v>84</v>
      </c>
      <c r="W1415" t="s">
        <v>103</v>
      </c>
      <c r="X1415" t="s"/>
      <c r="Y1415" t="s">
        <v>86</v>
      </c>
      <c r="Z1415">
        <f>HYPERLINK("https://hotelmonitor-cachepage.eclerx.com/savepage/tk_15454758766470182_sr_62.html","info")</f>
        <v/>
      </c>
      <c r="AA1415" t="n">
        <v>-426811</v>
      </c>
      <c r="AB1415" t="s">
        <v>1883</v>
      </c>
      <c r="AC1415" t="s">
        <v>196</v>
      </c>
      <c r="AD1415" t="s">
        <v>89</v>
      </c>
      <c r="AE1415" t="s"/>
      <c r="AF1415" t="s"/>
      <c r="AG1415" t="s"/>
      <c r="AH1415" t="s">
        <v>1884</v>
      </c>
      <c r="AI1415" t="s">
        <v>1885</v>
      </c>
      <c r="AJ1415" t="s"/>
      <c r="AK1415" t="s">
        <v>91</v>
      </c>
      <c r="AL1415" t="s"/>
      <c r="AM1415" t="s">
        <v>371</v>
      </c>
      <c r="AN1415" t="s">
        <v>91</v>
      </c>
      <c r="AO1415" t="s"/>
      <c r="AP1415" t="n">
        <v>4</v>
      </c>
      <c r="AQ1415" t="s">
        <v>92</v>
      </c>
      <c r="AR1415" t="s"/>
      <c r="AS1415" t="s">
        <v>1235</v>
      </c>
      <c r="AT1415" t="s">
        <v>94</v>
      </c>
      <c r="AU1415" t="s">
        <v>91</v>
      </c>
      <c r="AV1415" t="s"/>
      <c r="AW1415" t="s">
        <v>95</v>
      </c>
      <c r="AX1415" t="s"/>
      <c r="AY1415" t="n">
        <v>426811</v>
      </c>
      <c r="AZ1415" t="s">
        <v>1225</v>
      </c>
      <c r="BA1415" t="s"/>
      <c r="BB1415" t="s"/>
      <c r="BC1415" t="n">
        <v>38.91</v>
      </c>
      <c r="BD1415" t="n">
        <v>38.91</v>
      </c>
      <c r="BE1415" t="s">
        <v>1886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1263</v>
      </c>
      <c r="BR1415" t="s">
        <v>387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1219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360</v>
      </c>
      <c r="L1416" t="s">
        <v>77</v>
      </c>
      <c r="M1416" t="s"/>
      <c r="N1416" t="s">
        <v>1262</v>
      </c>
      <c r="O1416" t="s">
        <v>79</v>
      </c>
      <c r="P1416" t="s">
        <v>1219</v>
      </c>
      <c r="Q1416" t="s"/>
      <c r="R1416" t="s">
        <v>328</v>
      </c>
      <c r="S1416" t="s">
        <v>1882</v>
      </c>
      <c r="T1416" t="s">
        <v>82</v>
      </c>
      <c r="U1416" t="s">
        <v>83</v>
      </c>
      <c r="V1416" t="s">
        <v>84</v>
      </c>
      <c r="W1416" t="s">
        <v>103</v>
      </c>
      <c r="X1416" t="s"/>
      <c r="Y1416" t="s">
        <v>86</v>
      </c>
      <c r="Z1416">
        <f>HYPERLINK("https://hotelmonitor-cachepage.eclerx.com/savepage/tk_15454758766470182_sr_62.html","info")</f>
        <v/>
      </c>
      <c r="AA1416" t="n">
        <v>-426811</v>
      </c>
      <c r="AB1416" t="s">
        <v>1247</v>
      </c>
      <c r="AC1416" t="s">
        <v>196</v>
      </c>
      <c r="AD1416" t="s">
        <v>89</v>
      </c>
      <c r="AE1416" t="s"/>
      <c r="AF1416" t="s"/>
      <c r="AG1416" t="s"/>
      <c r="AH1416" t="s">
        <v>1884</v>
      </c>
      <c r="AI1416" t="s">
        <v>1885</v>
      </c>
      <c r="AJ1416" t="s"/>
      <c r="AK1416" t="s">
        <v>91</v>
      </c>
      <c r="AL1416" t="s"/>
      <c r="AM1416" t="s">
        <v>474</v>
      </c>
      <c r="AN1416" t="s">
        <v>91</v>
      </c>
      <c r="AO1416" t="s"/>
      <c r="AP1416" t="n">
        <v>4</v>
      </c>
      <c r="AQ1416" t="s">
        <v>92</v>
      </c>
      <c r="AR1416" t="s"/>
      <c r="AS1416" t="s">
        <v>93</v>
      </c>
      <c r="AT1416" t="s">
        <v>94</v>
      </c>
      <c r="AU1416" t="s">
        <v>91</v>
      </c>
      <c r="AV1416" t="s"/>
      <c r="AW1416" t="s">
        <v>95</v>
      </c>
      <c r="AX1416" t="s"/>
      <c r="AY1416" t="n">
        <v>426811</v>
      </c>
      <c r="AZ1416" t="s">
        <v>1225</v>
      </c>
      <c r="BA1416" t="s"/>
      <c r="BB1416" t="s"/>
      <c r="BC1416" t="n">
        <v>38.91</v>
      </c>
      <c r="BD1416" t="n">
        <v>38.91</v>
      </c>
      <c r="BE1416" t="s">
        <v>1886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1263</v>
      </c>
      <c r="BR1416" t="s">
        <v>387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1219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360</v>
      </c>
      <c r="L1417" t="s">
        <v>77</v>
      </c>
      <c r="M1417" t="s"/>
      <c r="N1417" t="s">
        <v>1262</v>
      </c>
      <c r="O1417" t="s">
        <v>79</v>
      </c>
      <c r="P1417" t="s">
        <v>1219</v>
      </c>
      <c r="Q1417" t="s"/>
      <c r="R1417" t="s">
        <v>328</v>
      </c>
      <c r="S1417" t="s">
        <v>1882</v>
      </c>
      <c r="T1417" t="s">
        <v>82</v>
      </c>
      <c r="U1417" t="s">
        <v>83</v>
      </c>
      <c r="V1417" t="s">
        <v>84</v>
      </c>
      <c r="W1417" t="s">
        <v>103</v>
      </c>
      <c r="X1417" t="s"/>
      <c r="Y1417" t="s">
        <v>86</v>
      </c>
      <c r="Z1417">
        <f>HYPERLINK("https://hotelmonitor-cachepage.eclerx.com/savepage/tk_15454758766470182_sr_62.html","info")</f>
        <v/>
      </c>
      <c r="AA1417" t="n">
        <v>-426811</v>
      </c>
      <c r="AB1417" t="s">
        <v>1247</v>
      </c>
      <c r="AC1417" t="s">
        <v>196</v>
      </c>
      <c r="AD1417" t="s">
        <v>89</v>
      </c>
      <c r="AE1417" t="s"/>
      <c r="AF1417" t="s"/>
      <c r="AG1417" t="s"/>
      <c r="AH1417" t="s">
        <v>1884</v>
      </c>
      <c r="AI1417" t="s">
        <v>1885</v>
      </c>
      <c r="AJ1417" t="s"/>
      <c r="AK1417" t="s">
        <v>91</v>
      </c>
      <c r="AL1417" t="s"/>
      <c r="AM1417" t="s">
        <v>474</v>
      </c>
      <c r="AN1417" t="s">
        <v>91</v>
      </c>
      <c r="AO1417" t="s"/>
      <c r="AP1417" t="n">
        <v>4</v>
      </c>
      <c r="AQ1417" t="s">
        <v>92</v>
      </c>
      <c r="AR1417" t="s"/>
      <c r="AS1417" t="s">
        <v>93</v>
      </c>
      <c r="AT1417" t="s">
        <v>94</v>
      </c>
      <c r="AU1417" t="s">
        <v>91</v>
      </c>
      <c r="AV1417" t="s"/>
      <c r="AW1417" t="s">
        <v>95</v>
      </c>
      <c r="AX1417" t="s"/>
      <c r="AY1417" t="n">
        <v>426811</v>
      </c>
      <c r="AZ1417" t="s">
        <v>1225</v>
      </c>
      <c r="BA1417" t="s"/>
      <c r="BB1417" t="s"/>
      <c r="BC1417" t="n">
        <v>38.91</v>
      </c>
      <c r="BD1417" t="n">
        <v>38.91</v>
      </c>
      <c r="BE1417" t="s">
        <v>1886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1263</v>
      </c>
      <c r="BR1417" t="s">
        <v>387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1219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360</v>
      </c>
      <c r="L1418" t="s">
        <v>77</v>
      </c>
      <c r="M1418" t="s"/>
      <c r="N1418" t="s">
        <v>1262</v>
      </c>
      <c r="O1418" t="s">
        <v>79</v>
      </c>
      <c r="P1418" t="s">
        <v>1219</v>
      </c>
      <c r="Q1418" t="s"/>
      <c r="R1418" t="s">
        <v>328</v>
      </c>
      <c r="S1418" t="s">
        <v>1882</v>
      </c>
      <c r="T1418" t="s">
        <v>82</v>
      </c>
      <c r="U1418" t="s">
        <v>83</v>
      </c>
      <c r="V1418" t="s">
        <v>84</v>
      </c>
      <c r="W1418" t="s">
        <v>103</v>
      </c>
      <c r="X1418" t="s"/>
      <c r="Y1418" t="s">
        <v>86</v>
      </c>
      <c r="Z1418">
        <f>HYPERLINK("https://hotelmonitor-cachepage.eclerx.com/savepage/tk_15454758766470182_sr_62.html","info")</f>
        <v/>
      </c>
      <c r="AA1418" t="n">
        <v>-426811</v>
      </c>
      <c r="AB1418" t="s">
        <v>1887</v>
      </c>
      <c r="AC1418" t="s">
        <v>196</v>
      </c>
      <c r="AD1418" t="s">
        <v>89</v>
      </c>
      <c r="AE1418" t="s"/>
      <c r="AF1418" t="s"/>
      <c r="AG1418" t="s"/>
      <c r="AH1418" t="s">
        <v>1884</v>
      </c>
      <c r="AI1418" t="s">
        <v>1885</v>
      </c>
      <c r="AJ1418" t="s"/>
      <c r="AK1418" t="s">
        <v>91</v>
      </c>
      <c r="AL1418" t="s"/>
      <c r="AM1418" t="s">
        <v>474</v>
      </c>
      <c r="AN1418" t="s">
        <v>91</v>
      </c>
      <c r="AO1418" t="s"/>
      <c r="AP1418" t="n">
        <v>4</v>
      </c>
      <c r="AQ1418" t="s">
        <v>92</v>
      </c>
      <c r="AR1418" t="s"/>
      <c r="AS1418" t="s">
        <v>93</v>
      </c>
      <c r="AT1418" t="s">
        <v>94</v>
      </c>
      <c r="AU1418" t="s">
        <v>91</v>
      </c>
      <c r="AV1418" t="s"/>
      <c r="AW1418" t="s">
        <v>95</v>
      </c>
      <c r="AX1418" t="s"/>
      <c r="AY1418" t="n">
        <v>426811</v>
      </c>
      <c r="AZ1418" t="s">
        <v>1225</v>
      </c>
      <c r="BA1418" t="s"/>
      <c r="BB1418" t="s"/>
      <c r="BC1418" t="n">
        <v>38.91</v>
      </c>
      <c r="BD1418" t="n">
        <v>38.91</v>
      </c>
      <c r="BE1418" t="s">
        <v>1886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1263</v>
      </c>
      <c r="BR1418" t="s">
        <v>387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1219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360</v>
      </c>
      <c r="L1419" t="s">
        <v>77</v>
      </c>
      <c r="M1419" t="s"/>
      <c r="N1419" t="s">
        <v>1262</v>
      </c>
      <c r="O1419" t="s">
        <v>79</v>
      </c>
      <c r="P1419" t="s">
        <v>1219</v>
      </c>
      <c r="Q1419" t="s"/>
      <c r="R1419" t="s">
        <v>328</v>
      </c>
      <c r="S1419" t="s">
        <v>1882</v>
      </c>
      <c r="T1419" t="s">
        <v>82</v>
      </c>
      <c r="U1419" t="s">
        <v>83</v>
      </c>
      <c r="V1419" t="s">
        <v>84</v>
      </c>
      <c r="W1419" t="s">
        <v>103</v>
      </c>
      <c r="X1419" t="s"/>
      <c r="Y1419" t="s">
        <v>86</v>
      </c>
      <c r="Z1419">
        <f>HYPERLINK("https://hotelmonitor-cachepage.eclerx.com/savepage/tk_15454758766470182_sr_62.html","info")</f>
        <v/>
      </c>
      <c r="AA1419" t="n">
        <v>-426811</v>
      </c>
      <c r="AB1419" t="s">
        <v>1887</v>
      </c>
      <c r="AC1419" t="s">
        <v>196</v>
      </c>
      <c r="AD1419" t="s">
        <v>89</v>
      </c>
      <c r="AE1419" t="s"/>
      <c r="AF1419" t="s"/>
      <c r="AG1419" t="s"/>
      <c r="AH1419" t="s">
        <v>1884</v>
      </c>
      <c r="AI1419" t="s">
        <v>1885</v>
      </c>
      <c r="AJ1419" t="s"/>
      <c r="AK1419" t="s">
        <v>91</v>
      </c>
      <c r="AL1419" t="s"/>
      <c r="AM1419" t="s">
        <v>474</v>
      </c>
      <c r="AN1419" t="s">
        <v>91</v>
      </c>
      <c r="AO1419" t="s"/>
      <c r="AP1419" t="n">
        <v>4</v>
      </c>
      <c r="AQ1419" t="s">
        <v>92</v>
      </c>
      <c r="AR1419" t="s"/>
      <c r="AS1419" t="s">
        <v>93</v>
      </c>
      <c r="AT1419" t="s">
        <v>94</v>
      </c>
      <c r="AU1419" t="s">
        <v>91</v>
      </c>
      <c r="AV1419" t="s"/>
      <c r="AW1419" t="s">
        <v>95</v>
      </c>
      <c r="AX1419" t="s"/>
      <c r="AY1419" t="n">
        <v>426811</v>
      </c>
      <c r="AZ1419" t="s">
        <v>1225</v>
      </c>
      <c r="BA1419" t="s"/>
      <c r="BB1419" t="s"/>
      <c r="BC1419" t="n">
        <v>38.91</v>
      </c>
      <c r="BD1419" t="n">
        <v>38.91</v>
      </c>
      <c r="BE1419" t="s">
        <v>1886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1263</v>
      </c>
      <c r="BR1419" t="s">
        <v>387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1219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375</v>
      </c>
      <c r="L1420" t="s">
        <v>77</v>
      </c>
      <c r="M1420" t="s"/>
      <c r="N1420" t="s">
        <v>1262</v>
      </c>
      <c r="O1420" t="s">
        <v>79</v>
      </c>
      <c r="P1420" t="s">
        <v>1219</v>
      </c>
      <c r="Q1420" t="s"/>
      <c r="R1420" t="s">
        <v>328</v>
      </c>
      <c r="S1420" t="s">
        <v>1733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>
        <f>HYPERLINK("https://hotelmonitor-cachepage.eclerx.com/savepage/tk_15454758766470182_sr_62.html","info")</f>
        <v/>
      </c>
      <c r="AA1420" t="n">
        <v>-426811</v>
      </c>
      <c r="AB1420" t="s">
        <v>1237</v>
      </c>
      <c r="AC1420" t="s">
        <v>88</v>
      </c>
      <c r="AD1420" t="s">
        <v>89</v>
      </c>
      <c r="AE1420" t="s"/>
      <c r="AF1420" t="s"/>
      <c r="AG1420" t="s"/>
      <c r="AH1420" t="s">
        <v>1734</v>
      </c>
      <c r="AI1420" t="s">
        <v>1735</v>
      </c>
      <c r="AJ1420" t="s"/>
      <c r="AK1420" t="s">
        <v>91</v>
      </c>
      <c r="AL1420" t="s"/>
      <c r="AM1420" t="s">
        <v>371</v>
      </c>
      <c r="AN1420" t="s">
        <v>91</v>
      </c>
      <c r="AO1420" t="s"/>
      <c r="AP1420" t="n">
        <v>4</v>
      </c>
      <c r="AQ1420" t="s">
        <v>92</v>
      </c>
      <c r="AR1420" t="s"/>
      <c r="AS1420" t="s">
        <v>1235</v>
      </c>
      <c r="AT1420" t="s">
        <v>94</v>
      </c>
      <c r="AU1420" t="s">
        <v>91</v>
      </c>
      <c r="AV1420" t="s"/>
      <c r="AW1420" t="s">
        <v>95</v>
      </c>
      <c r="AX1420" t="s"/>
      <c r="AY1420" t="n">
        <v>426811</v>
      </c>
      <c r="AZ1420" t="s">
        <v>1225</v>
      </c>
      <c r="BA1420" t="s"/>
      <c r="BB1420" t="s"/>
      <c r="BC1420" t="n">
        <v>38.91</v>
      </c>
      <c r="BD1420" t="n">
        <v>38.91</v>
      </c>
      <c r="BE1420" t="s">
        <v>1888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>
        <v>1263</v>
      </c>
      <c r="BR1420" t="s">
        <v>387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1219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375</v>
      </c>
      <c r="L1421" t="s">
        <v>77</v>
      </c>
      <c r="M1421" t="s"/>
      <c r="N1421" t="s">
        <v>1262</v>
      </c>
      <c r="O1421" t="s">
        <v>79</v>
      </c>
      <c r="P1421" t="s">
        <v>1219</v>
      </c>
      <c r="Q1421" t="s"/>
      <c r="R1421" t="s">
        <v>328</v>
      </c>
      <c r="S1421" t="s">
        <v>1733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>
        <f>HYPERLINK("https://hotelmonitor-cachepage.eclerx.com/savepage/tk_15454758766470182_sr_62.html","info")</f>
        <v/>
      </c>
      <c r="AA1421" t="n">
        <v>-426811</v>
      </c>
      <c r="AB1421" t="s">
        <v>1237</v>
      </c>
      <c r="AC1421" t="s">
        <v>88</v>
      </c>
      <c r="AD1421" t="s">
        <v>89</v>
      </c>
      <c r="AE1421" t="s"/>
      <c r="AF1421" t="s"/>
      <c r="AG1421" t="s"/>
      <c r="AH1421" t="s">
        <v>1734</v>
      </c>
      <c r="AI1421" t="s">
        <v>1735</v>
      </c>
      <c r="AJ1421" t="s"/>
      <c r="AK1421" t="s">
        <v>91</v>
      </c>
      <c r="AL1421" t="s"/>
      <c r="AM1421" t="s">
        <v>371</v>
      </c>
      <c r="AN1421" t="s">
        <v>91</v>
      </c>
      <c r="AO1421" t="s"/>
      <c r="AP1421" t="n">
        <v>4</v>
      </c>
      <c r="AQ1421" t="s">
        <v>92</v>
      </c>
      <c r="AR1421" t="s"/>
      <c r="AS1421" t="s">
        <v>1235</v>
      </c>
      <c r="AT1421" t="s">
        <v>94</v>
      </c>
      <c r="AU1421" t="s">
        <v>91</v>
      </c>
      <c r="AV1421" t="s"/>
      <c r="AW1421" t="s">
        <v>95</v>
      </c>
      <c r="AX1421" t="s"/>
      <c r="AY1421" t="n">
        <v>426811</v>
      </c>
      <c r="AZ1421" t="s">
        <v>1225</v>
      </c>
      <c r="BA1421" t="s"/>
      <c r="BB1421" t="s"/>
      <c r="BC1421" t="n">
        <v>38.91</v>
      </c>
      <c r="BD1421" t="n">
        <v>38.91</v>
      </c>
      <c r="BE1421" t="s">
        <v>1888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>
        <v>1263</v>
      </c>
      <c r="BR1421" t="s">
        <v>387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1219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375</v>
      </c>
      <c r="L1422" t="s">
        <v>77</v>
      </c>
      <c r="M1422" t="s"/>
      <c r="N1422" t="s">
        <v>1262</v>
      </c>
      <c r="O1422" t="s">
        <v>79</v>
      </c>
      <c r="P1422" t="s">
        <v>1219</v>
      </c>
      <c r="Q1422" t="s"/>
      <c r="R1422" t="s">
        <v>328</v>
      </c>
      <c r="S1422" t="s">
        <v>1733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>
        <f>HYPERLINK("https://hotelmonitor-cachepage.eclerx.com/savepage/tk_15454758766470182_sr_62.html","info")</f>
        <v/>
      </c>
      <c r="AA1422" t="n">
        <v>-426811</v>
      </c>
      <c r="AB1422" t="s">
        <v>1243</v>
      </c>
      <c r="AC1422" t="s">
        <v>88</v>
      </c>
      <c r="AD1422" t="s">
        <v>89</v>
      </c>
      <c r="AE1422" t="s"/>
      <c r="AF1422" t="s"/>
      <c r="AG1422" t="s"/>
      <c r="AH1422" t="s">
        <v>1734</v>
      </c>
      <c r="AI1422" t="s">
        <v>1735</v>
      </c>
      <c r="AJ1422" t="s"/>
      <c r="AK1422" t="s">
        <v>91</v>
      </c>
      <c r="AL1422" t="s"/>
      <c r="AM1422" t="s">
        <v>474</v>
      </c>
      <c r="AN1422" t="s">
        <v>91</v>
      </c>
      <c r="AO1422" t="s"/>
      <c r="AP1422" t="n">
        <v>4</v>
      </c>
      <c r="AQ1422" t="s">
        <v>92</v>
      </c>
      <c r="AR1422" t="s"/>
      <c r="AS1422" t="s">
        <v>93</v>
      </c>
      <c r="AT1422" t="s">
        <v>94</v>
      </c>
      <c r="AU1422" t="s">
        <v>91</v>
      </c>
      <c r="AV1422" t="s"/>
      <c r="AW1422" t="s">
        <v>95</v>
      </c>
      <c r="AX1422" t="s"/>
      <c r="AY1422" t="n">
        <v>426811</v>
      </c>
      <c r="AZ1422" t="s">
        <v>1225</v>
      </c>
      <c r="BA1422" t="s"/>
      <c r="BB1422" t="s"/>
      <c r="BC1422" t="n">
        <v>38.91</v>
      </c>
      <c r="BD1422" t="n">
        <v>38.91</v>
      </c>
      <c r="BE1422" t="s">
        <v>1888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1263</v>
      </c>
      <c r="BR1422" t="s">
        <v>387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1219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375</v>
      </c>
      <c r="L1423" t="s">
        <v>77</v>
      </c>
      <c r="M1423" t="s"/>
      <c r="N1423" t="s">
        <v>1262</v>
      </c>
      <c r="O1423" t="s">
        <v>79</v>
      </c>
      <c r="P1423" t="s">
        <v>1219</v>
      </c>
      <c r="Q1423" t="s"/>
      <c r="R1423" t="s">
        <v>328</v>
      </c>
      <c r="S1423" t="s">
        <v>1733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>
        <f>HYPERLINK("https://hotelmonitor-cachepage.eclerx.com/savepage/tk_15454758766470182_sr_62.html","info")</f>
        <v/>
      </c>
      <c r="AA1423" t="n">
        <v>-426811</v>
      </c>
      <c r="AB1423" t="s">
        <v>1243</v>
      </c>
      <c r="AC1423" t="s">
        <v>88</v>
      </c>
      <c r="AD1423" t="s">
        <v>89</v>
      </c>
      <c r="AE1423" t="s"/>
      <c r="AF1423" t="s"/>
      <c r="AG1423" t="s"/>
      <c r="AH1423" t="s">
        <v>1734</v>
      </c>
      <c r="AI1423" t="s">
        <v>1735</v>
      </c>
      <c r="AJ1423" t="s"/>
      <c r="AK1423" t="s">
        <v>91</v>
      </c>
      <c r="AL1423" t="s"/>
      <c r="AM1423" t="s">
        <v>474</v>
      </c>
      <c r="AN1423" t="s">
        <v>91</v>
      </c>
      <c r="AO1423" t="s"/>
      <c r="AP1423" t="n">
        <v>4</v>
      </c>
      <c r="AQ1423" t="s">
        <v>92</v>
      </c>
      <c r="AR1423" t="s"/>
      <c r="AS1423" t="s">
        <v>93</v>
      </c>
      <c r="AT1423" t="s">
        <v>94</v>
      </c>
      <c r="AU1423" t="s">
        <v>91</v>
      </c>
      <c r="AV1423" t="s"/>
      <c r="AW1423" t="s">
        <v>95</v>
      </c>
      <c r="AX1423" t="s"/>
      <c r="AY1423" t="n">
        <v>426811</v>
      </c>
      <c r="AZ1423" t="s">
        <v>1225</v>
      </c>
      <c r="BA1423" t="s"/>
      <c r="BB1423" t="s"/>
      <c r="BC1423" t="n">
        <v>38.91</v>
      </c>
      <c r="BD1423" t="n">
        <v>38.91</v>
      </c>
      <c r="BE1423" t="s">
        <v>1888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1263</v>
      </c>
      <c r="BR1423" t="s">
        <v>387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1219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375</v>
      </c>
      <c r="L1424" t="s">
        <v>77</v>
      </c>
      <c r="M1424" t="s"/>
      <c r="N1424" t="s">
        <v>1262</v>
      </c>
      <c r="O1424" t="s">
        <v>79</v>
      </c>
      <c r="P1424" t="s">
        <v>1219</v>
      </c>
      <c r="Q1424" t="s"/>
      <c r="R1424" t="s">
        <v>328</v>
      </c>
      <c r="S1424" t="s">
        <v>1733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HYPERLINK("https://hotelmonitor-cachepage.eclerx.com/savepage/tk_15454758766470182_sr_62.html","info")</f>
        <v/>
      </c>
      <c r="AA1424" t="n">
        <v>-426811</v>
      </c>
      <c r="AB1424" t="s">
        <v>1244</v>
      </c>
      <c r="AC1424" t="s">
        <v>88</v>
      </c>
      <c r="AD1424" t="s">
        <v>89</v>
      </c>
      <c r="AE1424" t="s"/>
      <c r="AF1424" t="s"/>
      <c r="AG1424" t="s"/>
      <c r="AH1424" t="s">
        <v>1734</v>
      </c>
      <c r="AI1424" t="s">
        <v>1735</v>
      </c>
      <c r="AJ1424" t="s"/>
      <c r="AK1424" t="s">
        <v>91</v>
      </c>
      <c r="AL1424" t="s"/>
      <c r="AM1424" t="s">
        <v>474</v>
      </c>
      <c r="AN1424" t="s">
        <v>91</v>
      </c>
      <c r="AO1424" t="s"/>
      <c r="AP1424" t="n">
        <v>4</v>
      </c>
      <c r="AQ1424" t="s">
        <v>92</v>
      </c>
      <c r="AR1424" t="s"/>
      <c r="AS1424" t="s">
        <v>93</v>
      </c>
      <c r="AT1424" t="s">
        <v>94</v>
      </c>
      <c r="AU1424" t="s">
        <v>91</v>
      </c>
      <c r="AV1424" t="s"/>
      <c r="AW1424" t="s">
        <v>95</v>
      </c>
      <c r="AX1424" t="s"/>
      <c r="AY1424" t="n">
        <v>426811</v>
      </c>
      <c r="AZ1424" t="s">
        <v>1225</v>
      </c>
      <c r="BA1424" t="s"/>
      <c r="BB1424" t="s"/>
      <c r="BC1424" t="n">
        <v>38.91</v>
      </c>
      <c r="BD1424" t="n">
        <v>38.91</v>
      </c>
      <c r="BE1424" t="s">
        <v>1888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1263</v>
      </c>
      <c r="BR1424" t="s">
        <v>387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1219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375</v>
      </c>
      <c r="L1425" t="s">
        <v>77</v>
      </c>
      <c r="M1425" t="s"/>
      <c r="N1425" t="s">
        <v>1262</v>
      </c>
      <c r="O1425" t="s">
        <v>79</v>
      </c>
      <c r="P1425" t="s">
        <v>1219</v>
      </c>
      <c r="Q1425" t="s"/>
      <c r="R1425" t="s">
        <v>328</v>
      </c>
      <c r="S1425" t="s">
        <v>1733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HYPERLINK("https://hotelmonitor-cachepage.eclerx.com/savepage/tk_15454758766470182_sr_62.html","info")</f>
        <v/>
      </c>
      <c r="AA1425" t="n">
        <v>-426811</v>
      </c>
      <c r="AB1425" t="s">
        <v>1244</v>
      </c>
      <c r="AC1425" t="s">
        <v>88</v>
      </c>
      <c r="AD1425" t="s">
        <v>89</v>
      </c>
      <c r="AE1425" t="s"/>
      <c r="AF1425" t="s"/>
      <c r="AG1425" t="s"/>
      <c r="AH1425" t="s">
        <v>1734</v>
      </c>
      <c r="AI1425" t="s">
        <v>1735</v>
      </c>
      <c r="AJ1425" t="s"/>
      <c r="AK1425" t="s">
        <v>91</v>
      </c>
      <c r="AL1425" t="s"/>
      <c r="AM1425" t="s">
        <v>474</v>
      </c>
      <c r="AN1425" t="s">
        <v>91</v>
      </c>
      <c r="AO1425" t="s"/>
      <c r="AP1425" t="n">
        <v>4</v>
      </c>
      <c r="AQ1425" t="s">
        <v>92</v>
      </c>
      <c r="AR1425" t="s"/>
      <c r="AS1425" t="s">
        <v>93</v>
      </c>
      <c r="AT1425" t="s">
        <v>94</v>
      </c>
      <c r="AU1425" t="s">
        <v>91</v>
      </c>
      <c r="AV1425" t="s"/>
      <c r="AW1425" t="s">
        <v>95</v>
      </c>
      <c r="AX1425" t="s"/>
      <c r="AY1425" t="n">
        <v>426811</v>
      </c>
      <c r="AZ1425" t="s">
        <v>1225</v>
      </c>
      <c r="BA1425" t="s"/>
      <c r="BB1425" t="s"/>
      <c r="BC1425" t="n">
        <v>38.91</v>
      </c>
      <c r="BD1425" t="n">
        <v>38.91</v>
      </c>
      <c r="BE1425" t="s">
        <v>1888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1263</v>
      </c>
      <c r="BR1425" t="s">
        <v>387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1219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400</v>
      </c>
      <c r="L1426" t="s">
        <v>77</v>
      </c>
      <c r="M1426" t="s"/>
      <c r="N1426" t="s">
        <v>1262</v>
      </c>
      <c r="O1426" t="s">
        <v>79</v>
      </c>
      <c r="P1426" t="s">
        <v>1219</v>
      </c>
      <c r="Q1426" t="s"/>
      <c r="R1426" t="s">
        <v>328</v>
      </c>
      <c r="S1426" t="s">
        <v>1889</v>
      </c>
      <c r="T1426" t="s">
        <v>82</v>
      </c>
      <c r="U1426" t="s">
        <v>83</v>
      </c>
      <c r="V1426" t="s">
        <v>84</v>
      </c>
      <c r="W1426" t="s">
        <v>103</v>
      </c>
      <c r="X1426" t="s"/>
      <c r="Y1426" t="s">
        <v>86</v>
      </c>
      <c r="Z1426">
        <f>HYPERLINK("https://hotelmonitor-cachepage.eclerx.com/savepage/tk_15454758766470182_sr_62.html","info")</f>
        <v/>
      </c>
      <c r="AA1426" t="n">
        <v>-426811</v>
      </c>
      <c r="AB1426" t="s">
        <v>1253</v>
      </c>
      <c r="AC1426" t="s">
        <v>88</v>
      </c>
      <c r="AD1426" t="s">
        <v>89</v>
      </c>
      <c r="AE1426" t="s"/>
      <c r="AF1426" t="s"/>
      <c r="AG1426" t="s"/>
      <c r="AH1426" t="s">
        <v>1890</v>
      </c>
      <c r="AI1426" t="s">
        <v>1891</v>
      </c>
      <c r="AJ1426" t="s"/>
      <c r="AK1426" t="s">
        <v>91</v>
      </c>
      <c r="AL1426" t="s"/>
      <c r="AM1426" t="s">
        <v>371</v>
      </c>
      <c r="AN1426" t="s">
        <v>91</v>
      </c>
      <c r="AO1426" t="s"/>
      <c r="AP1426" t="n">
        <v>4</v>
      </c>
      <c r="AQ1426" t="s">
        <v>92</v>
      </c>
      <c r="AR1426" t="s"/>
      <c r="AS1426" t="s">
        <v>1235</v>
      </c>
      <c r="AT1426" t="s">
        <v>94</v>
      </c>
      <c r="AU1426" t="s">
        <v>91</v>
      </c>
      <c r="AV1426" t="s"/>
      <c r="AW1426" t="s">
        <v>95</v>
      </c>
      <c r="AX1426" t="s"/>
      <c r="AY1426" t="n">
        <v>426811</v>
      </c>
      <c r="AZ1426" t="s">
        <v>1225</v>
      </c>
      <c r="BA1426" t="s"/>
      <c r="BB1426" t="s"/>
      <c r="BC1426" t="n">
        <v>38.91</v>
      </c>
      <c r="BD1426" t="n">
        <v>38.91</v>
      </c>
      <c r="BE1426" t="s">
        <v>1892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1263</v>
      </c>
      <c r="BR1426" t="s">
        <v>387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1219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400</v>
      </c>
      <c r="L1427" t="s">
        <v>77</v>
      </c>
      <c r="M1427" t="s"/>
      <c r="N1427" t="s">
        <v>1262</v>
      </c>
      <c r="O1427" t="s">
        <v>79</v>
      </c>
      <c r="P1427" t="s">
        <v>1219</v>
      </c>
      <c r="Q1427" t="s"/>
      <c r="R1427" t="s">
        <v>328</v>
      </c>
      <c r="S1427" t="s">
        <v>1889</v>
      </c>
      <c r="T1427" t="s">
        <v>82</v>
      </c>
      <c r="U1427" t="s">
        <v>83</v>
      </c>
      <c r="V1427" t="s">
        <v>84</v>
      </c>
      <c r="W1427" t="s">
        <v>103</v>
      </c>
      <c r="X1427" t="s"/>
      <c r="Y1427" t="s">
        <v>86</v>
      </c>
      <c r="Z1427">
        <f>HYPERLINK("https://hotelmonitor-cachepage.eclerx.com/savepage/tk_15454758766470182_sr_62.html","info")</f>
        <v/>
      </c>
      <c r="AA1427" t="n">
        <v>-426811</v>
      </c>
      <c r="AB1427" t="s">
        <v>1253</v>
      </c>
      <c r="AC1427" t="s">
        <v>88</v>
      </c>
      <c r="AD1427" t="s">
        <v>89</v>
      </c>
      <c r="AE1427" t="s"/>
      <c r="AF1427" t="s"/>
      <c r="AG1427" t="s"/>
      <c r="AH1427" t="s">
        <v>1890</v>
      </c>
      <c r="AI1427" t="s">
        <v>1891</v>
      </c>
      <c r="AJ1427" t="s"/>
      <c r="AK1427" t="s">
        <v>91</v>
      </c>
      <c r="AL1427" t="s"/>
      <c r="AM1427" t="s">
        <v>371</v>
      </c>
      <c r="AN1427" t="s">
        <v>91</v>
      </c>
      <c r="AO1427" t="s"/>
      <c r="AP1427" t="n">
        <v>4</v>
      </c>
      <c r="AQ1427" t="s">
        <v>92</v>
      </c>
      <c r="AR1427" t="s"/>
      <c r="AS1427" t="s">
        <v>1235</v>
      </c>
      <c r="AT1427" t="s">
        <v>94</v>
      </c>
      <c r="AU1427" t="s">
        <v>91</v>
      </c>
      <c r="AV1427" t="s"/>
      <c r="AW1427" t="s">
        <v>95</v>
      </c>
      <c r="AX1427" t="s"/>
      <c r="AY1427" t="n">
        <v>426811</v>
      </c>
      <c r="AZ1427" t="s">
        <v>1225</v>
      </c>
      <c r="BA1427" t="s"/>
      <c r="BB1427" t="s"/>
      <c r="BC1427" t="n">
        <v>38.91</v>
      </c>
      <c r="BD1427" t="n">
        <v>38.91</v>
      </c>
      <c r="BE1427" t="s">
        <v>1892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1263</v>
      </c>
      <c r="BR1427" t="s">
        <v>387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1219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400</v>
      </c>
      <c r="L1428" t="s">
        <v>77</v>
      </c>
      <c r="M1428" t="s"/>
      <c r="N1428" t="s">
        <v>1262</v>
      </c>
      <c r="O1428" t="s">
        <v>79</v>
      </c>
      <c r="P1428" t="s">
        <v>1219</v>
      </c>
      <c r="Q1428" t="s"/>
      <c r="R1428" t="s">
        <v>328</v>
      </c>
      <c r="S1428" t="s">
        <v>1889</v>
      </c>
      <c r="T1428" t="s">
        <v>82</v>
      </c>
      <c r="U1428" t="s">
        <v>83</v>
      </c>
      <c r="V1428" t="s">
        <v>84</v>
      </c>
      <c r="W1428" t="s">
        <v>103</v>
      </c>
      <c r="X1428" t="s"/>
      <c r="Y1428" t="s">
        <v>86</v>
      </c>
      <c r="Z1428">
        <f>HYPERLINK("https://hotelmonitor-cachepage.eclerx.com/savepage/tk_15454758766470182_sr_62.html","info")</f>
        <v/>
      </c>
      <c r="AA1428" t="n">
        <v>-426811</v>
      </c>
      <c r="AB1428" t="s">
        <v>1257</v>
      </c>
      <c r="AC1428" t="s">
        <v>88</v>
      </c>
      <c r="AD1428" t="s">
        <v>89</v>
      </c>
      <c r="AE1428" t="s"/>
      <c r="AF1428" t="s"/>
      <c r="AG1428" t="s"/>
      <c r="AH1428" t="s">
        <v>1890</v>
      </c>
      <c r="AI1428" t="s">
        <v>1891</v>
      </c>
      <c r="AJ1428" t="s"/>
      <c r="AK1428" t="s">
        <v>91</v>
      </c>
      <c r="AL1428" t="s"/>
      <c r="AM1428" t="s">
        <v>371</v>
      </c>
      <c r="AN1428" t="s">
        <v>91</v>
      </c>
      <c r="AO1428" t="s"/>
      <c r="AP1428" t="n">
        <v>4</v>
      </c>
      <c r="AQ1428" t="s">
        <v>92</v>
      </c>
      <c r="AR1428" t="s"/>
      <c r="AS1428" t="s">
        <v>1235</v>
      </c>
      <c r="AT1428" t="s">
        <v>94</v>
      </c>
      <c r="AU1428" t="s">
        <v>91</v>
      </c>
      <c r="AV1428" t="s"/>
      <c r="AW1428" t="s">
        <v>95</v>
      </c>
      <c r="AX1428" t="s"/>
      <c r="AY1428" t="n">
        <v>426811</v>
      </c>
      <c r="AZ1428" t="s">
        <v>1225</v>
      </c>
      <c r="BA1428" t="s"/>
      <c r="BB1428" t="s"/>
      <c r="BC1428" t="n">
        <v>38.91</v>
      </c>
      <c r="BD1428" t="n">
        <v>38.91</v>
      </c>
      <c r="BE1428" t="s">
        <v>1892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1263</v>
      </c>
      <c r="BR1428" t="s">
        <v>387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1219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400</v>
      </c>
      <c r="L1429" t="s">
        <v>77</v>
      </c>
      <c r="M1429" t="s"/>
      <c r="N1429" t="s">
        <v>1262</v>
      </c>
      <c r="O1429" t="s">
        <v>79</v>
      </c>
      <c r="P1429" t="s">
        <v>1219</v>
      </c>
      <c r="Q1429" t="s"/>
      <c r="R1429" t="s">
        <v>328</v>
      </c>
      <c r="S1429" t="s">
        <v>1889</v>
      </c>
      <c r="T1429" t="s">
        <v>82</v>
      </c>
      <c r="U1429" t="s">
        <v>83</v>
      </c>
      <c r="V1429" t="s">
        <v>84</v>
      </c>
      <c r="W1429" t="s">
        <v>103</v>
      </c>
      <c r="X1429" t="s"/>
      <c r="Y1429" t="s">
        <v>86</v>
      </c>
      <c r="Z1429">
        <f>HYPERLINK("https://hotelmonitor-cachepage.eclerx.com/savepage/tk_15454758766470182_sr_62.html","info")</f>
        <v/>
      </c>
      <c r="AA1429" t="n">
        <v>-426811</v>
      </c>
      <c r="AB1429" t="s">
        <v>1257</v>
      </c>
      <c r="AC1429" t="s">
        <v>88</v>
      </c>
      <c r="AD1429" t="s">
        <v>89</v>
      </c>
      <c r="AE1429" t="s"/>
      <c r="AF1429" t="s"/>
      <c r="AG1429" t="s"/>
      <c r="AH1429" t="s">
        <v>1890</v>
      </c>
      <c r="AI1429" t="s">
        <v>1891</v>
      </c>
      <c r="AJ1429" t="s"/>
      <c r="AK1429" t="s">
        <v>91</v>
      </c>
      <c r="AL1429" t="s"/>
      <c r="AM1429" t="s">
        <v>371</v>
      </c>
      <c r="AN1429" t="s">
        <v>91</v>
      </c>
      <c r="AO1429" t="s"/>
      <c r="AP1429" t="n">
        <v>4</v>
      </c>
      <c r="AQ1429" t="s">
        <v>92</v>
      </c>
      <c r="AR1429" t="s"/>
      <c r="AS1429" t="s">
        <v>1235</v>
      </c>
      <c r="AT1429" t="s">
        <v>94</v>
      </c>
      <c r="AU1429" t="s">
        <v>91</v>
      </c>
      <c r="AV1429" t="s"/>
      <c r="AW1429" t="s">
        <v>95</v>
      </c>
      <c r="AX1429" t="s"/>
      <c r="AY1429" t="n">
        <v>426811</v>
      </c>
      <c r="AZ1429" t="s">
        <v>1225</v>
      </c>
      <c r="BA1429" t="s"/>
      <c r="BB1429" t="s"/>
      <c r="BC1429" t="n">
        <v>38.91</v>
      </c>
      <c r="BD1429" t="n">
        <v>38.91</v>
      </c>
      <c r="BE1429" t="s">
        <v>1892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1263</v>
      </c>
      <c r="BR1429" t="s">
        <v>387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1219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400</v>
      </c>
      <c r="L1430" t="s">
        <v>77</v>
      </c>
      <c r="M1430" t="s"/>
      <c r="N1430" t="s">
        <v>1262</v>
      </c>
      <c r="O1430" t="s">
        <v>79</v>
      </c>
      <c r="P1430" t="s">
        <v>1219</v>
      </c>
      <c r="Q1430" t="s"/>
      <c r="R1430" t="s">
        <v>328</v>
      </c>
      <c r="S1430" t="s">
        <v>1889</v>
      </c>
      <c r="T1430" t="s">
        <v>82</v>
      </c>
      <c r="U1430" t="s">
        <v>83</v>
      </c>
      <c r="V1430" t="s">
        <v>84</v>
      </c>
      <c r="W1430" t="s">
        <v>103</v>
      </c>
      <c r="X1430" t="s"/>
      <c r="Y1430" t="s">
        <v>86</v>
      </c>
      <c r="Z1430">
        <f>HYPERLINK("https://hotelmonitor-cachepage.eclerx.com/savepage/tk_15454758766470182_sr_62.html","info")</f>
        <v/>
      </c>
      <c r="AA1430" t="n">
        <v>-426811</v>
      </c>
      <c r="AB1430" t="s">
        <v>1258</v>
      </c>
      <c r="AC1430" t="s">
        <v>88</v>
      </c>
      <c r="AD1430" t="s">
        <v>89</v>
      </c>
      <c r="AE1430" t="s"/>
      <c r="AF1430" t="s"/>
      <c r="AG1430" t="s"/>
      <c r="AH1430" t="s">
        <v>1890</v>
      </c>
      <c r="AI1430" t="s">
        <v>1891</v>
      </c>
      <c r="AJ1430" t="s"/>
      <c r="AK1430" t="s">
        <v>91</v>
      </c>
      <c r="AL1430" t="s"/>
      <c r="AM1430" t="s">
        <v>371</v>
      </c>
      <c r="AN1430" t="s">
        <v>91</v>
      </c>
      <c r="AO1430" t="s"/>
      <c r="AP1430" t="n">
        <v>4</v>
      </c>
      <c r="AQ1430" t="s">
        <v>92</v>
      </c>
      <c r="AR1430" t="s"/>
      <c r="AS1430" t="s">
        <v>1235</v>
      </c>
      <c r="AT1430" t="s">
        <v>94</v>
      </c>
      <c r="AU1430" t="s">
        <v>91</v>
      </c>
      <c r="AV1430" t="s"/>
      <c r="AW1430" t="s">
        <v>95</v>
      </c>
      <c r="AX1430" t="s"/>
      <c r="AY1430" t="n">
        <v>426811</v>
      </c>
      <c r="AZ1430" t="s">
        <v>1225</v>
      </c>
      <c r="BA1430" t="s"/>
      <c r="BB1430" t="s"/>
      <c r="BC1430" t="n">
        <v>38.91</v>
      </c>
      <c r="BD1430" t="n">
        <v>38.91</v>
      </c>
      <c r="BE1430" t="s">
        <v>1892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1263</v>
      </c>
      <c r="BR1430" t="s">
        <v>387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1219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400</v>
      </c>
      <c r="L1431" t="s">
        <v>77</v>
      </c>
      <c r="M1431" t="s"/>
      <c r="N1431" t="s">
        <v>1262</v>
      </c>
      <c r="O1431" t="s">
        <v>79</v>
      </c>
      <c r="P1431" t="s">
        <v>1219</v>
      </c>
      <c r="Q1431" t="s"/>
      <c r="R1431" t="s">
        <v>328</v>
      </c>
      <c r="S1431" t="s">
        <v>1889</v>
      </c>
      <c r="T1431" t="s">
        <v>82</v>
      </c>
      <c r="U1431" t="s">
        <v>83</v>
      </c>
      <c r="V1431" t="s">
        <v>84</v>
      </c>
      <c r="W1431" t="s">
        <v>103</v>
      </c>
      <c r="X1431" t="s"/>
      <c r="Y1431" t="s">
        <v>86</v>
      </c>
      <c r="Z1431">
        <f>HYPERLINK("https://hotelmonitor-cachepage.eclerx.com/savepage/tk_15454758766470182_sr_62.html","info")</f>
        <v/>
      </c>
      <c r="AA1431" t="n">
        <v>-426811</v>
      </c>
      <c r="AB1431" t="s">
        <v>1258</v>
      </c>
      <c r="AC1431" t="s">
        <v>88</v>
      </c>
      <c r="AD1431" t="s">
        <v>89</v>
      </c>
      <c r="AE1431" t="s"/>
      <c r="AF1431" t="s"/>
      <c r="AG1431" t="s"/>
      <c r="AH1431" t="s">
        <v>1890</v>
      </c>
      <c r="AI1431" t="s">
        <v>1891</v>
      </c>
      <c r="AJ1431" t="s"/>
      <c r="AK1431" t="s">
        <v>91</v>
      </c>
      <c r="AL1431" t="s"/>
      <c r="AM1431" t="s">
        <v>371</v>
      </c>
      <c r="AN1431" t="s">
        <v>91</v>
      </c>
      <c r="AO1431" t="s"/>
      <c r="AP1431" t="n">
        <v>4</v>
      </c>
      <c r="AQ1431" t="s">
        <v>92</v>
      </c>
      <c r="AR1431" t="s"/>
      <c r="AS1431" t="s">
        <v>1235</v>
      </c>
      <c r="AT1431" t="s">
        <v>94</v>
      </c>
      <c r="AU1431" t="s">
        <v>91</v>
      </c>
      <c r="AV1431" t="s"/>
      <c r="AW1431" t="s">
        <v>95</v>
      </c>
      <c r="AX1431" t="s"/>
      <c r="AY1431" t="n">
        <v>426811</v>
      </c>
      <c r="AZ1431" t="s">
        <v>1225</v>
      </c>
      <c r="BA1431" t="s"/>
      <c r="BB1431" t="s"/>
      <c r="BC1431" t="n">
        <v>38.91</v>
      </c>
      <c r="BD1431" t="n">
        <v>38.91</v>
      </c>
      <c r="BE1431" t="s">
        <v>1892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1263</v>
      </c>
      <c r="BR1431" t="s">
        <v>387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1219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400</v>
      </c>
      <c r="L1432" t="s">
        <v>77</v>
      </c>
      <c r="M1432" t="s"/>
      <c r="N1432" t="s">
        <v>1262</v>
      </c>
      <c r="O1432" t="s">
        <v>79</v>
      </c>
      <c r="P1432" t="s">
        <v>1219</v>
      </c>
      <c r="Q1432" t="s"/>
      <c r="R1432" t="s">
        <v>328</v>
      </c>
      <c r="S1432" t="s">
        <v>1889</v>
      </c>
      <c r="T1432" t="s">
        <v>82</v>
      </c>
      <c r="U1432" t="s">
        <v>83</v>
      </c>
      <c r="V1432" t="s">
        <v>84</v>
      </c>
      <c r="W1432" t="s">
        <v>103</v>
      </c>
      <c r="X1432" t="s"/>
      <c r="Y1432" t="s">
        <v>86</v>
      </c>
      <c r="Z1432">
        <f>HYPERLINK("https://hotelmonitor-cachepage.eclerx.com/savepage/tk_15454758766470182_sr_62.html","info")</f>
        <v/>
      </c>
      <c r="AA1432" t="n">
        <v>-426811</v>
      </c>
      <c r="AB1432" t="s">
        <v>1259</v>
      </c>
      <c r="AC1432" t="s">
        <v>88</v>
      </c>
      <c r="AD1432" t="s">
        <v>89</v>
      </c>
      <c r="AE1432" t="s"/>
      <c r="AF1432" t="s"/>
      <c r="AG1432" t="s"/>
      <c r="AH1432" t="s">
        <v>1890</v>
      </c>
      <c r="AI1432" t="s">
        <v>1891</v>
      </c>
      <c r="AJ1432" t="s"/>
      <c r="AK1432" t="s">
        <v>91</v>
      </c>
      <c r="AL1432" t="s"/>
      <c r="AM1432" t="s">
        <v>474</v>
      </c>
      <c r="AN1432" t="s">
        <v>91</v>
      </c>
      <c r="AO1432" t="s"/>
      <c r="AP1432" t="n">
        <v>4</v>
      </c>
      <c r="AQ1432" t="s">
        <v>92</v>
      </c>
      <c r="AR1432" t="s"/>
      <c r="AS1432" t="s">
        <v>93</v>
      </c>
      <c r="AT1432" t="s">
        <v>94</v>
      </c>
      <c r="AU1432" t="s">
        <v>91</v>
      </c>
      <c r="AV1432" t="s"/>
      <c r="AW1432" t="s">
        <v>95</v>
      </c>
      <c r="AX1432" t="s"/>
      <c r="AY1432" t="n">
        <v>426811</v>
      </c>
      <c r="AZ1432" t="s">
        <v>1225</v>
      </c>
      <c r="BA1432" t="s"/>
      <c r="BB1432" t="s"/>
      <c r="BC1432" t="n">
        <v>38.91</v>
      </c>
      <c r="BD1432" t="n">
        <v>38.91</v>
      </c>
      <c r="BE1432" t="s">
        <v>1892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1263</v>
      </c>
      <c r="BR1432" t="s">
        <v>387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1219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400</v>
      </c>
      <c r="L1433" t="s">
        <v>77</v>
      </c>
      <c r="M1433" t="s"/>
      <c r="N1433" t="s">
        <v>1262</v>
      </c>
      <c r="O1433" t="s">
        <v>79</v>
      </c>
      <c r="P1433" t="s">
        <v>1219</v>
      </c>
      <c r="Q1433" t="s"/>
      <c r="R1433" t="s">
        <v>328</v>
      </c>
      <c r="S1433" t="s">
        <v>1889</v>
      </c>
      <c r="T1433" t="s">
        <v>82</v>
      </c>
      <c r="U1433" t="s">
        <v>83</v>
      </c>
      <c r="V1433" t="s">
        <v>84</v>
      </c>
      <c r="W1433" t="s">
        <v>103</v>
      </c>
      <c r="X1433" t="s"/>
      <c r="Y1433" t="s">
        <v>86</v>
      </c>
      <c r="Z1433">
        <f>HYPERLINK("https://hotelmonitor-cachepage.eclerx.com/savepage/tk_15454758766470182_sr_62.html","info")</f>
        <v/>
      </c>
      <c r="AA1433" t="n">
        <v>-426811</v>
      </c>
      <c r="AB1433" t="s">
        <v>1259</v>
      </c>
      <c r="AC1433" t="s">
        <v>88</v>
      </c>
      <c r="AD1433" t="s">
        <v>89</v>
      </c>
      <c r="AE1433" t="s"/>
      <c r="AF1433" t="s"/>
      <c r="AG1433" t="s"/>
      <c r="AH1433" t="s">
        <v>1890</v>
      </c>
      <c r="AI1433" t="s">
        <v>1891</v>
      </c>
      <c r="AJ1433" t="s"/>
      <c r="AK1433" t="s">
        <v>91</v>
      </c>
      <c r="AL1433" t="s"/>
      <c r="AM1433" t="s">
        <v>474</v>
      </c>
      <c r="AN1433" t="s">
        <v>91</v>
      </c>
      <c r="AO1433" t="s"/>
      <c r="AP1433" t="n">
        <v>4</v>
      </c>
      <c r="AQ1433" t="s">
        <v>92</v>
      </c>
      <c r="AR1433" t="s"/>
      <c r="AS1433" t="s">
        <v>93</v>
      </c>
      <c r="AT1433" t="s">
        <v>94</v>
      </c>
      <c r="AU1433" t="s">
        <v>91</v>
      </c>
      <c r="AV1433" t="s"/>
      <c r="AW1433" t="s">
        <v>95</v>
      </c>
      <c r="AX1433" t="s"/>
      <c r="AY1433" t="n">
        <v>426811</v>
      </c>
      <c r="AZ1433" t="s">
        <v>1225</v>
      </c>
      <c r="BA1433" t="s"/>
      <c r="BB1433" t="s"/>
      <c r="BC1433" t="n">
        <v>38.91</v>
      </c>
      <c r="BD1433" t="n">
        <v>38.91</v>
      </c>
      <c r="BE1433" t="s">
        <v>1892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1263</v>
      </c>
      <c r="BR1433" t="s">
        <v>387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1219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400</v>
      </c>
      <c r="L1434" t="s">
        <v>77</v>
      </c>
      <c r="M1434" t="s"/>
      <c r="N1434" t="s">
        <v>1262</v>
      </c>
      <c r="O1434" t="s">
        <v>79</v>
      </c>
      <c r="P1434" t="s">
        <v>1219</v>
      </c>
      <c r="Q1434" t="s"/>
      <c r="R1434" t="s">
        <v>328</v>
      </c>
      <c r="S1434" t="s">
        <v>1889</v>
      </c>
      <c r="T1434" t="s">
        <v>82</v>
      </c>
      <c r="U1434" t="s">
        <v>83</v>
      </c>
      <c r="V1434" t="s">
        <v>84</v>
      </c>
      <c r="W1434" t="s">
        <v>103</v>
      </c>
      <c r="X1434" t="s"/>
      <c r="Y1434" t="s">
        <v>86</v>
      </c>
      <c r="Z1434">
        <f>HYPERLINK("https://hotelmonitor-cachepage.eclerx.com/savepage/tk_15454758766470182_sr_62.html","info")</f>
        <v/>
      </c>
      <c r="AA1434" t="n">
        <v>-426811</v>
      </c>
      <c r="AB1434" t="s">
        <v>1260</v>
      </c>
      <c r="AC1434" t="s">
        <v>88</v>
      </c>
      <c r="AD1434" t="s">
        <v>89</v>
      </c>
      <c r="AE1434" t="s"/>
      <c r="AF1434" t="s"/>
      <c r="AG1434" t="s"/>
      <c r="AH1434" t="s">
        <v>1890</v>
      </c>
      <c r="AI1434" t="s">
        <v>1891</v>
      </c>
      <c r="AJ1434" t="s"/>
      <c r="AK1434" t="s">
        <v>91</v>
      </c>
      <c r="AL1434" t="s"/>
      <c r="AM1434" t="s">
        <v>474</v>
      </c>
      <c r="AN1434" t="s">
        <v>91</v>
      </c>
      <c r="AO1434" t="s"/>
      <c r="AP1434" t="n">
        <v>4</v>
      </c>
      <c r="AQ1434" t="s">
        <v>92</v>
      </c>
      <c r="AR1434" t="s"/>
      <c r="AS1434" t="s">
        <v>93</v>
      </c>
      <c r="AT1434" t="s">
        <v>94</v>
      </c>
      <c r="AU1434" t="s">
        <v>91</v>
      </c>
      <c r="AV1434" t="s"/>
      <c r="AW1434" t="s">
        <v>95</v>
      </c>
      <c r="AX1434" t="s"/>
      <c r="AY1434" t="n">
        <v>426811</v>
      </c>
      <c r="AZ1434" t="s">
        <v>1225</v>
      </c>
      <c r="BA1434" t="s"/>
      <c r="BB1434" t="s"/>
      <c r="BC1434" t="n">
        <v>38.91</v>
      </c>
      <c r="BD1434" t="n">
        <v>38.91</v>
      </c>
      <c r="BE1434" t="s">
        <v>1892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1263</v>
      </c>
      <c r="BR1434" t="s">
        <v>387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1219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400</v>
      </c>
      <c r="L1435" t="s">
        <v>77</v>
      </c>
      <c r="M1435" t="s"/>
      <c r="N1435" t="s">
        <v>1262</v>
      </c>
      <c r="O1435" t="s">
        <v>79</v>
      </c>
      <c r="P1435" t="s">
        <v>1219</v>
      </c>
      <c r="Q1435" t="s"/>
      <c r="R1435" t="s">
        <v>328</v>
      </c>
      <c r="S1435" t="s">
        <v>1889</v>
      </c>
      <c r="T1435" t="s">
        <v>82</v>
      </c>
      <c r="U1435" t="s">
        <v>83</v>
      </c>
      <c r="V1435" t="s">
        <v>84</v>
      </c>
      <c r="W1435" t="s">
        <v>103</v>
      </c>
      <c r="X1435" t="s"/>
      <c r="Y1435" t="s">
        <v>86</v>
      </c>
      <c r="Z1435">
        <f>HYPERLINK("https://hotelmonitor-cachepage.eclerx.com/savepage/tk_15454758766470182_sr_62.html","info")</f>
        <v/>
      </c>
      <c r="AA1435" t="n">
        <v>-426811</v>
      </c>
      <c r="AB1435" t="s">
        <v>1260</v>
      </c>
      <c r="AC1435" t="s">
        <v>88</v>
      </c>
      <c r="AD1435" t="s">
        <v>89</v>
      </c>
      <c r="AE1435" t="s"/>
      <c r="AF1435" t="s"/>
      <c r="AG1435" t="s"/>
      <c r="AH1435" t="s">
        <v>1890</v>
      </c>
      <c r="AI1435" t="s">
        <v>1891</v>
      </c>
      <c r="AJ1435" t="s"/>
      <c r="AK1435" t="s">
        <v>91</v>
      </c>
      <c r="AL1435" t="s"/>
      <c r="AM1435" t="s">
        <v>474</v>
      </c>
      <c r="AN1435" t="s">
        <v>91</v>
      </c>
      <c r="AO1435" t="s"/>
      <c r="AP1435" t="n">
        <v>4</v>
      </c>
      <c r="AQ1435" t="s">
        <v>92</v>
      </c>
      <c r="AR1435" t="s"/>
      <c r="AS1435" t="s">
        <v>93</v>
      </c>
      <c r="AT1435" t="s">
        <v>94</v>
      </c>
      <c r="AU1435" t="s">
        <v>91</v>
      </c>
      <c r="AV1435" t="s"/>
      <c r="AW1435" t="s">
        <v>95</v>
      </c>
      <c r="AX1435" t="s"/>
      <c r="AY1435" t="n">
        <v>426811</v>
      </c>
      <c r="AZ1435" t="s">
        <v>1225</v>
      </c>
      <c r="BA1435" t="s"/>
      <c r="BB1435" t="s"/>
      <c r="BC1435" t="n">
        <v>38.91</v>
      </c>
      <c r="BD1435" t="n">
        <v>38.91</v>
      </c>
      <c r="BE1435" t="s">
        <v>1892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1263</v>
      </c>
      <c r="BR1435" t="s">
        <v>387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1219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400</v>
      </c>
      <c r="L1436" t="s">
        <v>77</v>
      </c>
      <c r="M1436" t="s"/>
      <c r="N1436" t="s">
        <v>1262</v>
      </c>
      <c r="O1436" t="s">
        <v>79</v>
      </c>
      <c r="P1436" t="s">
        <v>1219</v>
      </c>
      <c r="Q1436" t="s"/>
      <c r="R1436" t="s">
        <v>328</v>
      </c>
      <c r="S1436" t="s">
        <v>1889</v>
      </c>
      <c r="T1436" t="s">
        <v>82</v>
      </c>
      <c r="U1436" t="s">
        <v>83</v>
      </c>
      <c r="V1436" t="s">
        <v>84</v>
      </c>
      <c r="W1436" t="s">
        <v>103</v>
      </c>
      <c r="X1436" t="s"/>
      <c r="Y1436" t="s">
        <v>86</v>
      </c>
      <c r="Z1436">
        <f>HYPERLINK("https://hotelmonitor-cachepage.eclerx.com/savepage/tk_15454758766470182_sr_62.html","info")</f>
        <v/>
      </c>
      <c r="AA1436" t="n">
        <v>-426811</v>
      </c>
      <c r="AB1436" t="s">
        <v>1261</v>
      </c>
      <c r="AC1436" t="s">
        <v>88</v>
      </c>
      <c r="AD1436" t="s">
        <v>89</v>
      </c>
      <c r="AE1436" t="s"/>
      <c r="AF1436" t="s"/>
      <c r="AG1436" t="s"/>
      <c r="AH1436" t="s">
        <v>1890</v>
      </c>
      <c r="AI1436" t="s">
        <v>1891</v>
      </c>
      <c r="AJ1436" t="s"/>
      <c r="AK1436" t="s">
        <v>91</v>
      </c>
      <c r="AL1436" t="s"/>
      <c r="AM1436" t="s">
        <v>474</v>
      </c>
      <c r="AN1436" t="s">
        <v>91</v>
      </c>
      <c r="AO1436" t="s"/>
      <c r="AP1436" t="n">
        <v>4</v>
      </c>
      <c r="AQ1436" t="s">
        <v>92</v>
      </c>
      <c r="AR1436" t="s"/>
      <c r="AS1436" t="s">
        <v>93</v>
      </c>
      <c r="AT1436" t="s">
        <v>94</v>
      </c>
      <c r="AU1436" t="s">
        <v>91</v>
      </c>
      <c r="AV1436" t="s"/>
      <c r="AW1436" t="s">
        <v>95</v>
      </c>
      <c r="AX1436" t="s"/>
      <c r="AY1436" t="n">
        <v>426811</v>
      </c>
      <c r="AZ1436" t="s">
        <v>1225</v>
      </c>
      <c r="BA1436" t="s"/>
      <c r="BB1436" t="s"/>
      <c r="BC1436" t="n">
        <v>38.91</v>
      </c>
      <c r="BD1436" t="n">
        <v>38.91</v>
      </c>
      <c r="BE1436" t="s">
        <v>1892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1263</v>
      </c>
      <c r="BR1436" t="s">
        <v>387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1219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400</v>
      </c>
      <c r="L1437" t="s">
        <v>77</v>
      </c>
      <c r="M1437" t="s"/>
      <c r="N1437" t="s">
        <v>1262</v>
      </c>
      <c r="O1437" t="s">
        <v>79</v>
      </c>
      <c r="P1437" t="s">
        <v>1219</v>
      </c>
      <c r="Q1437" t="s"/>
      <c r="R1437" t="s">
        <v>328</v>
      </c>
      <c r="S1437" t="s">
        <v>1889</v>
      </c>
      <c r="T1437" t="s">
        <v>82</v>
      </c>
      <c r="U1437" t="s">
        <v>83</v>
      </c>
      <c r="V1437" t="s">
        <v>84</v>
      </c>
      <c r="W1437" t="s">
        <v>103</v>
      </c>
      <c r="X1437" t="s"/>
      <c r="Y1437" t="s">
        <v>86</v>
      </c>
      <c r="Z1437">
        <f>HYPERLINK("https://hotelmonitor-cachepage.eclerx.com/savepage/tk_15454758766470182_sr_62.html","info")</f>
        <v/>
      </c>
      <c r="AA1437" t="n">
        <v>-426811</v>
      </c>
      <c r="AB1437" t="s">
        <v>1261</v>
      </c>
      <c r="AC1437" t="s">
        <v>88</v>
      </c>
      <c r="AD1437" t="s">
        <v>89</v>
      </c>
      <c r="AE1437" t="s"/>
      <c r="AF1437" t="s"/>
      <c r="AG1437" t="s"/>
      <c r="AH1437" t="s">
        <v>1890</v>
      </c>
      <c r="AI1437" t="s">
        <v>1891</v>
      </c>
      <c r="AJ1437" t="s"/>
      <c r="AK1437" t="s">
        <v>91</v>
      </c>
      <c r="AL1437" t="s"/>
      <c r="AM1437" t="s">
        <v>474</v>
      </c>
      <c r="AN1437" t="s">
        <v>91</v>
      </c>
      <c r="AO1437" t="s"/>
      <c r="AP1437" t="n">
        <v>4</v>
      </c>
      <c r="AQ1437" t="s">
        <v>92</v>
      </c>
      <c r="AR1437" t="s"/>
      <c r="AS1437" t="s">
        <v>93</v>
      </c>
      <c r="AT1437" t="s">
        <v>94</v>
      </c>
      <c r="AU1437" t="s">
        <v>91</v>
      </c>
      <c r="AV1437" t="s"/>
      <c r="AW1437" t="s">
        <v>95</v>
      </c>
      <c r="AX1437" t="s"/>
      <c r="AY1437" t="n">
        <v>426811</v>
      </c>
      <c r="AZ1437" t="s">
        <v>1225</v>
      </c>
      <c r="BA1437" t="s"/>
      <c r="BB1437" t="s"/>
      <c r="BC1437" t="n">
        <v>38.91</v>
      </c>
      <c r="BD1437" t="n">
        <v>38.91</v>
      </c>
      <c r="BE1437" t="s">
        <v>1892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1263</v>
      </c>
      <c r="BR1437" t="s">
        <v>387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1219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350</v>
      </c>
      <c r="L1438" t="s">
        <v>77</v>
      </c>
      <c r="M1438" t="s"/>
      <c r="N1438" t="s">
        <v>1270</v>
      </c>
      <c r="O1438" t="s">
        <v>79</v>
      </c>
      <c r="P1438" t="s">
        <v>1219</v>
      </c>
      <c r="Q1438" t="s"/>
      <c r="R1438" t="s">
        <v>328</v>
      </c>
      <c r="S1438" t="s">
        <v>540</v>
      </c>
      <c r="T1438" t="s">
        <v>82</v>
      </c>
      <c r="U1438" t="s">
        <v>83</v>
      </c>
      <c r="V1438" t="s">
        <v>84</v>
      </c>
      <c r="W1438" t="s">
        <v>103</v>
      </c>
      <c r="X1438" t="s"/>
      <c r="Y1438" t="s">
        <v>86</v>
      </c>
      <c r="Z1438">
        <f>HYPERLINK("https://hotelmonitor-cachepage.eclerx.com/savepage/tk_15454758766470182_sr_62.html","info")</f>
        <v/>
      </c>
      <c r="AA1438" t="n">
        <v>-426811</v>
      </c>
      <c r="AB1438" t="s">
        <v>1497</v>
      </c>
      <c r="AC1438" t="s">
        <v>196</v>
      </c>
      <c r="AD1438" t="s">
        <v>89</v>
      </c>
      <c r="AE1438" t="s"/>
      <c r="AF1438" t="s"/>
      <c r="AG1438" t="s"/>
      <c r="AH1438" t="s">
        <v>541</v>
      </c>
      <c r="AI1438" t="s">
        <v>542</v>
      </c>
      <c r="AJ1438" t="s"/>
      <c r="AK1438" t="s">
        <v>91</v>
      </c>
      <c r="AL1438" t="s"/>
      <c r="AM1438" t="s">
        <v>474</v>
      </c>
      <c r="AN1438" t="s">
        <v>91</v>
      </c>
      <c r="AO1438" t="s"/>
      <c r="AP1438" t="n">
        <v>4</v>
      </c>
      <c r="AQ1438" t="s">
        <v>92</v>
      </c>
      <c r="AR1438" t="s"/>
      <c r="AS1438" t="s">
        <v>93</v>
      </c>
      <c r="AT1438" t="s">
        <v>94</v>
      </c>
      <c r="AU1438" t="s">
        <v>91</v>
      </c>
      <c r="AV1438" t="s"/>
      <c r="AW1438" t="s">
        <v>95</v>
      </c>
      <c r="AX1438" t="s"/>
      <c r="AY1438" t="n">
        <v>426811</v>
      </c>
      <c r="AZ1438" t="s">
        <v>1225</v>
      </c>
      <c r="BA1438" t="s"/>
      <c r="BB1438" t="s"/>
      <c r="BC1438" t="n">
        <v>38.91</v>
      </c>
      <c r="BD1438" t="n">
        <v>38.91</v>
      </c>
      <c r="BE1438" t="s">
        <v>1893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1275</v>
      </c>
      <c r="BR1438" t="s">
        <v>387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1219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350</v>
      </c>
      <c r="L1439" t="s">
        <v>77</v>
      </c>
      <c r="M1439" t="s"/>
      <c r="N1439" t="s">
        <v>1270</v>
      </c>
      <c r="O1439" t="s">
        <v>79</v>
      </c>
      <c r="P1439" t="s">
        <v>1219</v>
      </c>
      <c r="Q1439" t="s"/>
      <c r="R1439" t="s">
        <v>328</v>
      </c>
      <c r="S1439" t="s">
        <v>540</v>
      </c>
      <c r="T1439" t="s">
        <v>82</v>
      </c>
      <c r="U1439" t="s">
        <v>83</v>
      </c>
      <c r="V1439" t="s">
        <v>84</v>
      </c>
      <c r="W1439" t="s">
        <v>103</v>
      </c>
      <c r="X1439" t="s"/>
      <c r="Y1439" t="s">
        <v>86</v>
      </c>
      <c r="Z1439">
        <f>HYPERLINK("https://hotelmonitor-cachepage.eclerx.com/savepage/tk_15454758766470182_sr_62.html","info")</f>
        <v/>
      </c>
      <c r="AA1439" t="n">
        <v>-426811</v>
      </c>
      <c r="AB1439" t="s">
        <v>1497</v>
      </c>
      <c r="AC1439" t="s">
        <v>196</v>
      </c>
      <c r="AD1439" t="s">
        <v>89</v>
      </c>
      <c r="AE1439" t="s"/>
      <c r="AF1439" t="s"/>
      <c r="AG1439" t="s"/>
      <c r="AH1439" t="s">
        <v>541</v>
      </c>
      <c r="AI1439" t="s">
        <v>542</v>
      </c>
      <c r="AJ1439" t="s"/>
      <c r="AK1439" t="s">
        <v>91</v>
      </c>
      <c r="AL1439" t="s"/>
      <c r="AM1439" t="s">
        <v>474</v>
      </c>
      <c r="AN1439" t="s">
        <v>91</v>
      </c>
      <c r="AO1439" t="s"/>
      <c r="AP1439" t="n">
        <v>4</v>
      </c>
      <c r="AQ1439" t="s">
        <v>92</v>
      </c>
      <c r="AR1439" t="s"/>
      <c r="AS1439" t="s">
        <v>93</v>
      </c>
      <c r="AT1439" t="s">
        <v>94</v>
      </c>
      <c r="AU1439" t="s">
        <v>91</v>
      </c>
      <c r="AV1439" t="s"/>
      <c r="AW1439" t="s">
        <v>95</v>
      </c>
      <c r="AX1439" t="s"/>
      <c r="AY1439" t="n">
        <v>426811</v>
      </c>
      <c r="AZ1439" t="s">
        <v>1225</v>
      </c>
      <c r="BA1439" t="s"/>
      <c r="BB1439" t="s"/>
      <c r="BC1439" t="n">
        <v>38.91</v>
      </c>
      <c r="BD1439" t="n">
        <v>38.91</v>
      </c>
      <c r="BE1439" t="s">
        <v>1893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1275</v>
      </c>
      <c r="BR1439" t="s">
        <v>387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1219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427.5</v>
      </c>
      <c r="L1440" t="s">
        <v>77</v>
      </c>
      <c r="M1440" t="s"/>
      <c r="N1440" t="s">
        <v>1270</v>
      </c>
      <c r="O1440" t="s">
        <v>79</v>
      </c>
      <c r="P1440" t="s">
        <v>1219</v>
      </c>
      <c r="Q1440" t="s"/>
      <c r="R1440" t="s">
        <v>328</v>
      </c>
      <c r="S1440" t="s">
        <v>1894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>
        <f>HYPERLINK("https://hotelmonitor-cachepage.eclerx.com/savepage/tk_15454758766470182_sr_62.html","info")</f>
        <v/>
      </c>
      <c r="AA1440" t="n">
        <v>-426811</v>
      </c>
      <c r="AB1440" t="s">
        <v>1222</v>
      </c>
      <c r="AC1440" t="s">
        <v>88</v>
      </c>
      <c r="AD1440" t="s">
        <v>89</v>
      </c>
      <c r="AE1440" t="s"/>
      <c r="AF1440" t="s"/>
      <c r="AG1440" t="s"/>
      <c r="AH1440" t="s">
        <v>1895</v>
      </c>
      <c r="AI1440" t="s">
        <v>1896</v>
      </c>
      <c r="AJ1440" t="s"/>
      <c r="AK1440" t="s">
        <v>91</v>
      </c>
      <c r="AL1440" t="s"/>
      <c r="AM1440" t="s">
        <v>474</v>
      </c>
      <c r="AN1440" t="s">
        <v>91</v>
      </c>
      <c r="AO1440" t="s"/>
      <c r="AP1440" t="n">
        <v>4</v>
      </c>
      <c r="AQ1440" t="s">
        <v>92</v>
      </c>
      <c r="AR1440" t="s"/>
      <c r="AS1440" t="s">
        <v>93</v>
      </c>
      <c r="AT1440" t="s">
        <v>94</v>
      </c>
      <c r="AU1440" t="s">
        <v>91</v>
      </c>
      <c r="AV1440" t="s"/>
      <c r="AW1440" t="s">
        <v>95</v>
      </c>
      <c r="AX1440" t="s"/>
      <c r="AY1440" t="n">
        <v>426811</v>
      </c>
      <c r="AZ1440" t="s">
        <v>1225</v>
      </c>
      <c r="BA1440" t="s"/>
      <c r="BB1440" t="s"/>
      <c r="BC1440" t="n">
        <v>38.91</v>
      </c>
      <c r="BD1440" t="n">
        <v>38.91</v>
      </c>
      <c r="BE1440" t="s">
        <v>1897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1275</v>
      </c>
      <c r="BR1440" t="s">
        <v>387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1219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427.5</v>
      </c>
      <c r="L1441" t="s">
        <v>77</v>
      </c>
      <c r="M1441" t="s"/>
      <c r="N1441" t="s">
        <v>1270</v>
      </c>
      <c r="O1441" t="s">
        <v>79</v>
      </c>
      <c r="P1441" t="s">
        <v>1219</v>
      </c>
      <c r="Q1441" t="s"/>
      <c r="R1441" t="s">
        <v>328</v>
      </c>
      <c r="S1441" t="s">
        <v>1894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>
        <f>HYPERLINK("https://hotelmonitor-cachepage.eclerx.com/savepage/tk_15454758766470182_sr_62.html","info")</f>
        <v/>
      </c>
      <c r="AA1441" t="n">
        <v>-426811</v>
      </c>
      <c r="AB1441" t="s">
        <v>1222</v>
      </c>
      <c r="AC1441" t="s">
        <v>88</v>
      </c>
      <c r="AD1441" t="s">
        <v>89</v>
      </c>
      <c r="AE1441" t="s"/>
      <c r="AF1441" t="s"/>
      <c r="AG1441" t="s"/>
      <c r="AH1441" t="s">
        <v>1895</v>
      </c>
      <c r="AI1441" t="s">
        <v>1896</v>
      </c>
      <c r="AJ1441" t="s"/>
      <c r="AK1441" t="s">
        <v>91</v>
      </c>
      <c r="AL1441" t="s"/>
      <c r="AM1441" t="s">
        <v>474</v>
      </c>
      <c r="AN1441" t="s">
        <v>91</v>
      </c>
      <c r="AO1441" t="s"/>
      <c r="AP1441" t="n">
        <v>4</v>
      </c>
      <c r="AQ1441" t="s">
        <v>92</v>
      </c>
      <c r="AR1441" t="s"/>
      <c r="AS1441" t="s">
        <v>93</v>
      </c>
      <c r="AT1441" t="s">
        <v>94</v>
      </c>
      <c r="AU1441" t="s">
        <v>91</v>
      </c>
      <c r="AV1441" t="s"/>
      <c r="AW1441" t="s">
        <v>95</v>
      </c>
      <c r="AX1441" t="s"/>
      <c r="AY1441" t="n">
        <v>426811</v>
      </c>
      <c r="AZ1441" t="s">
        <v>1225</v>
      </c>
      <c r="BA1441" t="s"/>
      <c r="BB1441" t="s"/>
      <c r="BC1441" t="n">
        <v>38.91</v>
      </c>
      <c r="BD1441" t="n">
        <v>38.91</v>
      </c>
      <c r="BE1441" t="s">
        <v>1897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1275</v>
      </c>
      <c r="BR1441" t="s">
        <v>387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1219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450</v>
      </c>
      <c r="L1442" t="s">
        <v>77</v>
      </c>
      <c r="M1442" t="s"/>
      <c r="N1442" t="s">
        <v>1270</v>
      </c>
      <c r="O1442" t="s">
        <v>79</v>
      </c>
      <c r="P1442" t="s">
        <v>1219</v>
      </c>
      <c r="Q1442" t="s"/>
      <c r="R1442" t="s">
        <v>328</v>
      </c>
      <c r="S1442" t="s">
        <v>1898</v>
      </c>
      <c r="T1442" t="s">
        <v>82</v>
      </c>
      <c r="U1442" t="s">
        <v>83</v>
      </c>
      <c r="V1442" t="s">
        <v>84</v>
      </c>
      <c r="W1442" t="s">
        <v>103</v>
      </c>
      <c r="X1442" t="s"/>
      <c r="Y1442" t="s">
        <v>86</v>
      </c>
      <c r="Z1442">
        <f>HYPERLINK("https://hotelmonitor-cachepage.eclerx.com/savepage/tk_15454758766470182_sr_62.html","info")</f>
        <v/>
      </c>
      <c r="AA1442" t="n">
        <v>-426811</v>
      </c>
      <c r="AB1442" t="s">
        <v>1883</v>
      </c>
      <c r="AC1442" t="s">
        <v>196</v>
      </c>
      <c r="AD1442" t="s">
        <v>89</v>
      </c>
      <c r="AE1442" t="s"/>
      <c r="AF1442" t="s"/>
      <c r="AG1442" t="s"/>
      <c r="AH1442" t="s">
        <v>1899</v>
      </c>
      <c r="AI1442" t="s">
        <v>1900</v>
      </c>
      <c r="AJ1442" t="s"/>
      <c r="AK1442" t="s">
        <v>91</v>
      </c>
      <c r="AL1442" t="s"/>
      <c r="AM1442" t="s">
        <v>371</v>
      </c>
      <c r="AN1442" t="s">
        <v>91</v>
      </c>
      <c r="AO1442" t="s"/>
      <c r="AP1442" t="n">
        <v>4</v>
      </c>
      <c r="AQ1442" t="s">
        <v>92</v>
      </c>
      <c r="AR1442" t="s"/>
      <c r="AS1442" t="s">
        <v>1235</v>
      </c>
      <c r="AT1442" t="s">
        <v>94</v>
      </c>
      <c r="AU1442" t="s">
        <v>91</v>
      </c>
      <c r="AV1442" t="s"/>
      <c r="AW1442" t="s">
        <v>95</v>
      </c>
      <c r="AX1442" t="s"/>
      <c r="AY1442" t="n">
        <v>426811</v>
      </c>
      <c r="AZ1442" t="s">
        <v>1225</v>
      </c>
      <c r="BA1442" t="s"/>
      <c r="BB1442" t="s"/>
      <c r="BC1442" t="n">
        <v>38.91</v>
      </c>
      <c r="BD1442" t="n">
        <v>38.91</v>
      </c>
      <c r="BE1442" t="s">
        <v>1901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1275</v>
      </c>
      <c r="BR1442" t="s">
        <v>387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1219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450</v>
      </c>
      <c r="L1443" t="s">
        <v>77</v>
      </c>
      <c r="M1443" t="s"/>
      <c r="N1443" t="s">
        <v>1270</v>
      </c>
      <c r="O1443" t="s">
        <v>79</v>
      </c>
      <c r="P1443" t="s">
        <v>1219</v>
      </c>
      <c r="Q1443" t="s"/>
      <c r="R1443" t="s">
        <v>328</v>
      </c>
      <c r="S1443" t="s">
        <v>1898</v>
      </c>
      <c r="T1443" t="s">
        <v>82</v>
      </c>
      <c r="U1443" t="s">
        <v>83</v>
      </c>
      <c r="V1443" t="s">
        <v>84</v>
      </c>
      <c r="W1443" t="s">
        <v>103</v>
      </c>
      <c r="X1443" t="s"/>
      <c r="Y1443" t="s">
        <v>86</v>
      </c>
      <c r="Z1443">
        <f>HYPERLINK("https://hotelmonitor-cachepage.eclerx.com/savepage/tk_15454758766470182_sr_62.html","info")</f>
        <v/>
      </c>
      <c r="AA1443" t="n">
        <v>-426811</v>
      </c>
      <c r="AB1443" t="s">
        <v>1883</v>
      </c>
      <c r="AC1443" t="s">
        <v>196</v>
      </c>
      <c r="AD1443" t="s">
        <v>89</v>
      </c>
      <c r="AE1443" t="s"/>
      <c r="AF1443" t="s"/>
      <c r="AG1443" t="s"/>
      <c r="AH1443" t="s">
        <v>1899</v>
      </c>
      <c r="AI1443" t="s">
        <v>1900</v>
      </c>
      <c r="AJ1443" t="s"/>
      <c r="AK1443" t="s">
        <v>91</v>
      </c>
      <c r="AL1443" t="s"/>
      <c r="AM1443" t="s">
        <v>371</v>
      </c>
      <c r="AN1443" t="s">
        <v>91</v>
      </c>
      <c r="AO1443" t="s"/>
      <c r="AP1443" t="n">
        <v>4</v>
      </c>
      <c r="AQ1443" t="s">
        <v>92</v>
      </c>
      <c r="AR1443" t="s"/>
      <c r="AS1443" t="s">
        <v>1235</v>
      </c>
      <c r="AT1443" t="s">
        <v>94</v>
      </c>
      <c r="AU1443" t="s">
        <v>91</v>
      </c>
      <c r="AV1443" t="s"/>
      <c r="AW1443" t="s">
        <v>95</v>
      </c>
      <c r="AX1443" t="s"/>
      <c r="AY1443" t="n">
        <v>426811</v>
      </c>
      <c r="AZ1443" t="s">
        <v>1225</v>
      </c>
      <c r="BA1443" t="s"/>
      <c r="BB1443" t="s"/>
      <c r="BC1443" t="n">
        <v>38.91</v>
      </c>
      <c r="BD1443" t="n">
        <v>38.91</v>
      </c>
      <c r="BE1443" t="s">
        <v>1901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1275</v>
      </c>
      <c r="BR1443" t="s">
        <v>387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1219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450</v>
      </c>
      <c r="L1444" t="s">
        <v>77</v>
      </c>
      <c r="M1444" t="s"/>
      <c r="N1444" t="s">
        <v>1270</v>
      </c>
      <c r="O1444" t="s">
        <v>79</v>
      </c>
      <c r="P1444" t="s">
        <v>1219</v>
      </c>
      <c r="Q1444" t="s"/>
      <c r="R1444" t="s">
        <v>328</v>
      </c>
      <c r="S1444" t="s">
        <v>1898</v>
      </c>
      <c r="T1444" t="s">
        <v>82</v>
      </c>
      <c r="U1444" t="s">
        <v>83</v>
      </c>
      <c r="V1444" t="s">
        <v>84</v>
      </c>
      <c r="W1444" t="s">
        <v>103</v>
      </c>
      <c r="X1444" t="s"/>
      <c r="Y1444" t="s">
        <v>86</v>
      </c>
      <c r="Z1444">
        <f>HYPERLINK("https://hotelmonitor-cachepage.eclerx.com/savepage/tk_15454758766470182_sr_62.html","info")</f>
        <v/>
      </c>
      <c r="AA1444" t="n">
        <v>-426811</v>
      </c>
      <c r="AB1444" t="s">
        <v>1247</v>
      </c>
      <c r="AC1444" t="s">
        <v>196</v>
      </c>
      <c r="AD1444" t="s">
        <v>89</v>
      </c>
      <c r="AE1444" t="s"/>
      <c r="AF1444" t="s"/>
      <c r="AG1444" t="s"/>
      <c r="AH1444" t="s">
        <v>1899</v>
      </c>
      <c r="AI1444" t="s">
        <v>1900</v>
      </c>
      <c r="AJ1444" t="s"/>
      <c r="AK1444" t="s">
        <v>91</v>
      </c>
      <c r="AL1444" t="s"/>
      <c r="AM1444" t="s">
        <v>474</v>
      </c>
      <c r="AN1444" t="s">
        <v>91</v>
      </c>
      <c r="AO1444" t="s"/>
      <c r="AP1444" t="n">
        <v>4</v>
      </c>
      <c r="AQ1444" t="s">
        <v>92</v>
      </c>
      <c r="AR1444" t="s"/>
      <c r="AS1444" t="s">
        <v>93</v>
      </c>
      <c r="AT1444" t="s">
        <v>94</v>
      </c>
      <c r="AU1444" t="s">
        <v>91</v>
      </c>
      <c r="AV1444" t="s"/>
      <c r="AW1444" t="s">
        <v>95</v>
      </c>
      <c r="AX1444" t="s"/>
      <c r="AY1444" t="n">
        <v>426811</v>
      </c>
      <c r="AZ1444" t="s">
        <v>1225</v>
      </c>
      <c r="BA1444" t="s"/>
      <c r="BB1444" t="s"/>
      <c r="BC1444" t="n">
        <v>38.91</v>
      </c>
      <c r="BD1444" t="n">
        <v>38.91</v>
      </c>
      <c r="BE1444" t="s">
        <v>1901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1275</v>
      </c>
      <c r="BR1444" t="s">
        <v>387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1219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450</v>
      </c>
      <c r="L1445" t="s">
        <v>77</v>
      </c>
      <c r="M1445" t="s"/>
      <c r="N1445" t="s">
        <v>1270</v>
      </c>
      <c r="O1445" t="s">
        <v>79</v>
      </c>
      <c r="P1445" t="s">
        <v>1219</v>
      </c>
      <c r="Q1445" t="s"/>
      <c r="R1445" t="s">
        <v>328</v>
      </c>
      <c r="S1445" t="s">
        <v>1898</v>
      </c>
      <c r="T1445" t="s">
        <v>82</v>
      </c>
      <c r="U1445" t="s">
        <v>83</v>
      </c>
      <c r="V1445" t="s">
        <v>84</v>
      </c>
      <c r="W1445" t="s">
        <v>103</v>
      </c>
      <c r="X1445" t="s"/>
      <c r="Y1445" t="s">
        <v>86</v>
      </c>
      <c r="Z1445">
        <f>HYPERLINK("https://hotelmonitor-cachepage.eclerx.com/savepage/tk_15454758766470182_sr_62.html","info")</f>
        <v/>
      </c>
      <c r="AA1445" t="n">
        <v>-426811</v>
      </c>
      <c r="AB1445" t="s">
        <v>1247</v>
      </c>
      <c r="AC1445" t="s">
        <v>196</v>
      </c>
      <c r="AD1445" t="s">
        <v>89</v>
      </c>
      <c r="AE1445" t="s"/>
      <c r="AF1445" t="s"/>
      <c r="AG1445" t="s"/>
      <c r="AH1445" t="s">
        <v>1899</v>
      </c>
      <c r="AI1445" t="s">
        <v>1900</v>
      </c>
      <c r="AJ1445" t="s"/>
      <c r="AK1445" t="s">
        <v>91</v>
      </c>
      <c r="AL1445" t="s"/>
      <c r="AM1445" t="s">
        <v>474</v>
      </c>
      <c r="AN1445" t="s">
        <v>91</v>
      </c>
      <c r="AO1445" t="s"/>
      <c r="AP1445" t="n">
        <v>4</v>
      </c>
      <c r="AQ1445" t="s">
        <v>92</v>
      </c>
      <c r="AR1445" t="s"/>
      <c r="AS1445" t="s">
        <v>93</v>
      </c>
      <c r="AT1445" t="s">
        <v>94</v>
      </c>
      <c r="AU1445" t="s">
        <v>91</v>
      </c>
      <c r="AV1445" t="s"/>
      <c r="AW1445" t="s">
        <v>95</v>
      </c>
      <c r="AX1445" t="s"/>
      <c r="AY1445" t="n">
        <v>426811</v>
      </c>
      <c r="AZ1445" t="s">
        <v>1225</v>
      </c>
      <c r="BA1445" t="s"/>
      <c r="BB1445" t="s"/>
      <c r="BC1445" t="n">
        <v>38.91</v>
      </c>
      <c r="BD1445" t="n">
        <v>38.91</v>
      </c>
      <c r="BE1445" t="s">
        <v>1901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1275</v>
      </c>
      <c r="BR1445" t="s">
        <v>387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1219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450</v>
      </c>
      <c r="L1446" t="s">
        <v>77</v>
      </c>
      <c r="M1446" t="s"/>
      <c r="N1446" t="s">
        <v>1270</v>
      </c>
      <c r="O1446" t="s">
        <v>79</v>
      </c>
      <c r="P1446" t="s">
        <v>1219</v>
      </c>
      <c r="Q1446" t="s"/>
      <c r="R1446" t="s">
        <v>328</v>
      </c>
      <c r="S1446" t="s">
        <v>1898</v>
      </c>
      <c r="T1446" t="s">
        <v>82</v>
      </c>
      <c r="U1446" t="s">
        <v>83</v>
      </c>
      <c r="V1446" t="s">
        <v>84</v>
      </c>
      <c r="W1446" t="s">
        <v>103</v>
      </c>
      <c r="X1446" t="s"/>
      <c r="Y1446" t="s">
        <v>86</v>
      </c>
      <c r="Z1446">
        <f>HYPERLINK("https://hotelmonitor-cachepage.eclerx.com/savepage/tk_15454758766470182_sr_62.html","info")</f>
        <v/>
      </c>
      <c r="AA1446" t="n">
        <v>-426811</v>
      </c>
      <c r="AB1446" t="s">
        <v>1887</v>
      </c>
      <c r="AC1446" t="s">
        <v>196</v>
      </c>
      <c r="AD1446" t="s">
        <v>89</v>
      </c>
      <c r="AE1446" t="s"/>
      <c r="AF1446" t="s"/>
      <c r="AG1446" t="s"/>
      <c r="AH1446" t="s">
        <v>1899</v>
      </c>
      <c r="AI1446" t="s">
        <v>1900</v>
      </c>
      <c r="AJ1446" t="s"/>
      <c r="AK1446" t="s">
        <v>91</v>
      </c>
      <c r="AL1446" t="s"/>
      <c r="AM1446" t="s">
        <v>474</v>
      </c>
      <c r="AN1446" t="s">
        <v>91</v>
      </c>
      <c r="AO1446" t="s"/>
      <c r="AP1446" t="n">
        <v>4</v>
      </c>
      <c r="AQ1446" t="s">
        <v>92</v>
      </c>
      <c r="AR1446" t="s"/>
      <c r="AS1446" t="s">
        <v>93</v>
      </c>
      <c r="AT1446" t="s">
        <v>94</v>
      </c>
      <c r="AU1446" t="s">
        <v>91</v>
      </c>
      <c r="AV1446" t="s"/>
      <c r="AW1446" t="s">
        <v>95</v>
      </c>
      <c r="AX1446" t="s"/>
      <c r="AY1446" t="n">
        <v>426811</v>
      </c>
      <c r="AZ1446" t="s">
        <v>1225</v>
      </c>
      <c r="BA1446" t="s"/>
      <c r="BB1446" t="s"/>
      <c r="BC1446" t="n">
        <v>38.91</v>
      </c>
      <c r="BD1446" t="n">
        <v>38.91</v>
      </c>
      <c r="BE1446" t="s">
        <v>1901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1275</v>
      </c>
      <c r="BR1446" t="s">
        <v>387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1219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450</v>
      </c>
      <c r="L1447" t="s">
        <v>77</v>
      </c>
      <c r="M1447" t="s"/>
      <c r="N1447" t="s">
        <v>1270</v>
      </c>
      <c r="O1447" t="s">
        <v>79</v>
      </c>
      <c r="P1447" t="s">
        <v>1219</v>
      </c>
      <c r="Q1447" t="s"/>
      <c r="R1447" t="s">
        <v>328</v>
      </c>
      <c r="S1447" t="s">
        <v>1898</v>
      </c>
      <c r="T1447" t="s">
        <v>82</v>
      </c>
      <c r="U1447" t="s">
        <v>83</v>
      </c>
      <c r="V1447" t="s">
        <v>84</v>
      </c>
      <c r="W1447" t="s">
        <v>103</v>
      </c>
      <c r="X1447" t="s"/>
      <c r="Y1447" t="s">
        <v>86</v>
      </c>
      <c r="Z1447">
        <f>HYPERLINK("https://hotelmonitor-cachepage.eclerx.com/savepage/tk_15454758766470182_sr_62.html","info")</f>
        <v/>
      </c>
      <c r="AA1447" t="n">
        <v>-426811</v>
      </c>
      <c r="AB1447" t="s">
        <v>1887</v>
      </c>
      <c r="AC1447" t="s">
        <v>196</v>
      </c>
      <c r="AD1447" t="s">
        <v>89</v>
      </c>
      <c r="AE1447" t="s"/>
      <c r="AF1447" t="s"/>
      <c r="AG1447" t="s"/>
      <c r="AH1447" t="s">
        <v>1899</v>
      </c>
      <c r="AI1447" t="s">
        <v>1900</v>
      </c>
      <c r="AJ1447" t="s"/>
      <c r="AK1447" t="s">
        <v>91</v>
      </c>
      <c r="AL1447" t="s"/>
      <c r="AM1447" t="s">
        <v>474</v>
      </c>
      <c r="AN1447" t="s">
        <v>91</v>
      </c>
      <c r="AO1447" t="s"/>
      <c r="AP1447" t="n">
        <v>4</v>
      </c>
      <c r="AQ1447" t="s">
        <v>92</v>
      </c>
      <c r="AR1447" t="s"/>
      <c r="AS1447" t="s">
        <v>93</v>
      </c>
      <c r="AT1447" t="s">
        <v>94</v>
      </c>
      <c r="AU1447" t="s">
        <v>91</v>
      </c>
      <c r="AV1447" t="s"/>
      <c r="AW1447" t="s">
        <v>95</v>
      </c>
      <c r="AX1447" t="s"/>
      <c r="AY1447" t="n">
        <v>426811</v>
      </c>
      <c r="AZ1447" t="s">
        <v>1225</v>
      </c>
      <c r="BA1447" t="s"/>
      <c r="BB1447" t="s"/>
      <c r="BC1447" t="n">
        <v>38.91</v>
      </c>
      <c r="BD1447" t="n">
        <v>38.91</v>
      </c>
      <c r="BE1447" t="s">
        <v>1901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1275</v>
      </c>
      <c r="BR1447" t="s">
        <v>387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1219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475</v>
      </c>
      <c r="L1448" t="s">
        <v>77</v>
      </c>
      <c r="M1448" t="s"/>
      <c r="N1448" t="s">
        <v>1270</v>
      </c>
      <c r="O1448" t="s">
        <v>79</v>
      </c>
      <c r="P1448" t="s">
        <v>1219</v>
      </c>
      <c r="Q1448" t="s"/>
      <c r="R1448" t="s">
        <v>328</v>
      </c>
      <c r="S1448" t="s">
        <v>1902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HYPERLINK("https://hotelmonitor-cachepage.eclerx.com/savepage/tk_15454758766470182_sr_62.html","info")</f>
        <v/>
      </c>
      <c r="AA1448" t="n">
        <v>-426811</v>
      </c>
      <c r="AB1448" t="s">
        <v>1237</v>
      </c>
      <c r="AC1448" t="s">
        <v>88</v>
      </c>
      <c r="AD1448" t="s">
        <v>89</v>
      </c>
      <c r="AE1448" t="s"/>
      <c r="AF1448" t="s"/>
      <c r="AG1448" t="s"/>
      <c r="AH1448" t="s">
        <v>1903</v>
      </c>
      <c r="AI1448" t="s">
        <v>1904</v>
      </c>
      <c r="AJ1448" t="s"/>
      <c r="AK1448" t="s">
        <v>91</v>
      </c>
      <c r="AL1448" t="s"/>
      <c r="AM1448" t="s">
        <v>371</v>
      </c>
      <c r="AN1448" t="s">
        <v>91</v>
      </c>
      <c r="AO1448" t="s"/>
      <c r="AP1448" t="n">
        <v>4</v>
      </c>
      <c r="AQ1448" t="s">
        <v>92</v>
      </c>
      <c r="AR1448" t="s"/>
      <c r="AS1448" t="s">
        <v>1235</v>
      </c>
      <c r="AT1448" t="s">
        <v>94</v>
      </c>
      <c r="AU1448" t="s">
        <v>91</v>
      </c>
      <c r="AV1448" t="s"/>
      <c r="AW1448" t="s">
        <v>95</v>
      </c>
      <c r="AX1448" t="s"/>
      <c r="AY1448" t="n">
        <v>426811</v>
      </c>
      <c r="AZ1448" t="s">
        <v>1225</v>
      </c>
      <c r="BA1448" t="s"/>
      <c r="BB1448" t="s"/>
      <c r="BC1448" t="n">
        <v>38.91</v>
      </c>
      <c r="BD1448" t="n">
        <v>38.91</v>
      </c>
      <c r="BE1448" t="s">
        <v>1905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1275</v>
      </c>
      <c r="BR1448" t="s">
        <v>387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1219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475</v>
      </c>
      <c r="L1449" t="s">
        <v>77</v>
      </c>
      <c r="M1449" t="s"/>
      <c r="N1449" t="s">
        <v>1270</v>
      </c>
      <c r="O1449" t="s">
        <v>79</v>
      </c>
      <c r="P1449" t="s">
        <v>1219</v>
      </c>
      <c r="Q1449" t="s"/>
      <c r="R1449" t="s">
        <v>328</v>
      </c>
      <c r="S1449" t="s">
        <v>1902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HYPERLINK("https://hotelmonitor-cachepage.eclerx.com/savepage/tk_15454758766470182_sr_62.html","info")</f>
        <v/>
      </c>
      <c r="AA1449" t="n">
        <v>-426811</v>
      </c>
      <c r="AB1449" t="s">
        <v>1237</v>
      </c>
      <c r="AC1449" t="s">
        <v>88</v>
      </c>
      <c r="AD1449" t="s">
        <v>89</v>
      </c>
      <c r="AE1449" t="s"/>
      <c r="AF1449" t="s"/>
      <c r="AG1449" t="s"/>
      <c r="AH1449" t="s">
        <v>1903</v>
      </c>
      <c r="AI1449" t="s">
        <v>1904</v>
      </c>
      <c r="AJ1449" t="s"/>
      <c r="AK1449" t="s">
        <v>91</v>
      </c>
      <c r="AL1449" t="s"/>
      <c r="AM1449" t="s">
        <v>371</v>
      </c>
      <c r="AN1449" t="s">
        <v>91</v>
      </c>
      <c r="AO1449" t="s"/>
      <c r="AP1449" t="n">
        <v>4</v>
      </c>
      <c r="AQ1449" t="s">
        <v>92</v>
      </c>
      <c r="AR1449" t="s"/>
      <c r="AS1449" t="s">
        <v>1235</v>
      </c>
      <c r="AT1449" t="s">
        <v>94</v>
      </c>
      <c r="AU1449" t="s">
        <v>91</v>
      </c>
      <c r="AV1449" t="s"/>
      <c r="AW1449" t="s">
        <v>95</v>
      </c>
      <c r="AX1449" t="s"/>
      <c r="AY1449" t="n">
        <v>426811</v>
      </c>
      <c r="AZ1449" t="s">
        <v>1225</v>
      </c>
      <c r="BA1449" t="s"/>
      <c r="BB1449" t="s"/>
      <c r="BC1449" t="n">
        <v>38.91</v>
      </c>
      <c r="BD1449" t="n">
        <v>38.91</v>
      </c>
      <c r="BE1449" t="s">
        <v>1905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1275</v>
      </c>
      <c r="BR1449" t="s">
        <v>387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1219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475</v>
      </c>
      <c r="L1450" t="s">
        <v>77</v>
      </c>
      <c r="M1450" t="s"/>
      <c r="N1450" t="s">
        <v>1270</v>
      </c>
      <c r="O1450" t="s">
        <v>79</v>
      </c>
      <c r="P1450" t="s">
        <v>1219</v>
      </c>
      <c r="Q1450" t="s"/>
      <c r="R1450" t="s">
        <v>328</v>
      </c>
      <c r="S1450" t="s">
        <v>1902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HYPERLINK("https://hotelmonitor-cachepage.eclerx.com/savepage/tk_15454758766470182_sr_62.html","info")</f>
        <v/>
      </c>
      <c r="AA1450" t="n">
        <v>-426811</v>
      </c>
      <c r="AB1450" t="s">
        <v>1242</v>
      </c>
      <c r="AC1450" t="s">
        <v>88</v>
      </c>
      <c r="AD1450" t="s">
        <v>89</v>
      </c>
      <c r="AE1450" t="s"/>
      <c r="AF1450" t="s"/>
      <c r="AG1450" t="s"/>
      <c r="AH1450" t="s">
        <v>1903</v>
      </c>
      <c r="AI1450" t="s">
        <v>1904</v>
      </c>
      <c r="AJ1450" t="s"/>
      <c r="AK1450" t="s">
        <v>91</v>
      </c>
      <c r="AL1450" t="s"/>
      <c r="AM1450" t="s">
        <v>371</v>
      </c>
      <c r="AN1450" t="s">
        <v>91</v>
      </c>
      <c r="AO1450" t="s"/>
      <c r="AP1450" t="n">
        <v>4</v>
      </c>
      <c r="AQ1450" t="s">
        <v>92</v>
      </c>
      <c r="AR1450" t="s"/>
      <c r="AS1450" t="s">
        <v>1235</v>
      </c>
      <c r="AT1450" t="s">
        <v>94</v>
      </c>
      <c r="AU1450" t="s">
        <v>91</v>
      </c>
      <c r="AV1450" t="s"/>
      <c r="AW1450" t="s">
        <v>95</v>
      </c>
      <c r="AX1450" t="s"/>
      <c r="AY1450" t="n">
        <v>426811</v>
      </c>
      <c r="AZ1450" t="s">
        <v>1225</v>
      </c>
      <c r="BA1450" t="s"/>
      <c r="BB1450" t="s"/>
      <c r="BC1450" t="n">
        <v>38.91</v>
      </c>
      <c r="BD1450" t="n">
        <v>38.91</v>
      </c>
      <c r="BE1450" t="s">
        <v>1905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1275</v>
      </c>
      <c r="BR1450" t="s">
        <v>387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1219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475</v>
      </c>
      <c r="L1451" t="s">
        <v>77</v>
      </c>
      <c r="M1451" t="s"/>
      <c r="N1451" t="s">
        <v>1270</v>
      </c>
      <c r="O1451" t="s">
        <v>79</v>
      </c>
      <c r="P1451" t="s">
        <v>1219</v>
      </c>
      <c r="Q1451" t="s"/>
      <c r="R1451" t="s">
        <v>328</v>
      </c>
      <c r="S1451" t="s">
        <v>1902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>
        <f>HYPERLINK("https://hotelmonitor-cachepage.eclerx.com/savepage/tk_15454758766470182_sr_62.html","info")</f>
        <v/>
      </c>
      <c r="AA1451" t="n">
        <v>-426811</v>
      </c>
      <c r="AB1451" t="s">
        <v>1242</v>
      </c>
      <c r="AC1451" t="s">
        <v>88</v>
      </c>
      <c r="AD1451" t="s">
        <v>89</v>
      </c>
      <c r="AE1451" t="s"/>
      <c r="AF1451" t="s"/>
      <c r="AG1451" t="s"/>
      <c r="AH1451" t="s">
        <v>1903</v>
      </c>
      <c r="AI1451" t="s">
        <v>1904</v>
      </c>
      <c r="AJ1451" t="s"/>
      <c r="AK1451" t="s">
        <v>91</v>
      </c>
      <c r="AL1451" t="s"/>
      <c r="AM1451" t="s">
        <v>371</v>
      </c>
      <c r="AN1451" t="s">
        <v>91</v>
      </c>
      <c r="AO1451" t="s"/>
      <c r="AP1451" t="n">
        <v>4</v>
      </c>
      <c r="AQ1451" t="s">
        <v>92</v>
      </c>
      <c r="AR1451" t="s"/>
      <c r="AS1451" t="s">
        <v>1235</v>
      </c>
      <c r="AT1451" t="s">
        <v>94</v>
      </c>
      <c r="AU1451" t="s">
        <v>91</v>
      </c>
      <c r="AV1451" t="s"/>
      <c r="AW1451" t="s">
        <v>95</v>
      </c>
      <c r="AX1451" t="s"/>
      <c r="AY1451" t="n">
        <v>426811</v>
      </c>
      <c r="AZ1451" t="s">
        <v>1225</v>
      </c>
      <c r="BA1451" t="s"/>
      <c r="BB1451" t="s"/>
      <c r="BC1451" t="n">
        <v>38.91</v>
      </c>
      <c r="BD1451" t="n">
        <v>38.91</v>
      </c>
      <c r="BE1451" t="s">
        <v>1905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1275</v>
      </c>
      <c r="BR1451" t="s">
        <v>387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1219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475</v>
      </c>
      <c r="L1452" t="s">
        <v>77</v>
      </c>
      <c r="M1452" t="s"/>
      <c r="N1452" t="s">
        <v>1270</v>
      </c>
      <c r="O1452" t="s">
        <v>79</v>
      </c>
      <c r="P1452" t="s">
        <v>1219</v>
      </c>
      <c r="Q1452" t="s"/>
      <c r="R1452" t="s">
        <v>328</v>
      </c>
      <c r="S1452" t="s">
        <v>1902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HYPERLINK("https://hotelmonitor-cachepage.eclerx.com/savepage/tk_15454758766470182_sr_62.html","info")</f>
        <v/>
      </c>
      <c r="AA1452" t="n">
        <v>-426811</v>
      </c>
      <c r="AB1452" t="s">
        <v>1243</v>
      </c>
      <c r="AC1452" t="s">
        <v>88</v>
      </c>
      <c r="AD1452" t="s">
        <v>89</v>
      </c>
      <c r="AE1452" t="s"/>
      <c r="AF1452" t="s"/>
      <c r="AG1452" t="s"/>
      <c r="AH1452" t="s">
        <v>1903</v>
      </c>
      <c r="AI1452" t="s">
        <v>1904</v>
      </c>
      <c r="AJ1452" t="s"/>
      <c r="AK1452" t="s">
        <v>91</v>
      </c>
      <c r="AL1452" t="s"/>
      <c r="AM1452" t="s">
        <v>474</v>
      </c>
      <c r="AN1452" t="s">
        <v>91</v>
      </c>
      <c r="AO1452" t="s"/>
      <c r="AP1452" t="n">
        <v>4</v>
      </c>
      <c r="AQ1452" t="s">
        <v>92</v>
      </c>
      <c r="AR1452" t="s"/>
      <c r="AS1452" t="s">
        <v>93</v>
      </c>
      <c r="AT1452" t="s">
        <v>94</v>
      </c>
      <c r="AU1452" t="s">
        <v>91</v>
      </c>
      <c r="AV1452" t="s"/>
      <c r="AW1452" t="s">
        <v>95</v>
      </c>
      <c r="AX1452" t="s"/>
      <c r="AY1452" t="n">
        <v>426811</v>
      </c>
      <c r="AZ1452" t="s">
        <v>1225</v>
      </c>
      <c r="BA1452" t="s"/>
      <c r="BB1452" t="s"/>
      <c r="BC1452" t="n">
        <v>38.91</v>
      </c>
      <c r="BD1452" t="n">
        <v>38.91</v>
      </c>
      <c r="BE1452" t="s">
        <v>1905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1275</v>
      </c>
      <c r="BR1452" t="s">
        <v>387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1219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475</v>
      </c>
      <c r="L1453" t="s">
        <v>77</v>
      </c>
      <c r="M1453" t="s"/>
      <c r="N1453" t="s">
        <v>1270</v>
      </c>
      <c r="O1453" t="s">
        <v>79</v>
      </c>
      <c r="P1453" t="s">
        <v>1219</v>
      </c>
      <c r="Q1453" t="s"/>
      <c r="R1453" t="s">
        <v>328</v>
      </c>
      <c r="S1453" t="s">
        <v>1902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>
        <f>HYPERLINK("https://hotelmonitor-cachepage.eclerx.com/savepage/tk_15454758766470182_sr_62.html","info")</f>
        <v/>
      </c>
      <c r="AA1453" t="n">
        <v>-426811</v>
      </c>
      <c r="AB1453" t="s">
        <v>1243</v>
      </c>
      <c r="AC1453" t="s">
        <v>88</v>
      </c>
      <c r="AD1453" t="s">
        <v>89</v>
      </c>
      <c r="AE1453" t="s"/>
      <c r="AF1453" t="s"/>
      <c r="AG1453" t="s"/>
      <c r="AH1453" t="s">
        <v>1903</v>
      </c>
      <c r="AI1453" t="s">
        <v>1904</v>
      </c>
      <c r="AJ1453" t="s"/>
      <c r="AK1453" t="s">
        <v>91</v>
      </c>
      <c r="AL1453" t="s"/>
      <c r="AM1453" t="s">
        <v>474</v>
      </c>
      <c r="AN1453" t="s">
        <v>91</v>
      </c>
      <c r="AO1453" t="s"/>
      <c r="AP1453" t="n">
        <v>4</v>
      </c>
      <c r="AQ1453" t="s">
        <v>92</v>
      </c>
      <c r="AR1453" t="s"/>
      <c r="AS1453" t="s">
        <v>93</v>
      </c>
      <c r="AT1453" t="s">
        <v>94</v>
      </c>
      <c r="AU1453" t="s">
        <v>91</v>
      </c>
      <c r="AV1453" t="s"/>
      <c r="AW1453" t="s">
        <v>95</v>
      </c>
      <c r="AX1453" t="s"/>
      <c r="AY1453" t="n">
        <v>426811</v>
      </c>
      <c r="AZ1453" t="s">
        <v>1225</v>
      </c>
      <c r="BA1453" t="s"/>
      <c r="BB1453" t="s"/>
      <c r="BC1453" t="n">
        <v>38.91</v>
      </c>
      <c r="BD1453" t="n">
        <v>38.91</v>
      </c>
      <c r="BE1453" t="s">
        <v>1905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1275</v>
      </c>
      <c r="BR1453" t="s">
        <v>387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1219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475</v>
      </c>
      <c r="L1454" t="s">
        <v>77</v>
      </c>
      <c r="M1454" t="s"/>
      <c r="N1454" t="s">
        <v>1270</v>
      </c>
      <c r="O1454" t="s">
        <v>79</v>
      </c>
      <c r="P1454" t="s">
        <v>1219</v>
      </c>
      <c r="Q1454" t="s"/>
      <c r="R1454" t="s">
        <v>328</v>
      </c>
      <c r="S1454" t="s">
        <v>1902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>
        <f>HYPERLINK("https://hotelmonitor-cachepage.eclerx.com/savepage/tk_15454758766470182_sr_62.html","info")</f>
        <v/>
      </c>
      <c r="AA1454" t="n">
        <v>-426811</v>
      </c>
      <c r="AB1454" t="s">
        <v>1244</v>
      </c>
      <c r="AC1454" t="s">
        <v>88</v>
      </c>
      <c r="AD1454" t="s">
        <v>89</v>
      </c>
      <c r="AE1454" t="s"/>
      <c r="AF1454" t="s"/>
      <c r="AG1454" t="s"/>
      <c r="AH1454" t="s">
        <v>1903</v>
      </c>
      <c r="AI1454" t="s">
        <v>1904</v>
      </c>
      <c r="AJ1454" t="s"/>
      <c r="AK1454" t="s">
        <v>91</v>
      </c>
      <c r="AL1454" t="s"/>
      <c r="AM1454" t="s">
        <v>474</v>
      </c>
      <c r="AN1454" t="s">
        <v>91</v>
      </c>
      <c r="AO1454" t="s"/>
      <c r="AP1454" t="n">
        <v>4</v>
      </c>
      <c r="AQ1454" t="s">
        <v>92</v>
      </c>
      <c r="AR1454" t="s"/>
      <c r="AS1454" t="s">
        <v>93</v>
      </c>
      <c r="AT1454" t="s">
        <v>94</v>
      </c>
      <c r="AU1454" t="s">
        <v>91</v>
      </c>
      <c r="AV1454" t="s"/>
      <c r="AW1454" t="s">
        <v>95</v>
      </c>
      <c r="AX1454" t="s"/>
      <c r="AY1454" t="n">
        <v>426811</v>
      </c>
      <c r="AZ1454" t="s">
        <v>1225</v>
      </c>
      <c r="BA1454" t="s"/>
      <c r="BB1454" t="s"/>
      <c r="BC1454" t="n">
        <v>38.91</v>
      </c>
      <c r="BD1454" t="n">
        <v>38.91</v>
      </c>
      <c r="BE1454" t="s">
        <v>1905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1275</v>
      </c>
      <c r="BR1454" t="s">
        <v>387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1219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475</v>
      </c>
      <c r="L1455" t="s">
        <v>77</v>
      </c>
      <c r="M1455" t="s"/>
      <c r="N1455" t="s">
        <v>1270</v>
      </c>
      <c r="O1455" t="s">
        <v>79</v>
      </c>
      <c r="P1455" t="s">
        <v>1219</v>
      </c>
      <c r="Q1455" t="s"/>
      <c r="R1455" t="s">
        <v>328</v>
      </c>
      <c r="S1455" t="s">
        <v>1902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>
        <f>HYPERLINK("https://hotelmonitor-cachepage.eclerx.com/savepage/tk_15454758766470182_sr_62.html","info")</f>
        <v/>
      </c>
      <c r="AA1455" t="n">
        <v>-426811</v>
      </c>
      <c r="AB1455" t="s">
        <v>1244</v>
      </c>
      <c r="AC1455" t="s">
        <v>88</v>
      </c>
      <c r="AD1455" t="s">
        <v>89</v>
      </c>
      <c r="AE1455" t="s"/>
      <c r="AF1455" t="s"/>
      <c r="AG1455" t="s"/>
      <c r="AH1455" t="s">
        <v>1903</v>
      </c>
      <c r="AI1455" t="s">
        <v>1904</v>
      </c>
      <c r="AJ1455" t="s"/>
      <c r="AK1455" t="s">
        <v>91</v>
      </c>
      <c r="AL1455" t="s"/>
      <c r="AM1455" t="s">
        <v>474</v>
      </c>
      <c r="AN1455" t="s">
        <v>91</v>
      </c>
      <c r="AO1455" t="s"/>
      <c r="AP1455" t="n">
        <v>4</v>
      </c>
      <c r="AQ1455" t="s">
        <v>92</v>
      </c>
      <c r="AR1455" t="s"/>
      <c r="AS1455" t="s">
        <v>93</v>
      </c>
      <c r="AT1455" t="s">
        <v>94</v>
      </c>
      <c r="AU1455" t="s">
        <v>91</v>
      </c>
      <c r="AV1455" t="s"/>
      <c r="AW1455" t="s">
        <v>95</v>
      </c>
      <c r="AX1455" t="s"/>
      <c r="AY1455" t="n">
        <v>426811</v>
      </c>
      <c r="AZ1455" t="s">
        <v>1225</v>
      </c>
      <c r="BA1455" t="s"/>
      <c r="BB1455" t="s"/>
      <c r="BC1455" t="n">
        <v>38.91</v>
      </c>
      <c r="BD1455" t="n">
        <v>38.91</v>
      </c>
      <c r="BE1455" t="s">
        <v>1905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1275</v>
      </c>
      <c r="BR1455" t="s">
        <v>387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1219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500</v>
      </c>
      <c r="L1456" t="s">
        <v>77</v>
      </c>
      <c r="M1456" t="s"/>
      <c r="N1456" t="s">
        <v>1270</v>
      </c>
      <c r="O1456" t="s">
        <v>79</v>
      </c>
      <c r="P1456" t="s">
        <v>1219</v>
      </c>
      <c r="Q1456" t="s"/>
      <c r="R1456" t="s">
        <v>328</v>
      </c>
      <c r="S1456" t="s">
        <v>1088</v>
      </c>
      <c r="T1456" t="s">
        <v>82</v>
      </c>
      <c r="U1456" t="s">
        <v>83</v>
      </c>
      <c r="V1456" t="s">
        <v>84</v>
      </c>
      <c r="W1456" t="s">
        <v>103</v>
      </c>
      <c r="X1456" t="s"/>
      <c r="Y1456" t="s">
        <v>86</v>
      </c>
      <c r="Z1456">
        <f>HYPERLINK("https://hotelmonitor-cachepage.eclerx.com/savepage/tk_15454758766470182_sr_62.html","info")</f>
        <v/>
      </c>
      <c r="AA1456" t="n">
        <v>-426811</v>
      </c>
      <c r="AB1456" t="s">
        <v>1253</v>
      </c>
      <c r="AC1456" t="s">
        <v>88</v>
      </c>
      <c r="AD1456" t="s">
        <v>89</v>
      </c>
      <c r="AE1456" t="s"/>
      <c r="AF1456" t="s"/>
      <c r="AG1456" t="s"/>
      <c r="AH1456" t="s">
        <v>1090</v>
      </c>
      <c r="AI1456" t="s">
        <v>1091</v>
      </c>
      <c r="AJ1456" t="s"/>
      <c r="AK1456" t="s">
        <v>91</v>
      </c>
      <c r="AL1456" t="s"/>
      <c r="AM1456" t="s">
        <v>371</v>
      </c>
      <c r="AN1456" t="s">
        <v>91</v>
      </c>
      <c r="AO1456" t="s"/>
      <c r="AP1456" t="n">
        <v>4</v>
      </c>
      <c r="AQ1456" t="s">
        <v>92</v>
      </c>
      <c r="AR1456" t="s"/>
      <c r="AS1456" t="s">
        <v>1235</v>
      </c>
      <c r="AT1456" t="s">
        <v>94</v>
      </c>
      <c r="AU1456" t="s">
        <v>91</v>
      </c>
      <c r="AV1456" t="s"/>
      <c r="AW1456" t="s">
        <v>95</v>
      </c>
      <c r="AX1456" t="s"/>
      <c r="AY1456" t="n">
        <v>426811</v>
      </c>
      <c r="AZ1456" t="s">
        <v>1225</v>
      </c>
      <c r="BA1456" t="s"/>
      <c r="BB1456" t="s"/>
      <c r="BC1456" t="n">
        <v>38.91</v>
      </c>
      <c r="BD1456" t="n">
        <v>38.91</v>
      </c>
      <c r="BE1456" t="s">
        <v>1906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1275</v>
      </c>
      <c r="BR1456" t="s">
        <v>387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1219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500</v>
      </c>
      <c r="L1457" t="s">
        <v>77</v>
      </c>
      <c r="M1457" t="s"/>
      <c r="N1457" t="s">
        <v>1270</v>
      </c>
      <c r="O1457" t="s">
        <v>79</v>
      </c>
      <c r="P1457" t="s">
        <v>1219</v>
      </c>
      <c r="Q1457" t="s"/>
      <c r="R1457" t="s">
        <v>328</v>
      </c>
      <c r="S1457" t="s">
        <v>1088</v>
      </c>
      <c r="T1457" t="s">
        <v>82</v>
      </c>
      <c r="U1457" t="s">
        <v>83</v>
      </c>
      <c r="V1457" t="s">
        <v>84</v>
      </c>
      <c r="W1457" t="s">
        <v>103</v>
      </c>
      <c r="X1457" t="s"/>
      <c r="Y1457" t="s">
        <v>86</v>
      </c>
      <c r="Z1457">
        <f>HYPERLINK("https://hotelmonitor-cachepage.eclerx.com/savepage/tk_15454758766470182_sr_62.html","info")</f>
        <v/>
      </c>
      <c r="AA1457" t="n">
        <v>-426811</v>
      </c>
      <c r="AB1457" t="s">
        <v>1253</v>
      </c>
      <c r="AC1457" t="s">
        <v>88</v>
      </c>
      <c r="AD1457" t="s">
        <v>89</v>
      </c>
      <c r="AE1457" t="s"/>
      <c r="AF1457" t="s"/>
      <c r="AG1457" t="s"/>
      <c r="AH1457" t="s">
        <v>1090</v>
      </c>
      <c r="AI1457" t="s">
        <v>1091</v>
      </c>
      <c r="AJ1457" t="s"/>
      <c r="AK1457" t="s">
        <v>91</v>
      </c>
      <c r="AL1457" t="s"/>
      <c r="AM1457" t="s">
        <v>371</v>
      </c>
      <c r="AN1457" t="s">
        <v>91</v>
      </c>
      <c r="AO1457" t="s"/>
      <c r="AP1457" t="n">
        <v>4</v>
      </c>
      <c r="AQ1457" t="s">
        <v>92</v>
      </c>
      <c r="AR1457" t="s"/>
      <c r="AS1457" t="s">
        <v>1235</v>
      </c>
      <c r="AT1457" t="s">
        <v>94</v>
      </c>
      <c r="AU1457" t="s">
        <v>91</v>
      </c>
      <c r="AV1457" t="s"/>
      <c r="AW1457" t="s">
        <v>95</v>
      </c>
      <c r="AX1457" t="s"/>
      <c r="AY1457" t="n">
        <v>426811</v>
      </c>
      <c r="AZ1457" t="s">
        <v>1225</v>
      </c>
      <c r="BA1457" t="s"/>
      <c r="BB1457" t="s"/>
      <c r="BC1457" t="n">
        <v>38.91</v>
      </c>
      <c r="BD1457" t="n">
        <v>38.91</v>
      </c>
      <c r="BE1457" t="s">
        <v>1906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1275</v>
      </c>
      <c r="BR1457" t="s">
        <v>387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1219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500</v>
      </c>
      <c r="L1458" t="s">
        <v>77</v>
      </c>
      <c r="M1458" t="s"/>
      <c r="N1458" t="s">
        <v>1270</v>
      </c>
      <c r="O1458" t="s">
        <v>79</v>
      </c>
      <c r="P1458" t="s">
        <v>1219</v>
      </c>
      <c r="Q1458" t="s"/>
      <c r="R1458" t="s">
        <v>328</v>
      </c>
      <c r="S1458" t="s">
        <v>1088</v>
      </c>
      <c r="T1458" t="s">
        <v>82</v>
      </c>
      <c r="U1458" t="s">
        <v>83</v>
      </c>
      <c r="V1458" t="s">
        <v>84</v>
      </c>
      <c r="W1458" t="s">
        <v>103</v>
      </c>
      <c r="X1458" t="s"/>
      <c r="Y1458" t="s">
        <v>86</v>
      </c>
      <c r="Z1458">
        <f>HYPERLINK("https://hotelmonitor-cachepage.eclerx.com/savepage/tk_15454758766470182_sr_62.html","info")</f>
        <v/>
      </c>
      <c r="AA1458" t="n">
        <v>-426811</v>
      </c>
      <c r="AB1458" t="s">
        <v>1257</v>
      </c>
      <c r="AC1458" t="s">
        <v>88</v>
      </c>
      <c r="AD1458" t="s">
        <v>89</v>
      </c>
      <c r="AE1458" t="s"/>
      <c r="AF1458" t="s"/>
      <c r="AG1458" t="s"/>
      <c r="AH1458" t="s">
        <v>1090</v>
      </c>
      <c r="AI1458" t="s">
        <v>1091</v>
      </c>
      <c r="AJ1458" t="s"/>
      <c r="AK1458" t="s">
        <v>91</v>
      </c>
      <c r="AL1458" t="s"/>
      <c r="AM1458" t="s">
        <v>371</v>
      </c>
      <c r="AN1458" t="s">
        <v>91</v>
      </c>
      <c r="AO1458" t="s"/>
      <c r="AP1458" t="n">
        <v>4</v>
      </c>
      <c r="AQ1458" t="s">
        <v>92</v>
      </c>
      <c r="AR1458" t="s"/>
      <c r="AS1458" t="s">
        <v>1235</v>
      </c>
      <c r="AT1458" t="s">
        <v>94</v>
      </c>
      <c r="AU1458" t="s">
        <v>91</v>
      </c>
      <c r="AV1458" t="s"/>
      <c r="AW1458" t="s">
        <v>95</v>
      </c>
      <c r="AX1458" t="s"/>
      <c r="AY1458" t="n">
        <v>426811</v>
      </c>
      <c r="AZ1458" t="s">
        <v>1225</v>
      </c>
      <c r="BA1458" t="s"/>
      <c r="BB1458" t="s"/>
      <c r="BC1458" t="n">
        <v>38.91</v>
      </c>
      <c r="BD1458" t="n">
        <v>38.91</v>
      </c>
      <c r="BE1458" t="s">
        <v>1906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1275</v>
      </c>
      <c r="BR1458" t="s">
        <v>387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1219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500</v>
      </c>
      <c r="L1459" t="s">
        <v>77</v>
      </c>
      <c r="M1459" t="s"/>
      <c r="N1459" t="s">
        <v>1270</v>
      </c>
      <c r="O1459" t="s">
        <v>79</v>
      </c>
      <c r="P1459" t="s">
        <v>1219</v>
      </c>
      <c r="Q1459" t="s"/>
      <c r="R1459" t="s">
        <v>328</v>
      </c>
      <c r="S1459" t="s">
        <v>1088</v>
      </c>
      <c r="T1459" t="s">
        <v>82</v>
      </c>
      <c r="U1459" t="s">
        <v>83</v>
      </c>
      <c r="V1459" t="s">
        <v>84</v>
      </c>
      <c r="W1459" t="s">
        <v>103</v>
      </c>
      <c r="X1459" t="s"/>
      <c r="Y1459" t="s">
        <v>86</v>
      </c>
      <c r="Z1459">
        <f>HYPERLINK("https://hotelmonitor-cachepage.eclerx.com/savepage/tk_15454758766470182_sr_62.html","info")</f>
        <v/>
      </c>
      <c r="AA1459" t="n">
        <v>-426811</v>
      </c>
      <c r="AB1459" t="s">
        <v>1257</v>
      </c>
      <c r="AC1459" t="s">
        <v>88</v>
      </c>
      <c r="AD1459" t="s">
        <v>89</v>
      </c>
      <c r="AE1459" t="s"/>
      <c r="AF1459" t="s"/>
      <c r="AG1459" t="s"/>
      <c r="AH1459" t="s">
        <v>1090</v>
      </c>
      <c r="AI1459" t="s">
        <v>1091</v>
      </c>
      <c r="AJ1459" t="s"/>
      <c r="AK1459" t="s">
        <v>91</v>
      </c>
      <c r="AL1459" t="s"/>
      <c r="AM1459" t="s">
        <v>371</v>
      </c>
      <c r="AN1459" t="s">
        <v>91</v>
      </c>
      <c r="AO1459" t="s"/>
      <c r="AP1459" t="n">
        <v>4</v>
      </c>
      <c r="AQ1459" t="s">
        <v>92</v>
      </c>
      <c r="AR1459" t="s"/>
      <c r="AS1459" t="s">
        <v>1235</v>
      </c>
      <c r="AT1459" t="s">
        <v>94</v>
      </c>
      <c r="AU1459" t="s">
        <v>91</v>
      </c>
      <c r="AV1459" t="s"/>
      <c r="AW1459" t="s">
        <v>95</v>
      </c>
      <c r="AX1459" t="s"/>
      <c r="AY1459" t="n">
        <v>426811</v>
      </c>
      <c r="AZ1459" t="s">
        <v>1225</v>
      </c>
      <c r="BA1459" t="s"/>
      <c r="BB1459" t="s"/>
      <c r="BC1459" t="n">
        <v>38.91</v>
      </c>
      <c r="BD1459" t="n">
        <v>38.91</v>
      </c>
      <c r="BE1459" t="s">
        <v>1906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1275</v>
      </c>
      <c r="BR1459" t="s">
        <v>387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1219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500</v>
      </c>
      <c r="L1460" t="s">
        <v>77</v>
      </c>
      <c r="M1460" t="s"/>
      <c r="N1460" t="s">
        <v>1270</v>
      </c>
      <c r="O1460" t="s">
        <v>79</v>
      </c>
      <c r="P1460" t="s">
        <v>1219</v>
      </c>
      <c r="Q1460" t="s"/>
      <c r="R1460" t="s">
        <v>328</v>
      </c>
      <c r="S1460" t="s">
        <v>1088</v>
      </c>
      <c r="T1460" t="s">
        <v>82</v>
      </c>
      <c r="U1460" t="s">
        <v>83</v>
      </c>
      <c r="V1460" t="s">
        <v>84</v>
      </c>
      <c r="W1460" t="s">
        <v>103</v>
      </c>
      <c r="X1460" t="s"/>
      <c r="Y1460" t="s">
        <v>86</v>
      </c>
      <c r="Z1460">
        <f>HYPERLINK("https://hotelmonitor-cachepage.eclerx.com/savepage/tk_15454758766470182_sr_62.html","info")</f>
        <v/>
      </c>
      <c r="AA1460" t="n">
        <v>-426811</v>
      </c>
      <c r="AB1460" t="s">
        <v>1258</v>
      </c>
      <c r="AC1460" t="s">
        <v>88</v>
      </c>
      <c r="AD1460" t="s">
        <v>89</v>
      </c>
      <c r="AE1460" t="s"/>
      <c r="AF1460" t="s"/>
      <c r="AG1460" t="s"/>
      <c r="AH1460" t="s">
        <v>1090</v>
      </c>
      <c r="AI1460" t="s">
        <v>1091</v>
      </c>
      <c r="AJ1460" t="s"/>
      <c r="AK1460" t="s">
        <v>91</v>
      </c>
      <c r="AL1460" t="s"/>
      <c r="AM1460" t="s">
        <v>371</v>
      </c>
      <c r="AN1460" t="s">
        <v>91</v>
      </c>
      <c r="AO1460" t="s"/>
      <c r="AP1460" t="n">
        <v>4</v>
      </c>
      <c r="AQ1460" t="s">
        <v>92</v>
      </c>
      <c r="AR1460" t="s"/>
      <c r="AS1460" t="s">
        <v>1235</v>
      </c>
      <c r="AT1460" t="s">
        <v>94</v>
      </c>
      <c r="AU1460" t="s">
        <v>91</v>
      </c>
      <c r="AV1460" t="s"/>
      <c r="AW1460" t="s">
        <v>95</v>
      </c>
      <c r="AX1460" t="s"/>
      <c r="AY1460" t="n">
        <v>426811</v>
      </c>
      <c r="AZ1460" t="s">
        <v>1225</v>
      </c>
      <c r="BA1460" t="s"/>
      <c r="BB1460" t="s"/>
      <c r="BC1460" t="n">
        <v>38.91</v>
      </c>
      <c r="BD1460" t="n">
        <v>38.91</v>
      </c>
      <c r="BE1460" t="s">
        <v>1906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1275</v>
      </c>
      <c r="BR1460" t="s">
        <v>387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1219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500</v>
      </c>
      <c r="L1461" t="s">
        <v>77</v>
      </c>
      <c r="M1461" t="s"/>
      <c r="N1461" t="s">
        <v>1270</v>
      </c>
      <c r="O1461" t="s">
        <v>79</v>
      </c>
      <c r="P1461" t="s">
        <v>1219</v>
      </c>
      <c r="Q1461" t="s"/>
      <c r="R1461" t="s">
        <v>328</v>
      </c>
      <c r="S1461" t="s">
        <v>1088</v>
      </c>
      <c r="T1461" t="s">
        <v>82</v>
      </c>
      <c r="U1461" t="s">
        <v>83</v>
      </c>
      <c r="V1461" t="s">
        <v>84</v>
      </c>
      <c r="W1461" t="s">
        <v>103</v>
      </c>
      <c r="X1461" t="s"/>
      <c r="Y1461" t="s">
        <v>86</v>
      </c>
      <c r="Z1461">
        <f>HYPERLINK("https://hotelmonitor-cachepage.eclerx.com/savepage/tk_15454758766470182_sr_62.html","info")</f>
        <v/>
      </c>
      <c r="AA1461" t="n">
        <v>-426811</v>
      </c>
      <c r="AB1461" t="s">
        <v>1258</v>
      </c>
      <c r="AC1461" t="s">
        <v>88</v>
      </c>
      <c r="AD1461" t="s">
        <v>89</v>
      </c>
      <c r="AE1461" t="s"/>
      <c r="AF1461" t="s"/>
      <c r="AG1461" t="s"/>
      <c r="AH1461" t="s">
        <v>1090</v>
      </c>
      <c r="AI1461" t="s">
        <v>1091</v>
      </c>
      <c r="AJ1461" t="s"/>
      <c r="AK1461" t="s">
        <v>91</v>
      </c>
      <c r="AL1461" t="s"/>
      <c r="AM1461" t="s">
        <v>371</v>
      </c>
      <c r="AN1461" t="s">
        <v>91</v>
      </c>
      <c r="AO1461" t="s"/>
      <c r="AP1461" t="n">
        <v>4</v>
      </c>
      <c r="AQ1461" t="s">
        <v>92</v>
      </c>
      <c r="AR1461" t="s"/>
      <c r="AS1461" t="s">
        <v>1235</v>
      </c>
      <c r="AT1461" t="s">
        <v>94</v>
      </c>
      <c r="AU1461" t="s">
        <v>91</v>
      </c>
      <c r="AV1461" t="s"/>
      <c r="AW1461" t="s">
        <v>95</v>
      </c>
      <c r="AX1461" t="s"/>
      <c r="AY1461" t="n">
        <v>426811</v>
      </c>
      <c r="AZ1461" t="s">
        <v>1225</v>
      </c>
      <c r="BA1461" t="s"/>
      <c r="BB1461" t="s"/>
      <c r="BC1461" t="n">
        <v>38.91</v>
      </c>
      <c r="BD1461" t="n">
        <v>38.91</v>
      </c>
      <c r="BE1461" t="s">
        <v>1906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1275</v>
      </c>
      <c r="BR1461" t="s">
        <v>387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1219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500</v>
      </c>
      <c r="L1462" t="s">
        <v>77</v>
      </c>
      <c r="M1462" t="s"/>
      <c r="N1462" t="s">
        <v>1270</v>
      </c>
      <c r="O1462" t="s">
        <v>79</v>
      </c>
      <c r="P1462" t="s">
        <v>1219</v>
      </c>
      <c r="Q1462" t="s"/>
      <c r="R1462" t="s">
        <v>328</v>
      </c>
      <c r="S1462" t="s">
        <v>1088</v>
      </c>
      <c r="T1462" t="s">
        <v>82</v>
      </c>
      <c r="U1462" t="s">
        <v>83</v>
      </c>
      <c r="V1462" t="s">
        <v>84</v>
      </c>
      <c r="W1462" t="s">
        <v>103</v>
      </c>
      <c r="X1462" t="s"/>
      <c r="Y1462" t="s">
        <v>86</v>
      </c>
      <c r="Z1462">
        <f>HYPERLINK("https://hotelmonitor-cachepage.eclerx.com/savepage/tk_15454758766470182_sr_62.html","info")</f>
        <v/>
      </c>
      <c r="AA1462" t="n">
        <v>-426811</v>
      </c>
      <c r="AB1462" t="s">
        <v>1259</v>
      </c>
      <c r="AC1462" t="s">
        <v>88</v>
      </c>
      <c r="AD1462" t="s">
        <v>89</v>
      </c>
      <c r="AE1462" t="s"/>
      <c r="AF1462" t="s"/>
      <c r="AG1462" t="s"/>
      <c r="AH1462" t="s">
        <v>1090</v>
      </c>
      <c r="AI1462" t="s">
        <v>1091</v>
      </c>
      <c r="AJ1462" t="s"/>
      <c r="AK1462" t="s">
        <v>91</v>
      </c>
      <c r="AL1462" t="s"/>
      <c r="AM1462" t="s">
        <v>474</v>
      </c>
      <c r="AN1462" t="s">
        <v>91</v>
      </c>
      <c r="AO1462" t="s"/>
      <c r="AP1462" t="n">
        <v>4</v>
      </c>
      <c r="AQ1462" t="s">
        <v>92</v>
      </c>
      <c r="AR1462" t="s"/>
      <c r="AS1462" t="s">
        <v>93</v>
      </c>
      <c r="AT1462" t="s">
        <v>94</v>
      </c>
      <c r="AU1462" t="s">
        <v>91</v>
      </c>
      <c r="AV1462" t="s"/>
      <c r="AW1462" t="s">
        <v>95</v>
      </c>
      <c r="AX1462" t="s"/>
      <c r="AY1462" t="n">
        <v>426811</v>
      </c>
      <c r="AZ1462" t="s">
        <v>1225</v>
      </c>
      <c r="BA1462" t="s"/>
      <c r="BB1462" t="s"/>
      <c r="BC1462" t="n">
        <v>38.91</v>
      </c>
      <c r="BD1462" t="n">
        <v>38.91</v>
      </c>
      <c r="BE1462" t="s">
        <v>1906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1275</v>
      </c>
      <c r="BR1462" t="s">
        <v>387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1219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500</v>
      </c>
      <c r="L1463" t="s">
        <v>77</v>
      </c>
      <c r="M1463" t="s"/>
      <c r="N1463" t="s">
        <v>1270</v>
      </c>
      <c r="O1463" t="s">
        <v>79</v>
      </c>
      <c r="P1463" t="s">
        <v>1219</v>
      </c>
      <c r="Q1463" t="s"/>
      <c r="R1463" t="s">
        <v>328</v>
      </c>
      <c r="S1463" t="s">
        <v>1088</v>
      </c>
      <c r="T1463" t="s">
        <v>82</v>
      </c>
      <c r="U1463" t="s">
        <v>83</v>
      </c>
      <c r="V1463" t="s">
        <v>84</v>
      </c>
      <c r="W1463" t="s">
        <v>103</v>
      </c>
      <c r="X1463" t="s"/>
      <c r="Y1463" t="s">
        <v>86</v>
      </c>
      <c r="Z1463">
        <f>HYPERLINK("https://hotelmonitor-cachepage.eclerx.com/savepage/tk_15454758766470182_sr_62.html","info")</f>
        <v/>
      </c>
      <c r="AA1463" t="n">
        <v>-426811</v>
      </c>
      <c r="AB1463" t="s">
        <v>1259</v>
      </c>
      <c r="AC1463" t="s">
        <v>88</v>
      </c>
      <c r="AD1463" t="s">
        <v>89</v>
      </c>
      <c r="AE1463" t="s"/>
      <c r="AF1463" t="s"/>
      <c r="AG1463" t="s"/>
      <c r="AH1463" t="s">
        <v>1090</v>
      </c>
      <c r="AI1463" t="s">
        <v>1091</v>
      </c>
      <c r="AJ1463" t="s"/>
      <c r="AK1463" t="s">
        <v>91</v>
      </c>
      <c r="AL1463" t="s"/>
      <c r="AM1463" t="s">
        <v>474</v>
      </c>
      <c r="AN1463" t="s">
        <v>91</v>
      </c>
      <c r="AO1463" t="s"/>
      <c r="AP1463" t="n">
        <v>4</v>
      </c>
      <c r="AQ1463" t="s">
        <v>92</v>
      </c>
      <c r="AR1463" t="s"/>
      <c r="AS1463" t="s">
        <v>93</v>
      </c>
      <c r="AT1463" t="s">
        <v>94</v>
      </c>
      <c r="AU1463" t="s">
        <v>91</v>
      </c>
      <c r="AV1463" t="s"/>
      <c r="AW1463" t="s">
        <v>95</v>
      </c>
      <c r="AX1463" t="s"/>
      <c r="AY1463" t="n">
        <v>426811</v>
      </c>
      <c r="AZ1463" t="s">
        <v>1225</v>
      </c>
      <c r="BA1463" t="s"/>
      <c r="BB1463" t="s"/>
      <c r="BC1463" t="n">
        <v>38.91</v>
      </c>
      <c r="BD1463" t="n">
        <v>38.91</v>
      </c>
      <c r="BE1463" t="s">
        <v>1906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1275</v>
      </c>
      <c r="BR1463" t="s">
        <v>387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1219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500</v>
      </c>
      <c r="L1464" t="s">
        <v>77</v>
      </c>
      <c r="M1464" t="s"/>
      <c r="N1464" t="s">
        <v>1270</v>
      </c>
      <c r="O1464" t="s">
        <v>79</v>
      </c>
      <c r="P1464" t="s">
        <v>1219</v>
      </c>
      <c r="Q1464" t="s"/>
      <c r="R1464" t="s">
        <v>328</v>
      </c>
      <c r="S1464" t="s">
        <v>1088</v>
      </c>
      <c r="T1464" t="s">
        <v>82</v>
      </c>
      <c r="U1464" t="s">
        <v>83</v>
      </c>
      <c r="V1464" t="s">
        <v>84</v>
      </c>
      <c r="W1464" t="s">
        <v>103</v>
      </c>
      <c r="X1464" t="s"/>
      <c r="Y1464" t="s">
        <v>86</v>
      </c>
      <c r="Z1464">
        <f>HYPERLINK("https://hotelmonitor-cachepage.eclerx.com/savepage/tk_15454758766470182_sr_62.html","info")</f>
        <v/>
      </c>
      <c r="AA1464" t="n">
        <v>-426811</v>
      </c>
      <c r="AB1464" t="s">
        <v>1260</v>
      </c>
      <c r="AC1464" t="s">
        <v>88</v>
      </c>
      <c r="AD1464" t="s">
        <v>89</v>
      </c>
      <c r="AE1464" t="s"/>
      <c r="AF1464" t="s"/>
      <c r="AG1464" t="s"/>
      <c r="AH1464" t="s">
        <v>1090</v>
      </c>
      <c r="AI1464" t="s">
        <v>1091</v>
      </c>
      <c r="AJ1464" t="s"/>
      <c r="AK1464" t="s">
        <v>91</v>
      </c>
      <c r="AL1464" t="s"/>
      <c r="AM1464" t="s">
        <v>474</v>
      </c>
      <c r="AN1464" t="s">
        <v>91</v>
      </c>
      <c r="AO1464" t="s"/>
      <c r="AP1464" t="n">
        <v>4</v>
      </c>
      <c r="AQ1464" t="s">
        <v>92</v>
      </c>
      <c r="AR1464" t="s"/>
      <c r="AS1464" t="s">
        <v>93</v>
      </c>
      <c r="AT1464" t="s">
        <v>94</v>
      </c>
      <c r="AU1464" t="s">
        <v>91</v>
      </c>
      <c r="AV1464" t="s"/>
      <c r="AW1464" t="s">
        <v>95</v>
      </c>
      <c r="AX1464" t="s"/>
      <c r="AY1464" t="n">
        <v>426811</v>
      </c>
      <c r="AZ1464" t="s">
        <v>1225</v>
      </c>
      <c r="BA1464" t="s"/>
      <c r="BB1464" t="s"/>
      <c r="BC1464" t="n">
        <v>38.91</v>
      </c>
      <c r="BD1464" t="n">
        <v>38.91</v>
      </c>
      <c r="BE1464" t="s">
        <v>1906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1275</v>
      </c>
      <c r="BR1464" t="s">
        <v>387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1219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500</v>
      </c>
      <c r="L1465" t="s">
        <v>77</v>
      </c>
      <c r="M1465" t="s"/>
      <c r="N1465" t="s">
        <v>1270</v>
      </c>
      <c r="O1465" t="s">
        <v>79</v>
      </c>
      <c r="P1465" t="s">
        <v>1219</v>
      </c>
      <c r="Q1465" t="s"/>
      <c r="R1465" t="s">
        <v>328</v>
      </c>
      <c r="S1465" t="s">
        <v>1088</v>
      </c>
      <c r="T1465" t="s">
        <v>82</v>
      </c>
      <c r="U1465" t="s">
        <v>83</v>
      </c>
      <c r="V1465" t="s">
        <v>84</v>
      </c>
      <c r="W1465" t="s">
        <v>103</v>
      </c>
      <c r="X1465" t="s"/>
      <c r="Y1465" t="s">
        <v>86</v>
      </c>
      <c r="Z1465">
        <f>HYPERLINK("https://hotelmonitor-cachepage.eclerx.com/savepage/tk_15454758766470182_sr_62.html","info")</f>
        <v/>
      </c>
      <c r="AA1465" t="n">
        <v>-426811</v>
      </c>
      <c r="AB1465" t="s">
        <v>1260</v>
      </c>
      <c r="AC1465" t="s">
        <v>88</v>
      </c>
      <c r="AD1465" t="s">
        <v>89</v>
      </c>
      <c r="AE1465" t="s"/>
      <c r="AF1465" t="s"/>
      <c r="AG1465" t="s"/>
      <c r="AH1465" t="s">
        <v>1090</v>
      </c>
      <c r="AI1465" t="s">
        <v>1091</v>
      </c>
      <c r="AJ1465" t="s"/>
      <c r="AK1465" t="s">
        <v>91</v>
      </c>
      <c r="AL1465" t="s"/>
      <c r="AM1465" t="s">
        <v>474</v>
      </c>
      <c r="AN1465" t="s">
        <v>91</v>
      </c>
      <c r="AO1465" t="s"/>
      <c r="AP1465" t="n">
        <v>4</v>
      </c>
      <c r="AQ1465" t="s">
        <v>92</v>
      </c>
      <c r="AR1465" t="s"/>
      <c r="AS1465" t="s">
        <v>93</v>
      </c>
      <c r="AT1465" t="s">
        <v>94</v>
      </c>
      <c r="AU1465" t="s">
        <v>91</v>
      </c>
      <c r="AV1465" t="s"/>
      <c r="AW1465" t="s">
        <v>95</v>
      </c>
      <c r="AX1465" t="s"/>
      <c r="AY1465" t="n">
        <v>426811</v>
      </c>
      <c r="AZ1465" t="s">
        <v>1225</v>
      </c>
      <c r="BA1465" t="s"/>
      <c r="BB1465" t="s"/>
      <c r="BC1465" t="n">
        <v>38.91</v>
      </c>
      <c r="BD1465" t="n">
        <v>38.91</v>
      </c>
      <c r="BE1465" t="s">
        <v>1906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1275</v>
      </c>
      <c r="BR1465" t="s">
        <v>387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1219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500</v>
      </c>
      <c r="L1466" t="s">
        <v>77</v>
      </c>
      <c r="M1466" t="s"/>
      <c r="N1466" t="s">
        <v>1270</v>
      </c>
      <c r="O1466" t="s">
        <v>79</v>
      </c>
      <c r="P1466" t="s">
        <v>1219</v>
      </c>
      <c r="Q1466" t="s"/>
      <c r="R1466" t="s">
        <v>328</v>
      </c>
      <c r="S1466" t="s">
        <v>1088</v>
      </c>
      <c r="T1466" t="s">
        <v>82</v>
      </c>
      <c r="U1466" t="s">
        <v>83</v>
      </c>
      <c r="V1466" t="s">
        <v>84</v>
      </c>
      <c r="W1466" t="s">
        <v>103</v>
      </c>
      <c r="X1466" t="s"/>
      <c r="Y1466" t="s">
        <v>86</v>
      </c>
      <c r="Z1466">
        <f>HYPERLINK("https://hotelmonitor-cachepage.eclerx.com/savepage/tk_15454758766470182_sr_62.html","info")</f>
        <v/>
      </c>
      <c r="AA1466" t="n">
        <v>-426811</v>
      </c>
      <c r="AB1466" t="s">
        <v>1261</v>
      </c>
      <c r="AC1466" t="s">
        <v>88</v>
      </c>
      <c r="AD1466" t="s">
        <v>89</v>
      </c>
      <c r="AE1466" t="s"/>
      <c r="AF1466" t="s"/>
      <c r="AG1466" t="s"/>
      <c r="AH1466" t="s">
        <v>1090</v>
      </c>
      <c r="AI1466" t="s">
        <v>1091</v>
      </c>
      <c r="AJ1466" t="s"/>
      <c r="AK1466" t="s">
        <v>91</v>
      </c>
      <c r="AL1466" t="s"/>
      <c r="AM1466" t="s">
        <v>474</v>
      </c>
      <c r="AN1466" t="s">
        <v>91</v>
      </c>
      <c r="AO1466" t="s"/>
      <c r="AP1466" t="n">
        <v>4</v>
      </c>
      <c r="AQ1466" t="s">
        <v>92</v>
      </c>
      <c r="AR1466" t="s"/>
      <c r="AS1466" t="s">
        <v>93</v>
      </c>
      <c r="AT1466" t="s">
        <v>94</v>
      </c>
      <c r="AU1466" t="s">
        <v>91</v>
      </c>
      <c r="AV1466" t="s"/>
      <c r="AW1466" t="s">
        <v>95</v>
      </c>
      <c r="AX1466" t="s"/>
      <c r="AY1466" t="n">
        <v>426811</v>
      </c>
      <c r="AZ1466" t="s">
        <v>1225</v>
      </c>
      <c r="BA1466" t="s"/>
      <c r="BB1466" t="s"/>
      <c r="BC1466" t="n">
        <v>38.91</v>
      </c>
      <c r="BD1466" t="n">
        <v>38.91</v>
      </c>
      <c r="BE1466" t="s">
        <v>1906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1275</v>
      </c>
      <c r="BR1466" t="s">
        <v>387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1219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500</v>
      </c>
      <c r="L1467" t="s">
        <v>77</v>
      </c>
      <c r="M1467" t="s"/>
      <c r="N1467" t="s">
        <v>1270</v>
      </c>
      <c r="O1467" t="s">
        <v>79</v>
      </c>
      <c r="P1467" t="s">
        <v>1219</v>
      </c>
      <c r="Q1467" t="s"/>
      <c r="R1467" t="s">
        <v>328</v>
      </c>
      <c r="S1467" t="s">
        <v>1088</v>
      </c>
      <c r="T1467" t="s">
        <v>82</v>
      </c>
      <c r="U1467" t="s">
        <v>83</v>
      </c>
      <c r="V1467" t="s">
        <v>84</v>
      </c>
      <c r="W1467" t="s">
        <v>103</v>
      </c>
      <c r="X1467" t="s"/>
      <c r="Y1467" t="s">
        <v>86</v>
      </c>
      <c r="Z1467">
        <f>HYPERLINK("https://hotelmonitor-cachepage.eclerx.com/savepage/tk_15454758766470182_sr_62.html","info")</f>
        <v/>
      </c>
      <c r="AA1467" t="n">
        <v>-426811</v>
      </c>
      <c r="AB1467" t="s">
        <v>1261</v>
      </c>
      <c r="AC1467" t="s">
        <v>88</v>
      </c>
      <c r="AD1467" t="s">
        <v>89</v>
      </c>
      <c r="AE1467" t="s"/>
      <c r="AF1467" t="s"/>
      <c r="AG1467" t="s"/>
      <c r="AH1467" t="s">
        <v>1090</v>
      </c>
      <c r="AI1467" t="s">
        <v>1091</v>
      </c>
      <c r="AJ1467" t="s"/>
      <c r="AK1467" t="s">
        <v>91</v>
      </c>
      <c r="AL1467" t="s"/>
      <c r="AM1467" t="s">
        <v>474</v>
      </c>
      <c r="AN1467" t="s">
        <v>91</v>
      </c>
      <c r="AO1467" t="s"/>
      <c r="AP1467" t="n">
        <v>4</v>
      </c>
      <c r="AQ1467" t="s">
        <v>92</v>
      </c>
      <c r="AR1467" t="s"/>
      <c r="AS1467" t="s">
        <v>93</v>
      </c>
      <c r="AT1467" t="s">
        <v>94</v>
      </c>
      <c r="AU1467" t="s">
        <v>91</v>
      </c>
      <c r="AV1467" t="s"/>
      <c r="AW1467" t="s">
        <v>95</v>
      </c>
      <c r="AX1467" t="s"/>
      <c r="AY1467" t="n">
        <v>426811</v>
      </c>
      <c r="AZ1467" t="s">
        <v>1225</v>
      </c>
      <c r="BA1467" t="s"/>
      <c r="BB1467" t="s"/>
      <c r="BC1467" t="n">
        <v>38.91</v>
      </c>
      <c r="BD1467" t="n">
        <v>38.91</v>
      </c>
      <c r="BE1467" t="s">
        <v>1906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1275</v>
      </c>
      <c r="BR1467" t="s">
        <v>387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1219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420</v>
      </c>
      <c r="L1468" t="s">
        <v>77</v>
      </c>
      <c r="M1468" t="s"/>
      <c r="N1468" t="s">
        <v>1289</v>
      </c>
      <c r="O1468" t="s">
        <v>79</v>
      </c>
      <c r="P1468" t="s">
        <v>1219</v>
      </c>
      <c r="Q1468" t="s"/>
      <c r="R1468" t="s">
        <v>328</v>
      </c>
      <c r="S1468" t="s">
        <v>1507</v>
      </c>
      <c r="T1468" t="s">
        <v>82</v>
      </c>
      <c r="U1468" t="s">
        <v>83</v>
      </c>
      <c r="V1468" t="s">
        <v>84</v>
      </c>
      <c r="W1468" t="s">
        <v>103</v>
      </c>
      <c r="X1468" t="s"/>
      <c r="Y1468" t="s">
        <v>86</v>
      </c>
      <c r="Z1468">
        <f>HYPERLINK("https://hotelmonitor-cachepage.eclerx.com/savepage/tk_15454758766470182_sr_62.html","info")</f>
        <v/>
      </c>
      <c r="AA1468" t="n">
        <v>-426811</v>
      </c>
      <c r="AB1468" t="s">
        <v>1497</v>
      </c>
      <c r="AC1468" t="s">
        <v>196</v>
      </c>
      <c r="AD1468" t="s">
        <v>89</v>
      </c>
      <c r="AE1468" t="s"/>
      <c r="AF1468" t="s"/>
      <c r="AG1468" t="s"/>
      <c r="AH1468" t="s">
        <v>1508</v>
      </c>
      <c r="AI1468" t="s">
        <v>1509</v>
      </c>
      <c r="AJ1468" t="s"/>
      <c r="AK1468" t="s">
        <v>91</v>
      </c>
      <c r="AL1468" t="s"/>
      <c r="AM1468" t="s">
        <v>474</v>
      </c>
      <c r="AN1468" t="s">
        <v>91</v>
      </c>
      <c r="AO1468" t="s"/>
      <c r="AP1468" t="n">
        <v>4</v>
      </c>
      <c r="AQ1468" t="s">
        <v>92</v>
      </c>
      <c r="AR1468" t="s"/>
      <c r="AS1468" t="s">
        <v>93</v>
      </c>
      <c r="AT1468" t="s">
        <v>94</v>
      </c>
      <c r="AU1468" t="s">
        <v>91</v>
      </c>
      <c r="AV1468" t="s"/>
      <c r="AW1468" t="s">
        <v>95</v>
      </c>
      <c r="AX1468" t="s"/>
      <c r="AY1468" t="n">
        <v>426811</v>
      </c>
      <c r="AZ1468" t="s">
        <v>1225</v>
      </c>
      <c r="BA1468" t="s"/>
      <c r="BB1468" t="s"/>
      <c r="BC1468" t="n">
        <v>38.91</v>
      </c>
      <c r="BD1468" t="n">
        <v>38.91</v>
      </c>
      <c r="BE1468" t="s">
        <v>1510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1294</v>
      </c>
      <c r="BR1468" t="s">
        <v>387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1219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420</v>
      </c>
      <c r="L1469" t="s">
        <v>77</v>
      </c>
      <c r="M1469" t="s"/>
      <c r="N1469" t="s">
        <v>1289</v>
      </c>
      <c r="O1469" t="s">
        <v>79</v>
      </c>
      <c r="P1469" t="s">
        <v>1219</v>
      </c>
      <c r="Q1469" t="s"/>
      <c r="R1469" t="s">
        <v>328</v>
      </c>
      <c r="S1469" t="s">
        <v>1507</v>
      </c>
      <c r="T1469" t="s">
        <v>82</v>
      </c>
      <c r="U1469" t="s">
        <v>83</v>
      </c>
      <c r="V1469" t="s">
        <v>84</v>
      </c>
      <c r="W1469" t="s">
        <v>103</v>
      </c>
      <c r="X1469" t="s"/>
      <c r="Y1469" t="s">
        <v>86</v>
      </c>
      <c r="Z1469">
        <f>HYPERLINK("https://hotelmonitor-cachepage.eclerx.com/savepage/tk_15454758766470182_sr_62.html","info")</f>
        <v/>
      </c>
      <c r="AA1469" t="n">
        <v>-426811</v>
      </c>
      <c r="AB1469" t="s">
        <v>1497</v>
      </c>
      <c r="AC1469" t="s">
        <v>196</v>
      </c>
      <c r="AD1469" t="s">
        <v>89</v>
      </c>
      <c r="AE1469" t="s"/>
      <c r="AF1469" t="s"/>
      <c r="AG1469" t="s"/>
      <c r="AH1469" t="s">
        <v>1508</v>
      </c>
      <c r="AI1469" t="s">
        <v>1509</v>
      </c>
      <c r="AJ1469" t="s"/>
      <c r="AK1469" t="s">
        <v>91</v>
      </c>
      <c r="AL1469" t="s"/>
      <c r="AM1469" t="s">
        <v>474</v>
      </c>
      <c r="AN1469" t="s">
        <v>91</v>
      </c>
      <c r="AO1469" t="s"/>
      <c r="AP1469" t="n">
        <v>4</v>
      </c>
      <c r="AQ1469" t="s">
        <v>92</v>
      </c>
      <c r="AR1469" t="s"/>
      <c r="AS1469" t="s">
        <v>93</v>
      </c>
      <c r="AT1469" t="s">
        <v>94</v>
      </c>
      <c r="AU1469" t="s">
        <v>91</v>
      </c>
      <c r="AV1469" t="s"/>
      <c r="AW1469" t="s">
        <v>95</v>
      </c>
      <c r="AX1469" t="s"/>
      <c r="AY1469" t="n">
        <v>426811</v>
      </c>
      <c r="AZ1469" t="s">
        <v>1225</v>
      </c>
      <c r="BA1469" t="s"/>
      <c r="BB1469" t="s"/>
      <c r="BC1469" t="n">
        <v>38.91</v>
      </c>
      <c r="BD1469" t="n">
        <v>38.91</v>
      </c>
      <c r="BE1469" t="s">
        <v>1510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1294</v>
      </c>
      <c r="BR1469" t="s">
        <v>387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1219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517.5</v>
      </c>
      <c r="L1470" t="s">
        <v>77</v>
      </c>
      <c r="M1470" t="s"/>
      <c r="N1470" t="s">
        <v>1289</v>
      </c>
      <c r="O1470" t="s">
        <v>79</v>
      </c>
      <c r="P1470" t="s">
        <v>1219</v>
      </c>
      <c r="Q1470" t="s"/>
      <c r="R1470" t="s">
        <v>328</v>
      </c>
      <c r="S1470" t="s">
        <v>1311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>
        <f>HYPERLINK("https://hotelmonitor-cachepage.eclerx.com/savepage/tk_15454758766470182_sr_62.html","info")</f>
        <v/>
      </c>
      <c r="AA1470" t="n">
        <v>-426811</v>
      </c>
      <c r="AB1470" t="s">
        <v>1222</v>
      </c>
      <c r="AC1470" t="s">
        <v>88</v>
      </c>
      <c r="AD1470" t="s">
        <v>89</v>
      </c>
      <c r="AE1470" t="s"/>
      <c r="AF1470" t="s"/>
      <c r="AG1470" t="s"/>
      <c r="AH1470" t="s">
        <v>1312</v>
      </c>
      <c r="AI1470" t="s">
        <v>1313</v>
      </c>
      <c r="AJ1470" t="s"/>
      <c r="AK1470" t="s">
        <v>91</v>
      </c>
      <c r="AL1470" t="s"/>
      <c r="AM1470" t="s">
        <v>474</v>
      </c>
      <c r="AN1470" t="s">
        <v>91</v>
      </c>
      <c r="AO1470" t="s"/>
      <c r="AP1470" t="n">
        <v>4</v>
      </c>
      <c r="AQ1470" t="s">
        <v>92</v>
      </c>
      <c r="AR1470" t="s"/>
      <c r="AS1470" t="s">
        <v>93</v>
      </c>
      <c r="AT1470" t="s">
        <v>94</v>
      </c>
      <c r="AU1470" t="s">
        <v>91</v>
      </c>
      <c r="AV1470" t="s"/>
      <c r="AW1470" t="s">
        <v>95</v>
      </c>
      <c r="AX1470" t="s"/>
      <c r="AY1470" t="n">
        <v>426811</v>
      </c>
      <c r="AZ1470" t="s">
        <v>1225</v>
      </c>
      <c r="BA1470" t="s"/>
      <c r="BB1470" t="s"/>
      <c r="BC1470" t="n">
        <v>38.91</v>
      </c>
      <c r="BD1470" t="n">
        <v>38.91</v>
      </c>
      <c r="BE1470" t="s">
        <v>1314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1294</v>
      </c>
      <c r="BR1470" t="s">
        <v>387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1219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517.5</v>
      </c>
      <c r="L1471" t="s">
        <v>77</v>
      </c>
      <c r="M1471" t="s"/>
      <c r="N1471" t="s">
        <v>1289</v>
      </c>
      <c r="O1471" t="s">
        <v>79</v>
      </c>
      <c r="P1471" t="s">
        <v>1219</v>
      </c>
      <c r="Q1471" t="s"/>
      <c r="R1471" t="s">
        <v>328</v>
      </c>
      <c r="S1471" t="s">
        <v>1311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>
        <f>HYPERLINK("https://hotelmonitor-cachepage.eclerx.com/savepage/tk_15454758766470182_sr_62.html","info")</f>
        <v/>
      </c>
      <c r="AA1471" t="n">
        <v>-426811</v>
      </c>
      <c r="AB1471" t="s">
        <v>1222</v>
      </c>
      <c r="AC1471" t="s">
        <v>88</v>
      </c>
      <c r="AD1471" t="s">
        <v>89</v>
      </c>
      <c r="AE1471" t="s"/>
      <c r="AF1471" t="s"/>
      <c r="AG1471" t="s"/>
      <c r="AH1471" t="s">
        <v>1312</v>
      </c>
      <c r="AI1471" t="s">
        <v>1313</v>
      </c>
      <c r="AJ1471" t="s"/>
      <c r="AK1471" t="s">
        <v>91</v>
      </c>
      <c r="AL1471" t="s"/>
      <c r="AM1471" t="s">
        <v>474</v>
      </c>
      <c r="AN1471" t="s">
        <v>91</v>
      </c>
      <c r="AO1471" t="s"/>
      <c r="AP1471" t="n">
        <v>4</v>
      </c>
      <c r="AQ1471" t="s">
        <v>92</v>
      </c>
      <c r="AR1471" t="s"/>
      <c r="AS1471" t="s">
        <v>93</v>
      </c>
      <c r="AT1471" t="s">
        <v>94</v>
      </c>
      <c r="AU1471" t="s">
        <v>91</v>
      </c>
      <c r="AV1471" t="s"/>
      <c r="AW1471" t="s">
        <v>95</v>
      </c>
      <c r="AX1471" t="s"/>
      <c r="AY1471" t="n">
        <v>426811</v>
      </c>
      <c r="AZ1471" t="s">
        <v>1225</v>
      </c>
      <c r="BA1471" t="s"/>
      <c r="BB1471" t="s"/>
      <c r="BC1471" t="n">
        <v>38.91</v>
      </c>
      <c r="BD1471" t="n">
        <v>38.91</v>
      </c>
      <c r="BE1471" t="s">
        <v>1314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1294</v>
      </c>
      <c r="BR1471" t="s">
        <v>387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1219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540</v>
      </c>
      <c r="L1472" t="s">
        <v>77</v>
      </c>
      <c r="M1472" t="s"/>
      <c r="N1472" t="s">
        <v>1289</v>
      </c>
      <c r="O1472" t="s">
        <v>79</v>
      </c>
      <c r="P1472" t="s">
        <v>1219</v>
      </c>
      <c r="Q1472" t="s"/>
      <c r="R1472" t="s">
        <v>328</v>
      </c>
      <c r="S1472" t="s">
        <v>1321</v>
      </c>
      <c r="T1472" t="s">
        <v>82</v>
      </c>
      <c r="U1472" t="s">
        <v>83</v>
      </c>
      <c r="V1472" t="s">
        <v>84</v>
      </c>
      <c r="W1472" t="s">
        <v>103</v>
      </c>
      <c r="X1472" t="s"/>
      <c r="Y1472" t="s">
        <v>86</v>
      </c>
      <c r="Z1472">
        <f>HYPERLINK("https://hotelmonitor-cachepage.eclerx.com/savepage/tk_15454758766470182_sr_62.html","info")</f>
        <v/>
      </c>
      <c r="AA1472" t="n">
        <v>-426811</v>
      </c>
      <c r="AB1472" t="s">
        <v>1883</v>
      </c>
      <c r="AC1472" t="s">
        <v>196</v>
      </c>
      <c r="AD1472" t="s">
        <v>89</v>
      </c>
      <c r="AE1472" t="s"/>
      <c r="AF1472" t="s"/>
      <c r="AG1472" t="s"/>
      <c r="AH1472" t="s">
        <v>1322</v>
      </c>
      <c r="AI1472" t="s">
        <v>1323</v>
      </c>
      <c r="AJ1472" t="s"/>
      <c r="AK1472" t="s">
        <v>91</v>
      </c>
      <c r="AL1472" t="s"/>
      <c r="AM1472" t="s">
        <v>371</v>
      </c>
      <c r="AN1472" t="s">
        <v>91</v>
      </c>
      <c r="AO1472" t="s"/>
      <c r="AP1472" t="n">
        <v>4</v>
      </c>
      <c r="AQ1472" t="s">
        <v>92</v>
      </c>
      <c r="AR1472" t="s"/>
      <c r="AS1472" t="s">
        <v>1235</v>
      </c>
      <c r="AT1472" t="s">
        <v>94</v>
      </c>
      <c r="AU1472" t="s">
        <v>91</v>
      </c>
      <c r="AV1472" t="s"/>
      <c r="AW1472" t="s">
        <v>95</v>
      </c>
      <c r="AX1472" t="s"/>
      <c r="AY1472" t="n">
        <v>426811</v>
      </c>
      <c r="AZ1472" t="s">
        <v>1225</v>
      </c>
      <c r="BA1472" t="s"/>
      <c r="BB1472" t="s"/>
      <c r="BC1472" t="n">
        <v>38.91</v>
      </c>
      <c r="BD1472" t="n">
        <v>38.91</v>
      </c>
      <c r="BE1472" t="s">
        <v>1324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1294</v>
      </c>
      <c r="BR1472" t="s">
        <v>387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1219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540</v>
      </c>
      <c r="L1473" t="s">
        <v>77</v>
      </c>
      <c r="M1473" t="s"/>
      <c r="N1473" t="s">
        <v>1289</v>
      </c>
      <c r="O1473" t="s">
        <v>79</v>
      </c>
      <c r="P1473" t="s">
        <v>1219</v>
      </c>
      <c r="Q1473" t="s"/>
      <c r="R1473" t="s">
        <v>328</v>
      </c>
      <c r="S1473" t="s">
        <v>1321</v>
      </c>
      <c r="T1473" t="s">
        <v>82</v>
      </c>
      <c r="U1473" t="s">
        <v>83</v>
      </c>
      <c r="V1473" t="s">
        <v>84</v>
      </c>
      <c r="W1473" t="s">
        <v>103</v>
      </c>
      <c r="X1473" t="s"/>
      <c r="Y1473" t="s">
        <v>86</v>
      </c>
      <c r="Z1473">
        <f>HYPERLINK("https://hotelmonitor-cachepage.eclerx.com/savepage/tk_15454758766470182_sr_62.html","info")</f>
        <v/>
      </c>
      <c r="AA1473" t="n">
        <v>-426811</v>
      </c>
      <c r="AB1473" t="s">
        <v>1883</v>
      </c>
      <c r="AC1473" t="s">
        <v>196</v>
      </c>
      <c r="AD1473" t="s">
        <v>89</v>
      </c>
      <c r="AE1473" t="s"/>
      <c r="AF1473" t="s"/>
      <c r="AG1473" t="s"/>
      <c r="AH1473" t="s">
        <v>1322</v>
      </c>
      <c r="AI1473" t="s">
        <v>1323</v>
      </c>
      <c r="AJ1473" t="s"/>
      <c r="AK1473" t="s">
        <v>91</v>
      </c>
      <c r="AL1473" t="s"/>
      <c r="AM1473" t="s">
        <v>371</v>
      </c>
      <c r="AN1473" t="s">
        <v>91</v>
      </c>
      <c r="AO1473" t="s"/>
      <c r="AP1473" t="n">
        <v>4</v>
      </c>
      <c r="AQ1473" t="s">
        <v>92</v>
      </c>
      <c r="AR1473" t="s"/>
      <c r="AS1473" t="s">
        <v>1235</v>
      </c>
      <c r="AT1473" t="s">
        <v>94</v>
      </c>
      <c r="AU1473" t="s">
        <v>91</v>
      </c>
      <c r="AV1473" t="s"/>
      <c r="AW1473" t="s">
        <v>95</v>
      </c>
      <c r="AX1473" t="s"/>
      <c r="AY1473" t="n">
        <v>426811</v>
      </c>
      <c r="AZ1473" t="s">
        <v>1225</v>
      </c>
      <c r="BA1473" t="s"/>
      <c r="BB1473" t="s"/>
      <c r="BC1473" t="n">
        <v>38.91</v>
      </c>
      <c r="BD1473" t="n">
        <v>38.91</v>
      </c>
      <c r="BE1473" t="s">
        <v>1324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1294</v>
      </c>
      <c r="BR1473" t="s">
        <v>387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1219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540</v>
      </c>
      <c r="L1474" t="s">
        <v>77</v>
      </c>
      <c r="M1474" t="s"/>
      <c r="N1474" t="s">
        <v>1289</v>
      </c>
      <c r="O1474" t="s">
        <v>79</v>
      </c>
      <c r="P1474" t="s">
        <v>1219</v>
      </c>
      <c r="Q1474" t="s"/>
      <c r="R1474" t="s">
        <v>328</v>
      </c>
      <c r="S1474" t="s">
        <v>1321</v>
      </c>
      <c r="T1474" t="s">
        <v>82</v>
      </c>
      <c r="U1474" t="s">
        <v>83</v>
      </c>
      <c r="V1474" t="s">
        <v>84</v>
      </c>
      <c r="W1474" t="s">
        <v>103</v>
      </c>
      <c r="X1474" t="s"/>
      <c r="Y1474" t="s">
        <v>86</v>
      </c>
      <c r="Z1474">
        <f>HYPERLINK("https://hotelmonitor-cachepage.eclerx.com/savepage/tk_15454758766470182_sr_62.html","info")</f>
        <v/>
      </c>
      <c r="AA1474" t="n">
        <v>-426811</v>
      </c>
      <c r="AB1474" t="s">
        <v>1247</v>
      </c>
      <c r="AC1474" t="s">
        <v>196</v>
      </c>
      <c r="AD1474" t="s">
        <v>89</v>
      </c>
      <c r="AE1474" t="s"/>
      <c r="AF1474" t="s"/>
      <c r="AG1474" t="s"/>
      <c r="AH1474" t="s">
        <v>1322</v>
      </c>
      <c r="AI1474" t="s">
        <v>1323</v>
      </c>
      <c r="AJ1474" t="s"/>
      <c r="AK1474" t="s">
        <v>91</v>
      </c>
      <c r="AL1474" t="s"/>
      <c r="AM1474" t="s">
        <v>474</v>
      </c>
      <c r="AN1474" t="s">
        <v>91</v>
      </c>
      <c r="AO1474" t="s"/>
      <c r="AP1474" t="n">
        <v>4</v>
      </c>
      <c r="AQ1474" t="s">
        <v>92</v>
      </c>
      <c r="AR1474" t="s"/>
      <c r="AS1474" t="s">
        <v>93</v>
      </c>
      <c r="AT1474" t="s">
        <v>94</v>
      </c>
      <c r="AU1474" t="s">
        <v>91</v>
      </c>
      <c r="AV1474" t="s"/>
      <c r="AW1474" t="s">
        <v>95</v>
      </c>
      <c r="AX1474" t="s"/>
      <c r="AY1474" t="n">
        <v>426811</v>
      </c>
      <c r="AZ1474" t="s">
        <v>1225</v>
      </c>
      <c r="BA1474" t="s"/>
      <c r="BB1474" t="s"/>
      <c r="BC1474" t="n">
        <v>38.91</v>
      </c>
      <c r="BD1474" t="n">
        <v>38.91</v>
      </c>
      <c r="BE1474" t="s">
        <v>1324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1294</v>
      </c>
      <c r="BR1474" t="s">
        <v>387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1219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540</v>
      </c>
      <c r="L1475" t="s">
        <v>77</v>
      </c>
      <c r="M1475" t="s"/>
      <c r="N1475" t="s">
        <v>1289</v>
      </c>
      <c r="O1475" t="s">
        <v>79</v>
      </c>
      <c r="P1475" t="s">
        <v>1219</v>
      </c>
      <c r="Q1475" t="s"/>
      <c r="R1475" t="s">
        <v>328</v>
      </c>
      <c r="S1475" t="s">
        <v>1321</v>
      </c>
      <c r="T1475" t="s">
        <v>82</v>
      </c>
      <c r="U1475" t="s">
        <v>83</v>
      </c>
      <c r="V1475" t="s">
        <v>84</v>
      </c>
      <c r="W1475" t="s">
        <v>103</v>
      </c>
      <c r="X1475" t="s"/>
      <c r="Y1475" t="s">
        <v>86</v>
      </c>
      <c r="Z1475">
        <f>HYPERLINK("https://hotelmonitor-cachepage.eclerx.com/savepage/tk_15454758766470182_sr_62.html","info")</f>
        <v/>
      </c>
      <c r="AA1475" t="n">
        <v>-426811</v>
      </c>
      <c r="AB1475" t="s">
        <v>1247</v>
      </c>
      <c r="AC1475" t="s">
        <v>196</v>
      </c>
      <c r="AD1475" t="s">
        <v>89</v>
      </c>
      <c r="AE1475" t="s"/>
      <c r="AF1475" t="s"/>
      <c r="AG1475" t="s"/>
      <c r="AH1475" t="s">
        <v>1322</v>
      </c>
      <c r="AI1475" t="s">
        <v>1323</v>
      </c>
      <c r="AJ1475" t="s"/>
      <c r="AK1475" t="s">
        <v>91</v>
      </c>
      <c r="AL1475" t="s"/>
      <c r="AM1475" t="s">
        <v>474</v>
      </c>
      <c r="AN1475" t="s">
        <v>91</v>
      </c>
      <c r="AO1475" t="s"/>
      <c r="AP1475" t="n">
        <v>4</v>
      </c>
      <c r="AQ1475" t="s">
        <v>92</v>
      </c>
      <c r="AR1475" t="s"/>
      <c r="AS1475" t="s">
        <v>93</v>
      </c>
      <c r="AT1475" t="s">
        <v>94</v>
      </c>
      <c r="AU1475" t="s">
        <v>91</v>
      </c>
      <c r="AV1475" t="s"/>
      <c r="AW1475" t="s">
        <v>95</v>
      </c>
      <c r="AX1475" t="s"/>
      <c r="AY1475" t="n">
        <v>426811</v>
      </c>
      <c r="AZ1475" t="s">
        <v>1225</v>
      </c>
      <c r="BA1475" t="s"/>
      <c r="BB1475" t="s"/>
      <c r="BC1475" t="n">
        <v>38.91</v>
      </c>
      <c r="BD1475" t="n">
        <v>38.91</v>
      </c>
      <c r="BE1475" t="s">
        <v>1324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1294</v>
      </c>
      <c r="BR1475" t="s">
        <v>387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1219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540</v>
      </c>
      <c r="L1476" t="s">
        <v>77</v>
      </c>
      <c r="M1476" t="s"/>
      <c r="N1476" t="s">
        <v>1289</v>
      </c>
      <c r="O1476" t="s">
        <v>79</v>
      </c>
      <c r="P1476" t="s">
        <v>1219</v>
      </c>
      <c r="Q1476" t="s"/>
      <c r="R1476" t="s">
        <v>328</v>
      </c>
      <c r="S1476" t="s">
        <v>1321</v>
      </c>
      <c r="T1476" t="s">
        <v>82</v>
      </c>
      <c r="U1476" t="s">
        <v>83</v>
      </c>
      <c r="V1476" t="s">
        <v>84</v>
      </c>
      <c r="W1476" t="s">
        <v>103</v>
      </c>
      <c r="X1476" t="s"/>
      <c r="Y1476" t="s">
        <v>86</v>
      </c>
      <c r="Z1476">
        <f>HYPERLINK("https://hotelmonitor-cachepage.eclerx.com/savepage/tk_15454758766470182_sr_62.html","info")</f>
        <v/>
      </c>
      <c r="AA1476" t="n">
        <v>-426811</v>
      </c>
      <c r="AB1476" t="s">
        <v>1887</v>
      </c>
      <c r="AC1476" t="s">
        <v>196</v>
      </c>
      <c r="AD1476" t="s">
        <v>89</v>
      </c>
      <c r="AE1476" t="s"/>
      <c r="AF1476" t="s"/>
      <c r="AG1476" t="s"/>
      <c r="AH1476" t="s">
        <v>1322</v>
      </c>
      <c r="AI1476" t="s">
        <v>1323</v>
      </c>
      <c r="AJ1476" t="s"/>
      <c r="AK1476" t="s">
        <v>91</v>
      </c>
      <c r="AL1476" t="s"/>
      <c r="AM1476" t="s">
        <v>474</v>
      </c>
      <c r="AN1476" t="s">
        <v>91</v>
      </c>
      <c r="AO1476" t="s"/>
      <c r="AP1476" t="n">
        <v>4</v>
      </c>
      <c r="AQ1476" t="s">
        <v>92</v>
      </c>
      <c r="AR1476" t="s"/>
      <c r="AS1476" t="s">
        <v>93</v>
      </c>
      <c r="AT1476" t="s">
        <v>94</v>
      </c>
      <c r="AU1476" t="s">
        <v>91</v>
      </c>
      <c r="AV1476" t="s"/>
      <c r="AW1476" t="s">
        <v>95</v>
      </c>
      <c r="AX1476" t="s"/>
      <c r="AY1476" t="n">
        <v>426811</v>
      </c>
      <c r="AZ1476" t="s">
        <v>1225</v>
      </c>
      <c r="BA1476" t="s"/>
      <c r="BB1476" t="s"/>
      <c r="BC1476" t="n">
        <v>38.91</v>
      </c>
      <c r="BD1476" t="n">
        <v>38.91</v>
      </c>
      <c r="BE1476" t="s">
        <v>1324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1294</v>
      </c>
      <c r="BR1476" t="s">
        <v>387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1219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540</v>
      </c>
      <c r="L1477" t="s">
        <v>77</v>
      </c>
      <c r="M1477" t="s"/>
      <c r="N1477" t="s">
        <v>1289</v>
      </c>
      <c r="O1477" t="s">
        <v>79</v>
      </c>
      <c r="P1477" t="s">
        <v>1219</v>
      </c>
      <c r="Q1477" t="s"/>
      <c r="R1477" t="s">
        <v>328</v>
      </c>
      <c r="S1477" t="s">
        <v>1321</v>
      </c>
      <c r="T1477" t="s">
        <v>82</v>
      </c>
      <c r="U1477" t="s">
        <v>83</v>
      </c>
      <c r="V1477" t="s">
        <v>84</v>
      </c>
      <c r="W1477" t="s">
        <v>103</v>
      </c>
      <c r="X1477" t="s"/>
      <c r="Y1477" t="s">
        <v>86</v>
      </c>
      <c r="Z1477">
        <f>HYPERLINK("https://hotelmonitor-cachepage.eclerx.com/savepage/tk_15454758766470182_sr_62.html","info")</f>
        <v/>
      </c>
      <c r="AA1477" t="n">
        <v>-426811</v>
      </c>
      <c r="AB1477" t="s">
        <v>1887</v>
      </c>
      <c r="AC1477" t="s">
        <v>196</v>
      </c>
      <c r="AD1477" t="s">
        <v>89</v>
      </c>
      <c r="AE1477" t="s"/>
      <c r="AF1477" t="s"/>
      <c r="AG1477" t="s"/>
      <c r="AH1477" t="s">
        <v>1322</v>
      </c>
      <c r="AI1477" t="s">
        <v>1323</v>
      </c>
      <c r="AJ1477" t="s"/>
      <c r="AK1477" t="s">
        <v>91</v>
      </c>
      <c r="AL1477" t="s"/>
      <c r="AM1477" t="s">
        <v>474</v>
      </c>
      <c r="AN1477" t="s">
        <v>91</v>
      </c>
      <c r="AO1477" t="s"/>
      <c r="AP1477" t="n">
        <v>4</v>
      </c>
      <c r="AQ1477" t="s">
        <v>92</v>
      </c>
      <c r="AR1477" t="s"/>
      <c r="AS1477" t="s">
        <v>93</v>
      </c>
      <c r="AT1477" t="s">
        <v>94</v>
      </c>
      <c r="AU1477" t="s">
        <v>91</v>
      </c>
      <c r="AV1477" t="s"/>
      <c r="AW1477" t="s">
        <v>95</v>
      </c>
      <c r="AX1477" t="s"/>
      <c r="AY1477" t="n">
        <v>426811</v>
      </c>
      <c r="AZ1477" t="s">
        <v>1225</v>
      </c>
      <c r="BA1477" t="s"/>
      <c r="BB1477" t="s"/>
      <c r="BC1477" t="n">
        <v>38.91</v>
      </c>
      <c r="BD1477" t="n">
        <v>38.91</v>
      </c>
      <c r="BE1477" t="s">
        <v>1324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1294</v>
      </c>
      <c r="BR1477" t="s">
        <v>387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1219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575</v>
      </c>
      <c r="L1478" t="s">
        <v>77</v>
      </c>
      <c r="M1478" t="s"/>
      <c r="N1478" t="s">
        <v>1289</v>
      </c>
      <c r="O1478" t="s">
        <v>79</v>
      </c>
      <c r="P1478" t="s">
        <v>1219</v>
      </c>
      <c r="Q1478" t="s"/>
      <c r="R1478" t="s">
        <v>328</v>
      </c>
      <c r="S1478" t="s">
        <v>1325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HYPERLINK("https://hotelmonitor-cachepage.eclerx.com/savepage/tk_15454758766470182_sr_62.html","info")</f>
        <v/>
      </c>
      <c r="AA1478" t="n">
        <v>-426811</v>
      </c>
      <c r="AB1478" t="s">
        <v>1237</v>
      </c>
      <c r="AC1478" t="s">
        <v>88</v>
      </c>
      <c r="AD1478" t="s">
        <v>89</v>
      </c>
      <c r="AE1478" t="s"/>
      <c r="AF1478" t="s"/>
      <c r="AG1478" t="s"/>
      <c r="AH1478" t="s">
        <v>1326</v>
      </c>
      <c r="AI1478" t="s">
        <v>1327</v>
      </c>
      <c r="AJ1478" t="s"/>
      <c r="AK1478" t="s">
        <v>91</v>
      </c>
      <c r="AL1478" t="s"/>
      <c r="AM1478" t="s">
        <v>371</v>
      </c>
      <c r="AN1478" t="s">
        <v>91</v>
      </c>
      <c r="AO1478" t="s"/>
      <c r="AP1478" t="n">
        <v>4</v>
      </c>
      <c r="AQ1478" t="s">
        <v>92</v>
      </c>
      <c r="AR1478" t="s"/>
      <c r="AS1478" t="s">
        <v>1235</v>
      </c>
      <c r="AT1478" t="s">
        <v>94</v>
      </c>
      <c r="AU1478" t="s">
        <v>91</v>
      </c>
      <c r="AV1478" t="s"/>
      <c r="AW1478" t="s">
        <v>95</v>
      </c>
      <c r="AX1478" t="s"/>
      <c r="AY1478" t="n">
        <v>426811</v>
      </c>
      <c r="AZ1478" t="s">
        <v>1225</v>
      </c>
      <c r="BA1478" t="s"/>
      <c r="BB1478" t="s"/>
      <c r="BC1478" t="n">
        <v>38.91</v>
      </c>
      <c r="BD1478" t="n">
        <v>38.91</v>
      </c>
      <c r="BE1478" t="s">
        <v>1328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1294</v>
      </c>
      <c r="BR1478" t="s">
        <v>387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1219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575</v>
      </c>
      <c r="L1479" t="s">
        <v>77</v>
      </c>
      <c r="M1479" t="s"/>
      <c r="N1479" t="s">
        <v>1289</v>
      </c>
      <c r="O1479" t="s">
        <v>79</v>
      </c>
      <c r="P1479" t="s">
        <v>1219</v>
      </c>
      <c r="Q1479" t="s"/>
      <c r="R1479" t="s">
        <v>328</v>
      </c>
      <c r="S1479" t="s">
        <v>1325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>
        <f>HYPERLINK("https://hotelmonitor-cachepage.eclerx.com/savepage/tk_15454758766470182_sr_62.html","info")</f>
        <v/>
      </c>
      <c r="AA1479" t="n">
        <v>-426811</v>
      </c>
      <c r="AB1479" t="s">
        <v>1237</v>
      </c>
      <c r="AC1479" t="s">
        <v>88</v>
      </c>
      <c r="AD1479" t="s">
        <v>89</v>
      </c>
      <c r="AE1479" t="s"/>
      <c r="AF1479" t="s"/>
      <c r="AG1479" t="s"/>
      <c r="AH1479" t="s">
        <v>1326</v>
      </c>
      <c r="AI1479" t="s">
        <v>1327</v>
      </c>
      <c r="AJ1479" t="s"/>
      <c r="AK1479" t="s">
        <v>91</v>
      </c>
      <c r="AL1479" t="s"/>
      <c r="AM1479" t="s">
        <v>371</v>
      </c>
      <c r="AN1479" t="s">
        <v>91</v>
      </c>
      <c r="AO1479" t="s"/>
      <c r="AP1479" t="n">
        <v>4</v>
      </c>
      <c r="AQ1479" t="s">
        <v>92</v>
      </c>
      <c r="AR1479" t="s"/>
      <c r="AS1479" t="s">
        <v>1235</v>
      </c>
      <c r="AT1479" t="s">
        <v>94</v>
      </c>
      <c r="AU1479" t="s">
        <v>91</v>
      </c>
      <c r="AV1479" t="s"/>
      <c r="AW1479" t="s">
        <v>95</v>
      </c>
      <c r="AX1479" t="s"/>
      <c r="AY1479" t="n">
        <v>426811</v>
      </c>
      <c r="AZ1479" t="s">
        <v>1225</v>
      </c>
      <c r="BA1479" t="s"/>
      <c r="BB1479" t="s"/>
      <c r="BC1479" t="n">
        <v>38.91</v>
      </c>
      <c r="BD1479" t="n">
        <v>38.91</v>
      </c>
      <c r="BE1479" t="s">
        <v>1328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1294</v>
      </c>
      <c r="BR1479" t="s">
        <v>387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1219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575</v>
      </c>
      <c r="L1480" t="s">
        <v>77</v>
      </c>
      <c r="M1480" t="s"/>
      <c r="N1480" t="s">
        <v>1289</v>
      </c>
      <c r="O1480" t="s">
        <v>79</v>
      </c>
      <c r="P1480" t="s">
        <v>1219</v>
      </c>
      <c r="Q1480" t="s"/>
      <c r="R1480" t="s">
        <v>328</v>
      </c>
      <c r="S1480" t="s">
        <v>1325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HYPERLINK("https://hotelmonitor-cachepage.eclerx.com/savepage/tk_15454758766470182_sr_62.html","info")</f>
        <v/>
      </c>
      <c r="AA1480" t="n">
        <v>-426811</v>
      </c>
      <c r="AB1480" t="s">
        <v>1242</v>
      </c>
      <c r="AC1480" t="s">
        <v>88</v>
      </c>
      <c r="AD1480" t="s">
        <v>89</v>
      </c>
      <c r="AE1480" t="s"/>
      <c r="AF1480" t="s"/>
      <c r="AG1480" t="s"/>
      <c r="AH1480" t="s">
        <v>1326</v>
      </c>
      <c r="AI1480" t="s">
        <v>1327</v>
      </c>
      <c r="AJ1480" t="s"/>
      <c r="AK1480" t="s">
        <v>91</v>
      </c>
      <c r="AL1480" t="s"/>
      <c r="AM1480" t="s">
        <v>371</v>
      </c>
      <c r="AN1480" t="s">
        <v>91</v>
      </c>
      <c r="AO1480" t="s"/>
      <c r="AP1480" t="n">
        <v>4</v>
      </c>
      <c r="AQ1480" t="s">
        <v>92</v>
      </c>
      <c r="AR1480" t="s"/>
      <c r="AS1480" t="s">
        <v>1235</v>
      </c>
      <c r="AT1480" t="s">
        <v>94</v>
      </c>
      <c r="AU1480" t="s">
        <v>91</v>
      </c>
      <c r="AV1480" t="s"/>
      <c r="AW1480" t="s">
        <v>95</v>
      </c>
      <c r="AX1480" t="s"/>
      <c r="AY1480" t="n">
        <v>426811</v>
      </c>
      <c r="AZ1480" t="s">
        <v>1225</v>
      </c>
      <c r="BA1480" t="s"/>
      <c r="BB1480" t="s"/>
      <c r="BC1480" t="n">
        <v>38.91</v>
      </c>
      <c r="BD1480" t="n">
        <v>38.91</v>
      </c>
      <c r="BE1480" t="s">
        <v>1328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1294</v>
      </c>
      <c r="BR1480" t="s">
        <v>387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1219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575</v>
      </c>
      <c r="L1481" t="s">
        <v>77</v>
      </c>
      <c r="M1481" t="s"/>
      <c r="N1481" t="s">
        <v>1289</v>
      </c>
      <c r="O1481" t="s">
        <v>79</v>
      </c>
      <c r="P1481" t="s">
        <v>1219</v>
      </c>
      <c r="Q1481" t="s"/>
      <c r="R1481" t="s">
        <v>328</v>
      </c>
      <c r="S1481" t="s">
        <v>1325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HYPERLINK("https://hotelmonitor-cachepage.eclerx.com/savepage/tk_15454758766470182_sr_62.html","info")</f>
        <v/>
      </c>
      <c r="AA1481" t="n">
        <v>-426811</v>
      </c>
      <c r="AB1481" t="s">
        <v>1242</v>
      </c>
      <c r="AC1481" t="s">
        <v>88</v>
      </c>
      <c r="AD1481" t="s">
        <v>89</v>
      </c>
      <c r="AE1481" t="s"/>
      <c r="AF1481" t="s"/>
      <c r="AG1481" t="s"/>
      <c r="AH1481" t="s">
        <v>1326</v>
      </c>
      <c r="AI1481" t="s">
        <v>1327</v>
      </c>
      <c r="AJ1481" t="s"/>
      <c r="AK1481" t="s">
        <v>91</v>
      </c>
      <c r="AL1481" t="s"/>
      <c r="AM1481" t="s">
        <v>371</v>
      </c>
      <c r="AN1481" t="s">
        <v>91</v>
      </c>
      <c r="AO1481" t="s"/>
      <c r="AP1481" t="n">
        <v>4</v>
      </c>
      <c r="AQ1481" t="s">
        <v>92</v>
      </c>
      <c r="AR1481" t="s"/>
      <c r="AS1481" t="s">
        <v>1235</v>
      </c>
      <c r="AT1481" t="s">
        <v>94</v>
      </c>
      <c r="AU1481" t="s">
        <v>91</v>
      </c>
      <c r="AV1481" t="s"/>
      <c r="AW1481" t="s">
        <v>95</v>
      </c>
      <c r="AX1481" t="s"/>
      <c r="AY1481" t="n">
        <v>426811</v>
      </c>
      <c r="AZ1481" t="s">
        <v>1225</v>
      </c>
      <c r="BA1481" t="s"/>
      <c r="BB1481" t="s"/>
      <c r="BC1481" t="n">
        <v>38.91</v>
      </c>
      <c r="BD1481" t="n">
        <v>38.91</v>
      </c>
      <c r="BE1481" t="s">
        <v>1328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1294</v>
      </c>
      <c r="BR1481" t="s">
        <v>387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1219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575</v>
      </c>
      <c r="L1482" t="s">
        <v>77</v>
      </c>
      <c r="M1482" t="s"/>
      <c r="N1482" t="s">
        <v>1289</v>
      </c>
      <c r="O1482" t="s">
        <v>79</v>
      </c>
      <c r="P1482" t="s">
        <v>1219</v>
      </c>
      <c r="Q1482" t="s"/>
      <c r="R1482" t="s">
        <v>328</v>
      </c>
      <c r="S1482" t="s">
        <v>1325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>
        <f>HYPERLINK("https://hotelmonitor-cachepage.eclerx.com/savepage/tk_15454758766470182_sr_62.html","info")</f>
        <v/>
      </c>
      <c r="AA1482" t="n">
        <v>-426811</v>
      </c>
      <c r="AB1482" t="s">
        <v>1243</v>
      </c>
      <c r="AC1482" t="s">
        <v>88</v>
      </c>
      <c r="AD1482" t="s">
        <v>89</v>
      </c>
      <c r="AE1482" t="s"/>
      <c r="AF1482" t="s"/>
      <c r="AG1482" t="s"/>
      <c r="AH1482" t="s">
        <v>1326</v>
      </c>
      <c r="AI1482" t="s">
        <v>1327</v>
      </c>
      <c r="AJ1482" t="s"/>
      <c r="AK1482" t="s">
        <v>91</v>
      </c>
      <c r="AL1482" t="s"/>
      <c r="AM1482" t="s">
        <v>474</v>
      </c>
      <c r="AN1482" t="s">
        <v>91</v>
      </c>
      <c r="AO1482" t="s"/>
      <c r="AP1482" t="n">
        <v>4</v>
      </c>
      <c r="AQ1482" t="s">
        <v>92</v>
      </c>
      <c r="AR1482" t="s"/>
      <c r="AS1482" t="s">
        <v>93</v>
      </c>
      <c r="AT1482" t="s">
        <v>94</v>
      </c>
      <c r="AU1482" t="s">
        <v>91</v>
      </c>
      <c r="AV1482" t="s"/>
      <c r="AW1482" t="s">
        <v>95</v>
      </c>
      <c r="AX1482" t="s"/>
      <c r="AY1482" t="n">
        <v>426811</v>
      </c>
      <c r="AZ1482" t="s">
        <v>1225</v>
      </c>
      <c r="BA1482" t="s"/>
      <c r="BB1482" t="s"/>
      <c r="BC1482" t="n">
        <v>38.91</v>
      </c>
      <c r="BD1482" t="n">
        <v>38.91</v>
      </c>
      <c r="BE1482" t="s">
        <v>1328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1294</v>
      </c>
      <c r="BR1482" t="s">
        <v>387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1219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575</v>
      </c>
      <c r="L1483" t="s">
        <v>77</v>
      </c>
      <c r="M1483" t="s"/>
      <c r="N1483" t="s">
        <v>1289</v>
      </c>
      <c r="O1483" t="s">
        <v>79</v>
      </c>
      <c r="P1483" t="s">
        <v>1219</v>
      </c>
      <c r="Q1483" t="s"/>
      <c r="R1483" t="s">
        <v>328</v>
      </c>
      <c r="S1483" t="s">
        <v>1325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>
        <f>HYPERLINK("https://hotelmonitor-cachepage.eclerx.com/savepage/tk_15454758766470182_sr_62.html","info")</f>
        <v/>
      </c>
      <c r="AA1483" t="n">
        <v>-426811</v>
      </c>
      <c r="AB1483" t="s">
        <v>1243</v>
      </c>
      <c r="AC1483" t="s">
        <v>88</v>
      </c>
      <c r="AD1483" t="s">
        <v>89</v>
      </c>
      <c r="AE1483" t="s"/>
      <c r="AF1483" t="s"/>
      <c r="AG1483" t="s"/>
      <c r="AH1483" t="s">
        <v>1326</v>
      </c>
      <c r="AI1483" t="s">
        <v>1327</v>
      </c>
      <c r="AJ1483" t="s"/>
      <c r="AK1483" t="s">
        <v>91</v>
      </c>
      <c r="AL1483" t="s"/>
      <c r="AM1483" t="s">
        <v>474</v>
      </c>
      <c r="AN1483" t="s">
        <v>91</v>
      </c>
      <c r="AO1483" t="s"/>
      <c r="AP1483" t="n">
        <v>4</v>
      </c>
      <c r="AQ1483" t="s">
        <v>92</v>
      </c>
      <c r="AR1483" t="s"/>
      <c r="AS1483" t="s">
        <v>93</v>
      </c>
      <c r="AT1483" t="s">
        <v>94</v>
      </c>
      <c r="AU1483" t="s">
        <v>91</v>
      </c>
      <c r="AV1483" t="s"/>
      <c r="AW1483" t="s">
        <v>95</v>
      </c>
      <c r="AX1483" t="s"/>
      <c r="AY1483" t="n">
        <v>426811</v>
      </c>
      <c r="AZ1483" t="s">
        <v>1225</v>
      </c>
      <c r="BA1483" t="s"/>
      <c r="BB1483" t="s"/>
      <c r="BC1483" t="n">
        <v>38.91</v>
      </c>
      <c r="BD1483" t="n">
        <v>38.91</v>
      </c>
      <c r="BE1483" t="s">
        <v>1328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1294</v>
      </c>
      <c r="BR1483" t="s">
        <v>387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1219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575</v>
      </c>
      <c r="L1484" t="s">
        <v>77</v>
      </c>
      <c r="M1484" t="s"/>
      <c r="N1484" t="s">
        <v>1289</v>
      </c>
      <c r="O1484" t="s">
        <v>79</v>
      </c>
      <c r="P1484" t="s">
        <v>1219</v>
      </c>
      <c r="Q1484" t="s"/>
      <c r="R1484" t="s">
        <v>328</v>
      </c>
      <c r="S1484" t="s">
        <v>1325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>
        <f>HYPERLINK("https://hotelmonitor-cachepage.eclerx.com/savepage/tk_15454758766470182_sr_62.html","info")</f>
        <v/>
      </c>
      <c r="AA1484" t="n">
        <v>-426811</v>
      </c>
      <c r="AB1484" t="s">
        <v>1244</v>
      </c>
      <c r="AC1484" t="s">
        <v>88</v>
      </c>
      <c r="AD1484" t="s">
        <v>89</v>
      </c>
      <c r="AE1484" t="s"/>
      <c r="AF1484" t="s"/>
      <c r="AG1484" t="s"/>
      <c r="AH1484" t="s">
        <v>1326</v>
      </c>
      <c r="AI1484" t="s">
        <v>1327</v>
      </c>
      <c r="AJ1484" t="s"/>
      <c r="AK1484" t="s">
        <v>91</v>
      </c>
      <c r="AL1484" t="s"/>
      <c r="AM1484" t="s">
        <v>474</v>
      </c>
      <c r="AN1484" t="s">
        <v>91</v>
      </c>
      <c r="AO1484" t="s"/>
      <c r="AP1484" t="n">
        <v>4</v>
      </c>
      <c r="AQ1484" t="s">
        <v>92</v>
      </c>
      <c r="AR1484" t="s"/>
      <c r="AS1484" t="s">
        <v>93</v>
      </c>
      <c r="AT1484" t="s">
        <v>94</v>
      </c>
      <c r="AU1484" t="s">
        <v>91</v>
      </c>
      <c r="AV1484" t="s"/>
      <c r="AW1484" t="s">
        <v>95</v>
      </c>
      <c r="AX1484" t="s"/>
      <c r="AY1484" t="n">
        <v>426811</v>
      </c>
      <c r="AZ1484" t="s">
        <v>1225</v>
      </c>
      <c r="BA1484" t="s"/>
      <c r="BB1484" t="s"/>
      <c r="BC1484" t="n">
        <v>38.91</v>
      </c>
      <c r="BD1484" t="n">
        <v>38.91</v>
      </c>
      <c r="BE1484" t="s">
        <v>1328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1294</v>
      </c>
      <c r="BR1484" t="s">
        <v>387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1219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575</v>
      </c>
      <c r="L1485" t="s">
        <v>77</v>
      </c>
      <c r="M1485" t="s"/>
      <c r="N1485" t="s">
        <v>1289</v>
      </c>
      <c r="O1485" t="s">
        <v>79</v>
      </c>
      <c r="P1485" t="s">
        <v>1219</v>
      </c>
      <c r="Q1485" t="s"/>
      <c r="R1485" t="s">
        <v>328</v>
      </c>
      <c r="S1485" t="s">
        <v>1325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>
        <f>HYPERLINK("https://hotelmonitor-cachepage.eclerx.com/savepage/tk_15454758766470182_sr_62.html","info")</f>
        <v/>
      </c>
      <c r="AA1485" t="n">
        <v>-426811</v>
      </c>
      <c r="AB1485" t="s">
        <v>1244</v>
      </c>
      <c r="AC1485" t="s">
        <v>88</v>
      </c>
      <c r="AD1485" t="s">
        <v>89</v>
      </c>
      <c r="AE1485" t="s"/>
      <c r="AF1485" t="s"/>
      <c r="AG1485" t="s"/>
      <c r="AH1485" t="s">
        <v>1326</v>
      </c>
      <c r="AI1485" t="s">
        <v>1327</v>
      </c>
      <c r="AJ1485" t="s"/>
      <c r="AK1485" t="s">
        <v>91</v>
      </c>
      <c r="AL1485" t="s"/>
      <c r="AM1485" t="s">
        <v>474</v>
      </c>
      <c r="AN1485" t="s">
        <v>91</v>
      </c>
      <c r="AO1485" t="s"/>
      <c r="AP1485" t="n">
        <v>4</v>
      </c>
      <c r="AQ1485" t="s">
        <v>92</v>
      </c>
      <c r="AR1485" t="s"/>
      <c r="AS1485" t="s">
        <v>93</v>
      </c>
      <c r="AT1485" t="s">
        <v>94</v>
      </c>
      <c r="AU1485" t="s">
        <v>91</v>
      </c>
      <c r="AV1485" t="s"/>
      <c r="AW1485" t="s">
        <v>95</v>
      </c>
      <c r="AX1485" t="s"/>
      <c r="AY1485" t="n">
        <v>426811</v>
      </c>
      <c r="AZ1485" t="s">
        <v>1225</v>
      </c>
      <c r="BA1485" t="s"/>
      <c r="BB1485" t="s"/>
      <c r="BC1485" t="n">
        <v>38.91</v>
      </c>
      <c r="BD1485" t="n">
        <v>38.91</v>
      </c>
      <c r="BE1485" t="s">
        <v>1328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1294</v>
      </c>
      <c r="BR1485" t="s">
        <v>387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1219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600</v>
      </c>
      <c r="L1486" t="s">
        <v>77</v>
      </c>
      <c r="M1486" t="s"/>
      <c r="N1486" t="s">
        <v>1289</v>
      </c>
      <c r="O1486" t="s">
        <v>79</v>
      </c>
      <c r="P1486" t="s">
        <v>1219</v>
      </c>
      <c r="Q1486" t="s"/>
      <c r="R1486" t="s">
        <v>328</v>
      </c>
      <c r="S1486" t="s">
        <v>1329</v>
      </c>
      <c r="T1486" t="s">
        <v>82</v>
      </c>
      <c r="U1486" t="s">
        <v>83</v>
      </c>
      <c r="V1486" t="s">
        <v>84</v>
      </c>
      <c r="W1486" t="s">
        <v>103</v>
      </c>
      <c r="X1486" t="s"/>
      <c r="Y1486" t="s">
        <v>86</v>
      </c>
      <c r="Z1486">
        <f>HYPERLINK("https://hotelmonitor-cachepage.eclerx.com/savepage/tk_15454758766470182_sr_62.html","info")</f>
        <v/>
      </c>
      <c r="AA1486" t="n">
        <v>-426811</v>
      </c>
      <c r="AB1486" t="s">
        <v>1253</v>
      </c>
      <c r="AC1486" t="s">
        <v>88</v>
      </c>
      <c r="AD1486" t="s">
        <v>89</v>
      </c>
      <c r="AE1486" t="s"/>
      <c r="AF1486" t="s"/>
      <c r="AG1486" t="s"/>
      <c r="AH1486" t="s">
        <v>1330</v>
      </c>
      <c r="AI1486" t="s">
        <v>1331</v>
      </c>
      <c r="AJ1486" t="s"/>
      <c r="AK1486" t="s">
        <v>91</v>
      </c>
      <c r="AL1486" t="s"/>
      <c r="AM1486" t="s">
        <v>371</v>
      </c>
      <c r="AN1486" t="s">
        <v>91</v>
      </c>
      <c r="AO1486" t="s"/>
      <c r="AP1486" t="n">
        <v>4</v>
      </c>
      <c r="AQ1486" t="s">
        <v>92</v>
      </c>
      <c r="AR1486" t="s"/>
      <c r="AS1486" t="s">
        <v>1235</v>
      </c>
      <c r="AT1486" t="s">
        <v>94</v>
      </c>
      <c r="AU1486" t="s">
        <v>91</v>
      </c>
      <c r="AV1486" t="s"/>
      <c r="AW1486" t="s">
        <v>95</v>
      </c>
      <c r="AX1486" t="s"/>
      <c r="AY1486" t="n">
        <v>426811</v>
      </c>
      <c r="AZ1486" t="s">
        <v>1225</v>
      </c>
      <c r="BA1486" t="s"/>
      <c r="BB1486" t="s"/>
      <c r="BC1486" t="n">
        <v>38.91</v>
      </c>
      <c r="BD1486" t="n">
        <v>38.91</v>
      </c>
      <c r="BE1486" t="s">
        <v>1332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1294</v>
      </c>
      <c r="BR1486" t="s">
        <v>387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1219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600</v>
      </c>
      <c r="L1487" t="s">
        <v>77</v>
      </c>
      <c r="M1487" t="s"/>
      <c r="N1487" t="s">
        <v>1289</v>
      </c>
      <c r="O1487" t="s">
        <v>79</v>
      </c>
      <c r="P1487" t="s">
        <v>1219</v>
      </c>
      <c r="Q1487" t="s"/>
      <c r="R1487" t="s">
        <v>328</v>
      </c>
      <c r="S1487" t="s">
        <v>1329</v>
      </c>
      <c r="T1487" t="s">
        <v>82</v>
      </c>
      <c r="U1487" t="s">
        <v>83</v>
      </c>
      <c r="V1487" t="s">
        <v>84</v>
      </c>
      <c r="W1487" t="s">
        <v>103</v>
      </c>
      <c r="X1487" t="s"/>
      <c r="Y1487" t="s">
        <v>86</v>
      </c>
      <c r="Z1487">
        <f>HYPERLINK("https://hotelmonitor-cachepage.eclerx.com/savepage/tk_15454758766470182_sr_62.html","info")</f>
        <v/>
      </c>
      <c r="AA1487" t="n">
        <v>-426811</v>
      </c>
      <c r="AB1487" t="s">
        <v>1253</v>
      </c>
      <c r="AC1487" t="s">
        <v>88</v>
      </c>
      <c r="AD1487" t="s">
        <v>89</v>
      </c>
      <c r="AE1487" t="s"/>
      <c r="AF1487" t="s"/>
      <c r="AG1487" t="s"/>
      <c r="AH1487" t="s">
        <v>1330</v>
      </c>
      <c r="AI1487" t="s">
        <v>1331</v>
      </c>
      <c r="AJ1487" t="s"/>
      <c r="AK1487" t="s">
        <v>91</v>
      </c>
      <c r="AL1487" t="s"/>
      <c r="AM1487" t="s">
        <v>371</v>
      </c>
      <c r="AN1487" t="s">
        <v>91</v>
      </c>
      <c r="AO1487" t="s"/>
      <c r="AP1487" t="n">
        <v>4</v>
      </c>
      <c r="AQ1487" t="s">
        <v>92</v>
      </c>
      <c r="AR1487" t="s"/>
      <c r="AS1487" t="s">
        <v>1235</v>
      </c>
      <c r="AT1487" t="s">
        <v>94</v>
      </c>
      <c r="AU1487" t="s">
        <v>91</v>
      </c>
      <c r="AV1487" t="s"/>
      <c r="AW1487" t="s">
        <v>95</v>
      </c>
      <c r="AX1487" t="s"/>
      <c r="AY1487" t="n">
        <v>426811</v>
      </c>
      <c r="AZ1487" t="s">
        <v>1225</v>
      </c>
      <c r="BA1487" t="s"/>
      <c r="BB1487" t="s"/>
      <c r="BC1487" t="n">
        <v>38.91</v>
      </c>
      <c r="BD1487" t="n">
        <v>38.91</v>
      </c>
      <c r="BE1487" t="s">
        <v>1332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1294</v>
      </c>
      <c r="BR1487" t="s">
        <v>387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1219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600</v>
      </c>
      <c r="L1488" t="s">
        <v>77</v>
      </c>
      <c r="M1488" t="s"/>
      <c r="N1488" t="s">
        <v>1289</v>
      </c>
      <c r="O1488" t="s">
        <v>79</v>
      </c>
      <c r="P1488" t="s">
        <v>1219</v>
      </c>
      <c r="Q1488" t="s"/>
      <c r="R1488" t="s">
        <v>328</v>
      </c>
      <c r="S1488" t="s">
        <v>1329</v>
      </c>
      <c r="T1488" t="s">
        <v>82</v>
      </c>
      <c r="U1488" t="s">
        <v>83</v>
      </c>
      <c r="V1488" t="s">
        <v>84</v>
      </c>
      <c r="W1488" t="s">
        <v>103</v>
      </c>
      <c r="X1488" t="s"/>
      <c r="Y1488" t="s">
        <v>86</v>
      </c>
      <c r="Z1488">
        <f>HYPERLINK("https://hotelmonitor-cachepage.eclerx.com/savepage/tk_15454758766470182_sr_62.html","info")</f>
        <v/>
      </c>
      <c r="AA1488" t="n">
        <v>-426811</v>
      </c>
      <c r="AB1488" t="s">
        <v>1257</v>
      </c>
      <c r="AC1488" t="s">
        <v>88</v>
      </c>
      <c r="AD1488" t="s">
        <v>89</v>
      </c>
      <c r="AE1488" t="s"/>
      <c r="AF1488" t="s"/>
      <c r="AG1488" t="s"/>
      <c r="AH1488" t="s">
        <v>1330</v>
      </c>
      <c r="AI1488" t="s">
        <v>1331</v>
      </c>
      <c r="AJ1488" t="s"/>
      <c r="AK1488" t="s">
        <v>91</v>
      </c>
      <c r="AL1488" t="s"/>
      <c r="AM1488" t="s">
        <v>371</v>
      </c>
      <c r="AN1488" t="s">
        <v>91</v>
      </c>
      <c r="AO1488" t="s"/>
      <c r="AP1488" t="n">
        <v>4</v>
      </c>
      <c r="AQ1488" t="s">
        <v>92</v>
      </c>
      <c r="AR1488" t="s"/>
      <c r="AS1488" t="s">
        <v>1235</v>
      </c>
      <c r="AT1488" t="s">
        <v>94</v>
      </c>
      <c r="AU1488" t="s">
        <v>91</v>
      </c>
      <c r="AV1488" t="s"/>
      <c r="AW1488" t="s">
        <v>95</v>
      </c>
      <c r="AX1488" t="s"/>
      <c r="AY1488" t="n">
        <v>426811</v>
      </c>
      <c r="AZ1488" t="s">
        <v>1225</v>
      </c>
      <c r="BA1488" t="s"/>
      <c r="BB1488" t="s"/>
      <c r="BC1488" t="n">
        <v>38.91</v>
      </c>
      <c r="BD1488" t="n">
        <v>38.91</v>
      </c>
      <c r="BE1488" t="s">
        <v>1332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1294</v>
      </c>
      <c r="BR1488" t="s">
        <v>387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1219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600</v>
      </c>
      <c r="L1489" t="s">
        <v>77</v>
      </c>
      <c r="M1489" t="s"/>
      <c r="N1489" t="s">
        <v>1289</v>
      </c>
      <c r="O1489" t="s">
        <v>79</v>
      </c>
      <c r="P1489" t="s">
        <v>1219</v>
      </c>
      <c r="Q1489" t="s"/>
      <c r="R1489" t="s">
        <v>328</v>
      </c>
      <c r="S1489" t="s">
        <v>1329</v>
      </c>
      <c r="T1489" t="s">
        <v>82</v>
      </c>
      <c r="U1489" t="s">
        <v>83</v>
      </c>
      <c r="V1489" t="s">
        <v>84</v>
      </c>
      <c r="W1489" t="s">
        <v>103</v>
      </c>
      <c r="X1489" t="s"/>
      <c r="Y1489" t="s">
        <v>86</v>
      </c>
      <c r="Z1489">
        <f>HYPERLINK("https://hotelmonitor-cachepage.eclerx.com/savepage/tk_15454758766470182_sr_62.html","info")</f>
        <v/>
      </c>
      <c r="AA1489" t="n">
        <v>-426811</v>
      </c>
      <c r="AB1489" t="s">
        <v>1257</v>
      </c>
      <c r="AC1489" t="s">
        <v>88</v>
      </c>
      <c r="AD1489" t="s">
        <v>89</v>
      </c>
      <c r="AE1489" t="s"/>
      <c r="AF1489" t="s"/>
      <c r="AG1489" t="s"/>
      <c r="AH1489" t="s">
        <v>1330</v>
      </c>
      <c r="AI1489" t="s">
        <v>1331</v>
      </c>
      <c r="AJ1489" t="s"/>
      <c r="AK1489" t="s">
        <v>91</v>
      </c>
      <c r="AL1489" t="s"/>
      <c r="AM1489" t="s">
        <v>371</v>
      </c>
      <c r="AN1489" t="s">
        <v>91</v>
      </c>
      <c r="AO1489" t="s"/>
      <c r="AP1489" t="n">
        <v>4</v>
      </c>
      <c r="AQ1489" t="s">
        <v>92</v>
      </c>
      <c r="AR1489" t="s"/>
      <c r="AS1489" t="s">
        <v>1235</v>
      </c>
      <c r="AT1489" t="s">
        <v>94</v>
      </c>
      <c r="AU1489" t="s">
        <v>91</v>
      </c>
      <c r="AV1489" t="s"/>
      <c r="AW1489" t="s">
        <v>95</v>
      </c>
      <c r="AX1489" t="s"/>
      <c r="AY1489" t="n">
        <v>426811</v>
      </c>
      <c r="AZ1489" t="s">
        <v>1225</v>
      </c>
      <c r="BA1489" t="s"/>
      <c r="BB1489" t="s"/>
      <c r="BC1489" t="n">
        <v>38.91</v>
      </c>
      <c r="BD1489" t="n">
        <v>38.91</v>
      </c>
      <c r="BE1489" t="s">
        <v>1332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1294</v>
      </c>
      <c r="BR1489" t="s">
        <v>387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1219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600</v>
      </c>
      <c r="L1490" t="s">
        <v>77</v>
      </c>
      <c r="M1490" t="s"/>
      <c r="N1490" t="s">
        <v>1289</v>
      </c>
      <c r="O1490" t="s">
        <v>79</v>
      </c>
      <c r="P1490" t="s">
        <v>1219</v>
      </c>
      <c r="Q1490" t="s"/>
      <c r="R1490" t="s">
        <v>328</v>
      </c>
      <c r="S1490" t="s">
        <v>1329</v>
      </c>
      <c r="T1490" t="s">
        <v>82</v>
      </c>
      <c r="U1490" t="s">
        <v>83</v>
      </c>
      <c r="V1490" t="s">
        <v>84</v>
      </c>
      <c r="W1490" t="s">
        <v>103</v>
      </c>
      <c r="X1490" t="s"/>
      <c r="Y1490" t="s">
        <v>86</v>
      </c>
      <c r="Z1490">
        <f>HYPERLINK("https://hotelmonitor-cachepage.eclerx.com/savepage/tk_15454758766470182_sr_62.html","info")</f>
        <v/>
      </c>
      <c r="AA1490" t="n">
        <v>-426811</v>
      </c>
      <c r="AB1490" t="s">
        <v>1258</v>
      </c>
      <c r="AC1490" t="s">
        <v>88</v>
      </c>
      <c r="AD1490" t="s">
        <v>89</v>
      </c>
      <c r="AE1490" t="s"/>
      <c r="AF1490" t="s"/>
      <c r="AG1490" t="s"/>
      <c r="AH1490" t="s">
        <v>1330</v>
      </c>
      <c r="AI1490" t="s">
        <v>1331</v>
      </c>
      <c r="AJ1490" t="s"/>
      <c r="AK1490" t="s">
        <v>91</v>
      </c>
      <c r="AL1490" t="s"/>
      <c r="AM1490" t="s">
        <v>371</v>
      </c>
      <c r="AN1490" t="s">
        <v>91</v>
      </c>
      <c r="AO1490" t="s"/>
      <c r="AP1490" t="n">
        <v>4</v>
      </c>
      <c r="AQ1490" t="s">
        <v>92</v>
      </c>
      <c r="AR1490" t="s"/>
      <c r="AS1490" t="s">
        <v>1235</v>
      </c>
      <c r="AT1490" t="s">
        <v>94</v>
      </c>
      <c r="AU1490" t="s">
        <v>91</v>
      </c>
      <c r="AV1490" t="s"/>
      <c r="AW1490" t="s">
        <v>95</v>
      </c>
      <c r="AX1490" t="s"/>
      <c r="AY1490" t="n">
        <v>426811</v>
      </c>
      <c r="AZ1490" t="s">
        <v>1225</v>
      </c>
      <c r="BA1490" t="s"/>
      <c r="BB1490" t="s"/>
      <c r="BC1490" t="n">
        <v>38.91</v>
      </c>
      <c r="BD1490" t="n">
        <v>38.91</v>
      </c>
      <c r="BE1490" t="s">
        <v>1332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1294</v>
      </c>
      <c r="BR1490" t="s">
        <v>387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1219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600</v>
      </c>
      <c r="L1491" t="s">
        <v>77</v>
      </c>
      <c r="M1491" t="s"/>
      <c r="N1491" t="s">
        <v>1289</v>
      </c>
      <c r="O1491" t="s">
        <v>79</v>
      </c>
      <c r="P1491" t="s">
        <v>1219</v>
      </c>
      <c r="Q1491" t="s"/>
      <c r="R1491" t="s">
        <v>328</v>
      </c>
      <c r="S1491" t="s">
        <v>1329</v>
      </c>
      <c r="T1491" t="s">
        <v>82</v>
      </c>
      <c r="U1491" t="s">
        <v>83</v>
      </c>
      <c r="V1491" t="s">
        <v>84</v>
      </c>
      <c r="W1491" t="s">
        <v>103</v>
      </c>
      <c r="X1491" t="s"/>
      <c r="Y1491" t="s">
        <v>86</v>
      </c>
      <c r="Z1491">
        <f>HYPERLINK("https://hotelmonitor-cachepage.eclerx.com/savepage/tk_15454758766470182_sr_62.html","info")</f>
        <v/>
      </c>
      <c r="AA1491" t="n">
        <v>-426811</v>
      </c>
      <c r="AB1491" t="s">
        <v>1258</v>
      </c>
      <c r="AC1491" t="s">
        <v>88</v>
      </c>
      <c r="AD1491" t="s">
        <v>89</v>
      </c>
      <c r="AE1491" t="s"/>
      <c r="AF1491" t="s"/>
      <c r="AG1491" t="s"/>
      <c r="AH1491" t="s">
        <v>1330</v>
      </c>
      <c r="AI1491" t="s">
        <v>1331</v>
      </c>
      <c r="AJ1491" t="s"/>
      <c r="AK1491" t="s">
        <v>91</v>
      </c>
      <c r="AL1491" t="s"/>
      <c r="AM1491" t="s">
        <v>371</v>
      </c>
      <c r="AN1491" t="s">
        <v>91</v>
      </c>
      <c r="AO1491" t="s"/>
      <c r="AP1491" t="n">
        <v>4</v>
      </c>
      <c r="AQ1491" t="s">
        <v>92</v>
      </c>
      <c r="AR1491" t="s"/>
      <c r="AS1491" t="s">
        <v>1235</v>
      </c>
      <c r="AT1491" t="s">
        <v>94</v>
      </c>
      <c r="AU1491" t="s">
        <v>91</v>
      </c>
      <c r="AV1491" t="s"/>
      <c r="AW1491" t="s">
        <v>95</v>
      </c>
      <c r="AX1491" t="s"/>
      <c r="AY1491" t="n">
        <v>426811</v>
      </c>
      <c r="AZ1491" t="s">
        <v>1225</v>
      </c>
      <c r="BA1491" t="s"/>
      <c r="BB1491" t="s"/>
      <c r="BC1491" t="n">
        <v>38.91</v>
      </c>
      <c r="BD1491" t="n">
        <v>38.91</v>
      </c>
      <c r="BE1491" t="s">
        <v>1332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1294</v>
      </c>
      <c r="BR1491" t="s">
        <v>387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1219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600</v>
      </c>
      <c r="L1492" t="s">
        <v>77</v>
      </c>
      <c r="M1492" t="s"/>
      <c r="N1492" t="s">
        <v>1289</v>
      </c>
      <c r="O1492" t="s">
        <v>79</v>
      </c>
      <c r="P1492" t="s">
        <v>1219</v>
      </c>
      <c r="Q1492" t="s"/>
      <c r="R1492" t="s">
        <v>328</v>
      </c>
      <c r="S1492" t="s">
        <v>1329</v>
      </c>
      <c r="T1492" t="s">
        <v>82</v>
      </c>
      <c r="U1492" t="s">
        <v>83</v>
      </c>
      <c r="V1492" t="s">
        <v>84</v>
      </c>
      <c r="W1492" t="s">
        <v>103</v>
      </c>
      <c r="X1492" t="s"/>
      <c r="Y1492" t="s">
        <v>86</v>
      </c>
      <c r="Z1492">
        <f>HYPERLINK("https://hotelmonitor-cachepage.eclerx.com/savepage/tk_15454758766470182_sr_62.html","info")</f>
        <v/>
      </c>
      <c r="AA1492" t="n">
        <v>-426811</v>
      </c>
      <c r="AB1492" t="s">
        <v>1259</v>
      </c>
      <c r="AC1492" t="s">
        <v>88</v>
      </c>
      <c r="AD1492" t="s">
        <v>89</v>
      </c>
      <c r="AE1492" t="s"/>
      <c r="AF1492" t="s"/>
      <c r="AG1492" t="s"/>
      <c r="AH1492" t="s">
        <v>1330</v>
      </c>
      <c r="AI1492" t="s">
        <v>1331</v>
      </c>
      <c r="AJ1492" t="s"/>
      <c r="AK1492" t="s">
        <v>91</v>
      </c>
      <c r="AL1492" t="s"/>
      <c r="AM1492" t="s">
        <v>474</v>
      </c>
      <c r="AN1492" t="s">
        <v>91</v>
      </c>
      <c r="AO1492" t="s"/>
      <c r="AP1492" t="n">
        <v>4</v>
      </c>
      <c r="AQ1492" t="s">
        <v>92</v>
      </c>
      <c r="AR1492" t="s"/>
      <c r="AS1492" t="s">
        <v>93</v>
      </c>
      <c r="AT1492" t="s">
        <v>94</v>
      </c>
      <c r="AU1492" t="s">
        <v>91</v>
      </c>
      <c r="AV1492" t="s"/>
      <c r="AW1492" t="s">
        <v>95</v>
      </c>
      <c r="AX1492" t="s"/>
      <c r="AY1492" t="n">
        <v>426811</v>
      </c>
      <c r="AZ1492" t="s">
        <v>1225</v>
      </c>
      <c r="BA1492" t="s"/>
      <c r="BB1492" t="s"/>
      <c r="BC1492" t="n">
        <v>38.91</v>
      </c>
      <c r="BD1492" t="n">
        <v>38.91</v>
      </c>
      <c r="BE1492" t="s">
        <v>1332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1294</v>
      </c>
      <c r="BR1492" t="s">
        <v>387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1219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600</v>
      </c>
      <c r="L1493" t="s">
        <v>77</v>
      </c>
      <c r="M1493" t="s"/>
      <c r="N1493" t="s">
        <v>1289</v>
      </c>
      <c r="O1493" t="s">
        <v>79</v>
      </c>
      <c r="P1493" t="s">
        <v>1219</v>
      </c>
      <c r="Q1493" t="s"/>
      <c r="R1493" t="s">
        <v>328</v>
      </c>
      <c r="S1493" t="s">
        <v>1329</v>
      </c>
      <c r="T1493" t="s">
        <v>82</v>
      </c>
      <c r="U1493" t="s">
        <v>83</v>
      </c>
      <c r="V1493" t="s">
        <v>84</v>
      </c>
      <c r="W1493" t="s">
        <v>103</v>
      </c>
      <c r="X1493" t="s"/>
      <c r="Y1493" t="s">
        <v>86</v>
      </c>
      <c r="Z1493">
        <f>HYPERLINK("https://hotelmonitor-cachepage.eclerx.com/savepage/tk_15454758766470182_sr_62.html","info")</f>
        <v/>
      </c>
      <c r="AA1493" t="n">
        <v>-426811</v>
      </c>
      <c r="AB1493" t="s">
        <v>1259</v>
      </c>
      <c r="AC1493" t="s">
        <v>88</v>
      </c>
      <c r="AD1493" t="s">
        <v>89</v>
      </c>
      <c r="AE1493" t="s"/>
      <c r="AF1493" t="s"/>
      <c r="AG1493" t="s"/>
      <c r="AH1493" t="s">
        <v>1330</v>
      </c>
      <c r="AI1493" t="s">
        <v>1331</v>
      </c>
      <c r="AJ1493" t="s"/>
      <c r="AK1493" t="s">
        <v>91</v>
      </c>
      <c r="AL1493" t="s"/>
      <c r="AM1493" t="s">
        <v>474</v>
      </c>
      <c r="AN1493" t="s">
        <v>91</v>
      </c>
      <c r="AO1493" t="s"/>
      <c r="AP1493" t="n">
        <v>4</v>
      </c>
      <c r="AQ1493" t="s">
        <v>92</v>
      </c>
      <c r="AR1493" t="s"/>
      <c r="AS1493" t="s">
        <v>93</v>
      </c>
      <c r="AT1493" t="s">
        <v>94</v>
      </c>
      <c r="AU1493" t="s">
        <v>91</v>
      </c>
      <c r="AV1493" t="s"/>
      <c r="AW1493" t="s">
        <v>95</v>
      </c>
      <c r="AX1493" t="s"/>
      <c r="AY1493" t="n">
        <v>426811</v>
      </c>
      <c r="AZ1493" t="s">
        <v>1225</v>
      </c>
      <c r="BA1493" t="s"/>
      <c r="BB1493" t="s"/>
      <c r="BC1493" t="n">
        <v>38.91</v>
      </c>
      <c r="BD1493" t="n">
        <v>38.91</v>
      </c>
      <c r="BE1493" t="s">
        <v>1332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1294</v>
      </c>
      <c r="BR1493" t="s">
        <v>387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1219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600</v>
      </c>
      <c r="L1494" t="s">
        <v>77</v>
      </c>
      <c r="M1494" t="s"/>
      <c r="N1494" t="s">
        <v>1289</v>
      </c>
      <c r="O1494" t="s">
        <v>79</v>
      </c>
      <c r="P1494" t="s">
        <v>1219</v>
      </c>
      <c r="Q1494" t="s"/>
      <c r="R1494" t="s">
        <v>328</v>
      </c>
      <c r="S1494" t="s">
        <v>1329</v>
      </c>
      <c r="T1494" t="s">
        <v>82</v>
      </c>
      <c r="U1494" t="s">
        <v>83</v>
      </c>
      <c r="V1494" t="s">
        <v>84</v>
      </c>
      <c r="W1494" t="s">
        <v>103</v>
      </c>
      <c r="X1494" t="s"/>
      <c r="Y1494" t="s">
        <v>86</v>
      </c>
      <c r="Z1494">
        <f>HYPERLINK("https://hotelmonitor-cachepage.eclerx.com/savepage/tk_15454758766470182_sr_62.html","info")</f>
        <v/>
      </c>
      <c r="AA1494" t="n">
        <v>-426811</v>
      </c>
      <c r="AB1494" t="s">
        <v>1260</v>
      </c>
      <c r="AC1494" t="s">
        <v>88</v>
      </c>
      <c r="AD1494" t="s">
        <v>89</v>
      </c>
      <c r="AE1494" t="s"/>
      <c r="AF1494" t="s"/>
      <c r="AG1494" t="s"/>
      <c r="AH1494" t="s">
        <v>1330</v>
      </c>
      <c r="AI1494" t="s">
        <v>1331</v>
      </c>
      <c r="AJ1494" t="s"/>
      <c r="AK1494" t="s">
        <v>91</v>
      </c>
      <c r="AL1494" t="s"/>
      <c r="AM1494" t="s">
        <v>474</v>
      </c>
      <c r="AN1494" t="s">
        <v>91</v>
      </c>
      <c r="AO1494" t="s"/>
      <c r="AP1494" t="n">
        <v>4</v>
      </c>
      <c r="AQ1494" t="s">
        <v>92</v>
      </c>
      <c r="AR1494" t="s"/>
      <c r="AS1494" t="s">
        <v>93</v>
      </c>
      <c r="AT1494" t="s">
        <v>94</v>
      </c>
      <c r="AU1494" t="s">
        <v>91</v>
      </c>
      <c r="AV1494" t="s"/>
      <c r="AW1494" t="s">
        <v>95</v>
      </c>
      <c r="AX1494" t="s"/>
      <c r="AY1494" t="n">
        <v>426811</v>
      </c>
      <c r="AZ1494" t="s">
        <v>1225</v>
      </c>
      <c r="BA1494" t="s"/>
      <c r="BB1494" t="s"/>
      <c r="BC1494" t="n">
        <v>38.91</v>
      </c>
      <c r="BD1494" t="n">
        <v>38.91</v>
      </c>
      <c r="BE1494" t="s">
        <v>1332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1294</v>
      </c>
      <c r="BR1494" t="s">
        <v>387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1219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600</v>
      </c>
      <c r="L1495" t="s">
        <v>77</v>
      </c>
      <c r="M1495" t="s"/>
      <c r="N1495" t="s">
        <v>1289</v>
      </c>
      <c r="O1495" t="s">
        <v>79</v>
      </c>
      <c r="P1495" t="s">
        <v>1219</v>
      </c>
      <c r="Q1495" t="s"/>
      <c r="R1495" t="s">
        <v>328</v>
      </c>
      <c r="S1495" t="s">
        <v>1329</v>
      </c>
      <c r="T1495" t="s">
        <v>82</v>
      </c>
      <c r="U1495" t="s">
        <v>83</v>
      </c>
      <c r="V1495" t="s">
        <v>84</v>
      </c>
      <c r="W1495" t="s">
        <v>103</v>
      </c>
      <c r="X1495" t="s"/>
      <c r="Y1495" t="s">
        <v>86</v>
      </c>
      <c r="Z1495">
        <f>HYPERLINK("https://hotelmonitor-cachepage.eclerx.com/savepage/tk_15454758766470182_sr_62.html","info")</f>
        <v/>
      </c>
      <c r="AA1495" t="n">
        <v>-426811</v>
      </c>
      <c r="AB1495" t="s">
        <v>1260</v>
      </c>
      <c r="AC1495" t="s">
        <v>88</v>
      </c>
      <c r="AD1495" t="s">
        <v>89</v>
      </c>
      <c r="AE1495" t="s"/>
      <c r="AF1495" t="s"/>
      <c r="AG1495" t="s"/>
      <c r="AH1495" t="s">
        <v>1330</v>
      </c>
      <c r="AI1495" t="s">
        <v>1331</v>
      </c>
      <c r="AJ1495" t="s"/>
      <c r="AK1495" t="s">
        <v>91</v>
      </c>
      <c r="AL1495" t="s"/>
      <c r="AM1495" t="s">
        <v>474</v>
      </c>
      <c r="AN1495" t="s">
        <v>91</v>
      </c>
      <c r="AO1495" t="s"/>
      <c r="AP1495" t="n">
        <v>4</v>
      </c>
      <c r="AQ1495" t="s">
        <v>92</v>
      </c>
      <c r="AR1495" t="s"/>
      <c r="AS1495" t="s">
        <v>93</v>
      </c>
      <c r="AT1495" t="s">
        <v>94</v>
      </c>
      <c r="AU1495" t="s">
        <v>91</v>
      </c>
      <c r="AV1495" t="s"/>
      <c r="AW1495" t="s">
        <v>95</v>
      </c>
      <c r="AX1495" t="s"/>
      <c r="AY1495" t="n">
        <v>426811</v>
      </c>
      <c r="AZ1495" t="s">
        <v>1225</v>
      </c>
      <c r="BA1495" t="s"/>
      <c r="BB1495" t="s"/>
      <c r="BC1495" t="n">
        <v>38.91</v>
      </c>
      <c r="BD1495" t="n">
        <v>38.91</v>
      </c>
      <c r="BE1495" t="s">
        <v>1332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1294</v>
      </c>
      <c r="BR1495" t="s">
        <v>387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1219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600</v>
      </c>
      <c r="L1496" t="s">
        <v>77</v>
      </c>
      <c r="M1496" t="s"/>
      <c r="N1496" t="s">
        <v>1289</v>
      </c>
      <c r="O1496" t="s">
        <v>79</v>
      </c>
      <c r="P1496" t="s">
        <v>1219</v>
      </c>
      <c r="Q1496" t="s"/>
      <c r="R1496" t="s">
        <v>328</v>
      </c>
      <c r="S1496" t="s">
        <v>1329</v>
      </c>
      <c r="T1496" t="s">
        <v>82</v>
      </c>
      <c r="U1496" t="s">
        <v>83</v>
      </c>
      <c r="V1496" t="s">
        <v>84</v>
      </c>
      <c r="W1496" t="s">
        <v>103</v>
      </c>
      <c r="X1496" t="s"/>
      <c r="Y1496" t="s">
        <v>86</v>
      </c>
      <c r="Z1496">
        <f>HYPERLINK("https://hotelmonitor-cachepage.eclerx.com/savepage/tk_15454758766470182_sr_62.html","info")</f>
        <v/>
      </c>
      <c r="AA1496" t="n">
        <v>-426811</v>
      </c>
      <c r="AB1496" t="s">
        <v>1261</v>
      </c>
      <c r="AC1496" t="s">
        <v>88</v>
      </c>
      <c r="AD1496" t="s">
        <v>89</v>
      </c>
      <c r="AE1496" t="s"/>
      <c r="AF1496" t="s"/>
      <c r="AG1496" t="s"/>
      <c r="AH1496" t="s">
        <v>1330</v>
      </c>
      <c r="AI1496" t="s">
        <v>1331</v>
      </c>
      <c r="AJ1496" t="s"/>
      <c r="AK1496" t="s">
        <v>91</v>
      </c>
      <c r="AL1496" t="s"/>
      <c r="AM1496" t="s">
        <v>474</v>
      </c>
      <c r="AN1496" t="s">
        <v>91</v>
      </c>
      <c r="AO1496" t="s"/>
      <c r="AP1496" t="n">
        <v>4</v>
      </c>
      <c r="AQ1496" t="s">
        <v>92</v>
      </c>
      <c r="AR1496" t="s"/>
      <c r="AS1496" t="s">
        <v>93</v>
      </c>
      <c r="AT1496" t="s">
        <v>94</v>
      </c>
      <c r="AU1496" t="s">
        <v>91</v>
      </c>
      <c r="AV1496" t="s"/>
      <c r="AW1496" t="s">
        <v>95</v>
      </c>
      <c r="AX1496" t="s"/>
      <c r="AY1496" t="n">
        <v>426811</v>
      </c>
      <c r="AZ1496" t="s">
        <v>1225</v>
      </c>
      <c r="BA1496" t="s"/>
      <c r="BB1496" t="s"/>
      <c r="BC1496" t="n">
        <v>38.91</v>
      </c>
      <c r="BD1496" t="n">
        <v>38.91</v>
      </c>
      <c r="BE1496" t="s">
        <v>1332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1294</v>
      </c>
      <c r="BR1496" t="s">
        <v>387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1219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600</v>
      </c>
      <c r="L1497" t="s">
        <v>77</v>
      </c>
      <c r="M1497" t="s"/>
      <c r="N1497" t="s">
        <v>1289</v>
      </c>
      <c r="O1497" t="s">
        <v>79</v>
      </c>
      <c r="P1497" t="s">
        <v>1219</v>
      </c>
      <c r="Q1497" t="s"/>
      <c r="R1497" t="s">
        <v>328</v>
      </c>
      <c r="S1497" t="s">
        <v>1329</v>
      </c>
      <c r="T1497" t="s">
        <v>82</v>
      </c>
      <c r="U1497" t="s">
        <v>83</v>
      </c>
      <c r="V1497" t="s">
        <v>84</v>
      </c>
      <c r="W1497" t="s">
        <v>103</v>
      </c>
      <c r="X1497" t="s"/>
      <c r="Y1497" t="s">
        <v>86</v>
      </c>
      <c r="Z1497">
        <f>HYPERLINK("https://hotelmonitor-cachepage.eclerx.com/savepage/tk_15454758766470182_sr_62.html","info")</f>
        <v/>
      </c>
      <c r="AA1497" t="n">
        <v>-426811</v>
      </c>
      <c r="AB1497" t="s">
        <v>1261</v>
      </c>
      <c r="AC1497" t="s">
        <v>88</v>
      </c>
      <c r="AD1497" t="s">
        <v>89</v>
      </c>
      <c r="AE1497" t="s"/>
      <c r="AF1497" t="s"/>
      <c r="AG1497" t="s"/>
      <c r="AH1497" t="s">
        <v>1330</v>
      </c>
      <c r="AI1497" t="s">
        <v>1331</v>
      </c>
      <c r="AJ1497" t="s"/>
      <c r="AK1497" t="s">
        <v>91</v>
      </c>
      <c r="AL1497" t="s"/>
      <c r="AM1497" t="s">
        <v>474</v>
      </c>
      <c r="AN1497" t="s">
        <v>91</v>
      </c>
      <c r="AO1497" t="s"/>
      <c r="AP1497" t="n">
        <v>4</v>
      </c>
      <c r="AQ1497" t="s">
        <v>92</v>
      </c>
      <c r="AR1497" t="s"/>
      <c r="AS1497" t="s">
        <v>93</v>
      </c>
      <c r="AT1497" t="s">
        <v>94</v>
      </c>
      <c r="AU1497" t="s">
        <v>91</v>
      </c>
      <c r="AV1497" t="s"/>
      <c r="AW1497" t="s">
        <v>95</v>
      </c>
      <c r="AX1497" t="s"/>
      <c r="AY1497" t="n">
        <v>426811</v>
      </c>
      <c r="AZ1497" t="s">
        <v>1225</v>
      </c>
      <c r="BA1497" t="s"/>
      <c r="BB1497" t="s"/>
      <c r="BC1497" t="n">
        <v>38.91</v>
      </c>
      <c r="BD1497" t="n">
        <v>38.91</v>
      </c>
      <c r="BE1497" t="s">
        <v>1332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1294</v>
      </c>
      <c r="BR1497" t="s">
        <v>387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1219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840</v>
      </c>
      <c r="L1498" t="s">
        <v>77</v>
      </c>
      <c r="M1498" t="s"/>
      <c r="N1498" t="s">
        <v>1310</v>
      </c>
      <c r="O1498" t="s">
        <v>79</v>
      </c>
      <c r="P1498" t="s">
        <v>1219</v>
      </c>
      <c r="Q1498" t="s"/>
      <c r="R1498" t="s">
        <v>328</v>
      </c>
      <c r="S1498" t="s">
        <v>1907</v>
      </c>
      <c r="T1498" t="s">
        <v>82</v>
      </c>
      <c r="U1498" t="s">
        <v>83</v>
      </c>
      <c r="V1498" t="s">
        <v>84</v>
      </c>
      <c r="W1498" t="s">
        <v>103</v>
      </c>
      <c r="X1498" t="s"/>
      <c r="Y1498" t="s">
        <v>86</v>
      </c>
      <c r="Z1498">
        <f>HYPERLINK("https://hotelmonitor-cachepage.eclerx.com/savepage/tk_15454758766470182_sr_62.html","info")</f>
        <v/>
      </c>
      <c r="AA1498" t="n">
        <v>-426811</v>
      </c>
      <c r="AB1498" t="s">
        <v>1497</v>
      </c>
      <c r="AC1498" t="s">
        <v>196</v>
      </c>
      <c r="AD1498" t="s">
        <v>89</v>
      </c>
      <c r="AE1498" t="s"/>
      <c r="AF1498" t="s"/>
      <c r="AG1498" t="s"/>
      <c r="AH1498" t="s">
        <v>1908</v>
      </c>
      <c r="AI1498" t="s">
        <v>1909</v>
      </c>
      <c r="AJ1498" t="s"/>
      <c r="AK1498" t="s">
        <v>91</v>
      </c>
      <c r="AL1498" t="s"/>
      <c r="AM1498" t="s">
        <v>474</v>
      </c>
      <c r="AN1498" t="s">
        <v>91</v>
      </c>
      <c r="AO1498" t="s"/>
      <c r="AP1498" t="n">
        <v>4</v>
      </c>
      <c r="AQ1498" t="s">
        <v>92</v>
      </c>
      <c r="AR1498" t="s"/>
      <c r="AS1498" t="s">
        <v>93</v>
      </c>
      <c r="AT1498" t="s">
        <v>94</v>
      </c>
      <c r="AU1498" t="s">
        <v>91</v>
      </c>
      <c r="AV1498" t="s"/>
      <c r="AW1498" t="s">
        <v>95</v>
      </c>
      <c r="AX1498" t="s"/>
      <c r="AY1498" t="n">
        <v>426811</v>
      </c>
      <c r="AZ1498" t="s">
        <v>1225</v>
      </c>
      <c r="BA1498" t="s"/>
      <c r="BB1498" t="s"/>
      <c r="BC1498" t="n">
        <v>38.91</v>
      </c>
      <c r="BD1498" t="n">
        <v>38.91</v>
      </c>
      <c r="BE1498" t="s">
        <v>1910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1315</v>
      </c>
      <c r="BR1498" t="s">
        <v>387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1219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840</v>
      </c>
      <c r="L1499" t="s">
        <v>77</v>
      </c>
      <c r="M1499" t="s"/>
      <c r="N1499" t="s">
        <v>1310</v>
      </c>
      <c r="O1499" t="s">
        <v>79</v>
      </c>
      <c r="P1499" t="s">
        <v>1219</v>
      </c>
      <c r="Q1499" t="s"/>
      <c r="R1499" t="s">
        <v>328</v>
      </c>
      <c r="S1499" t="s">
        <v>1907</v>
      </c>
      <c r="T1499" t="s">
        <v>82</v>
      </c>
      <c r="U1499" t="s">
        <v>83</v>
      </c>
      <c r="V1499" t="s">
        <v>84</v>
      </c>
      <c r="W1499" t="s">
        <v>103</v>
      </c>
      <c r="X1499" t="s"/>
      <c r="Y1499" t="s">
        <v>86</v>
      </c>
      <c r="Z1499">
        <f>HYPERLINK("https://hotelmonitor-cachepage.eclerx.com/savepage/tk_15454758766470182_sr_62.html","info")</f>
        <v/>
      </c>
      <c r="AA1499" t="n">
        <v>-426811</v>
      </c>
      <c r="AB1499" t="s">
        <v>1497</v>
      </c>
      <c r="AC1499" t="s">
        <v>196</v>
      </c>
      <c r="AD1499" t="s">
        <v>89</v>
      </c>
      <c r="AE1499" t="s"/>
      <c r="AF1499" t="s"/>
      <c r="AG1499" t="s"/>
      <c r="AH1499" t="s">
        <v>1908</v>
      </c>
      <c r="AI1499" t="s">
        <v>1909</v>
      </c>
      <c r="AJ1499" t="s"/>
      <c r="AK1499" t="s">
        <v>91</v>
      </c>
      <c r="AL1499" t="s"/>
      <c r="AM1499" t="s">
        <v>474</v>
      </c>
      <c r="AN1499" t="s">
        <v>91</v>
      </c>
      <c r="AO1499" t="s"/>
      <c r="AP1499" t="n">
        <v>4</v>
      </c>
      <c r="AQ1499" t="s">
        <v>92</v>
      </c>
      <c r="AR1499" t="s"/>
      <c r="AS1499" t="s">
        <v>93</v>
      </c>
      <c r="AT1499" t="s">
        <v>94</v>
      </c>
      <c r="AU1499" t="s">
        <v>91</v>
      </c>
      <c r="AV1499" t="s"/>
      <c r="AW1499" t="s">
        <v>95</v>
      </c>
      <c r="AX1499" t="s"/>
      <c r="AY1499" t="n">
        <v>426811</v>
      </c>
      <c r="AZ1499" t="s">
        <v>1225</v>
      </c>
      <c r="BA1499" t="s"/>
      <c r="BB1499" t="s"/>
      <c r="BC1499" t="n">
        <v>38.91</v>
      </c>
      <c r="BD1499" t="n">
        <v>38.91</v>
      </c>
      <c r="BE1499" t="s">
        <v>1910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1315</v>
      </c>
      <c r="BR1499" t="s">
        <v>387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1219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1057.5</v>
      </c>
      <c r="L1500" t="s">
        <v>77</v>
      </c>
      <c r="M1500" t="s"/>
      <c r="N1500" t="s">
        <v>1310</v>
      </c>
      <c r="O1500" t="s">
        <v>79</v>
      </c>
      <c r="P1500" t="s">
        <v>1219</v>
      </c>
      <c r="Q1500" t="s"/>
      <c r="R1500" t="s">
        <v>328</v>
      </c>
      <c r="S1500" t="s">
        <v>1911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>
        <f>HYPERLINK("https://hotelmonitor-cachepage.eclerx.com/savepage/tk_15454758766470182_sr_62.html","info")</f>
        <v/>
      </c>
      <c r="AA1500" t="n">
        <v>-426811</v>
      </c>
      <c r="AB1500" t="s">
        <v>1222</v>
      </c>
      <c r="AC1500" t="s">
        <v>88</v>
      </c>
      <c r="AD1500" t="s">
        <v>89</v>
      </c>
      <c r="AE1500" t="s"/>
      <c r="AF1500" t="s"/>
      <c r="AG1500" t="s"/>
      <c r="AH1500" t="s">
        <v>1912</v>
      </c>
      <c r="AI1500" t="s">
        <v>1913</v>
      </c>
      <c r="AJ1500" t="s"/>
      <c r="AK1500" t="s">
        <v>91</v>
      </c>
      <c r="AL1500" t="s"/>
      <c r="AM1500" t="s">
        <v>474</v>
      </c>
      <c r="AN1500" t="s">
        <v>91</v>
      </c>
      <c r="AO1500" t="s"/>
      <c r="AP1500" t="n">
        <v>4</v>
      </c>
      <c r="AQ1500" t="s">
        <v>92</v>
      </c>
      <c r="AR1500" t="s"/>
      <c r="AS1500" t="s">
        <v>93</v>
      </c>
      <c r="AT1500" t="s">
        <v>94</v>
      </c>
      <c r="AU1500" t="s">
        <v>91</v>
      </c>
      <c r="AV1500" t="s"/>
      <c r="AW1500" t="s">
        <v>95</v>
      </c>
      <c r="AX1500" t="s"/>
      <c r="AY1500" t="n">
        <v>426811</v>
      </c>
      <c r="AZ1500" t="s">
        <v>1225</v>
      </c>
      <c r="BA1500" t="s"/>
      <c r="BB1500" t="s"/>
      <c r="BC1500" t="n">
        <v>38.91</v>
      </c>
      <c r="BD1500" t="n">
        <v>38.91</v>
      </c>
      <c r="BE1500" t="s">
        <v>1914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1315</v>
      </c>
      <c r="BR1500" t="s">
        <v>387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1219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1057.5</v>
      </c>
      <c r="L1501" t="s">
        <v>77</v>
      </c>
      <c r="M1501" t="s"/>
      <c r="N1501" t="s">
        <v>1310</v>
      </c>
      <c r="O1501" t="s">
        <v>79</v>
      </c>
      <c r="P1501" t="s">
        <v>1219</v>
      </c>
      <c r="Q1501" t="s"/>
      <c r="R1501" t="s">
        <v>328</v>
      </c>
      <c r="S1501" t="s">
        <v>1911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>
        <f>HYPERLINK("https://hotelmonitor-cachepage.eclerx.com/savepage/tk_15454758766470182_sr_62.html","info")</f>
        <v/>
      </c>
      <c r="AA1501" t="n">
        <v>-426811</v>
      </c>
      <c r="AB1501" t="s">
        <v>1222</v>
      </c>
      <c r="AC1501" t="s">
        <v>88</v>
      </c>
      <c r="AD1501" t="s">
        <v>89</v>
      </c>
      <c r="AE1501" t="s"/>
      <c r="AF1501" t="s"/>
      <c r="AG1501" t="s"/>
      <c r="AH1501" t="s">
        <v>1912</v>
      </c>
      <c r="AI1501" t="s">
        <v>1913</v>
      </c>
      <c r="AJ1501" t="s"/>
      <c r="AK1501" t="s">
        <v>91</v>
      </c>
      <c r="AL1501" t="s"/>
      <c r="AM1501" t="s">
        <v>474</v>
      </c>
      <c r="AN1501" t="s">
        <v>91</v>
      </c>
      <c r="AO1501" t="s"/>
      <c r="AP1501" t="n">
        <v>4</v>
      </c>
      <c r="AQ1501" t="s">
        <v>92</v>
      </c>
      <c r="AR1501" t="s"/>
      <c r="AS1501" t="s">
        <v>93</v>
      </c>
      <c r="AT1501" t="s">
        <v>94</v>
      </c>
      <c r="AU1501" t="s">
        <v>91</v>
      </c>
      <c r="AV1501" t="s"/>
      <c r="AW1501" t="s">
        <v>95</v>
      </c>
      <c r="AX1501" t="s"/>
      <c r="AY1501" t="n">
        <v>426811</v>
      </c>
      <c r="AZ1501" t="s">
        <v>1225</v>
      </c>
      <c r="BA1501" t="s"/>
      <c r="BB1501" t="s"/>
      <c r="BC1501" t="n">
        <v>38.91</v>
      </c>
      <c r="BD1501" t="n">
        <v>38.91</v>
      </c>
      <c r="BE1501" t="s">
        <v>1914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1315</v>
      </c>
      <c r="BR1501" t="s">
        <v>387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1219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1080</v>
      </c>
      <c r="L1502" t="s">
        <v>77</v>
      </c>
      <c r="M1502" t="s"/>
      <c r="N1502" t="s">
        <v>1310</v>
      </c>
      <c r="O1502" t="s">
        <v>79</v>
      </c>
      <c r="P1502" t="s">
        <v>1219</v>
      </c>
      <c r="Q1502" t="s"/>
      <c r="R1502" t="s">
        <v>328</v>
      </c>
      <c r="S1502" t="s">
        <v>1915</v>
      </c>
      <c r="T1502" t="s">
        <v>82</v>
      </c>
      <c r="U1502" t="s">
        <v>83</v>
      </c>
      <c r="V1502" t="s">
        <v>84</v>
      </c>
      <c r="W1502" t="s">
        <v>103</v>
      </c>
      <c r="X1502" t="s"/>
      <c r="Y1502" t="s">
        <v>86</v>
      </c>
      <c r="Z1502">
        <f>HYPERLINK("https://hotelmonitor-cachepage.eclerx.com/savepage/tk_15454758766470182_sr_62.html","info")</f>
        <v/>
      </c>
      <c r="AA1502" t="n">
        <v>-426811</v>
      </c>
      <c r="AB1502" t="s">
        <v>1883</v>
      </c>
      <c r="AC1502" t="s">
        <v>196</v>
      </c>
      <c r="AD1502" t="s">
        <v>89</v>
      </c>
      <c r="AE1502" t="s"/>
      <c r="AF1502" t="s"/>
      <c r="AG1502" t="s"/>
      <c r="AH1502" t="s">
        <v>1916</v>
      </c>
      <c r="AI1502" t="s">
        <v>1917</v>
      </c>
      <c r="AJ1502" t="s"/>
      <c r="AK1502" t="s">
        <v>91</v>
      </c>
      <c r="AL1502" t="s"/>
      <c r="AM1502" t="s">
        <v>371</v>
      </c>
      <c r="AN1502" t="s">
        <v>91</v>
      </c>
      <c r="AO1502" t="s"/>
      <c r="AP1502" t="n">
        <v>4</v>
      </c>
      <c r="AQ1502" t="s">
        <v>92</v>
      </c>
      <c r="AR1502" t="s"/>
      <c r="AS1502" t="s">
        <v>1235</v>
      </c>
      <c r="AT1502" t="s">
        <v>94</v>
      </c>
      <c r="AU1502" t="s">
        <v>91</v>
      </c>
      <c r="AV1502" t="s"/>
      <c r="AW1502" t="s">
        <v>95</v>
      </c>
      <c r="AX1502" t="s"/>
      <c r="AY1502" t="n">
        <v>426811</v>
      </c>
      <c r="AZ1502" t="s">
        <v>1225</v>
      </c>
      <c r="BA1502" t="s"/>
      <c r="BB1502" t="s"/>
      <c r="BC1502" t="n">
        <v>38.91</v>
      </c>
      <c r="BD1502" t="n">
        <v>38.91</v>
      </c>
      <c r="BE1502" t="s">
        <v>1918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1315</v>
      </c>
      <c r="BR1502" t="s">
        <v>387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1219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1080</v>
      </c>
      <c r="L1503" t="s">
        <v>77</v>
      </c>
      <c r="M1503" t="s"/>
      <c r="N1503" t="s">
        <v>1310</v>
      </c>
      <c r="O1503" t="s">
        <v>79</v>
      </c>
      <c r="P1503" t="s">
        <v>1219</v>
      </c>
      <c r="Q1503" t="s"/>
      <c r="R1503" t="s">
        <v>328</v>
      </c>
      <c r="S1503" t="s">
        <v>1915</v>
      </c>
      <c r="T1503" t="s">
        <v>82</v>
      </c>
      <c r="U1503" t="s">
        <v>83</v>
      </c>
      <c r="V1503" t="s">
        <v>84</v>
      </c>
      <c r="W1503" t="s">
        <v>103</v>
      </c>
      <c r="X1503" t="s"/>
      <c r="Y1503" t="s">
        <v>86</v>
      </c>
      <c r="Z1503">
        <f>HYPERLINK("https://hotelmonitor-cachepage.eclerx.com/savepage/tk_15454758766470182_sr_62.html","info")</f>
        <v/>
      </c>
      <c r="AA1503" t="n">
        <v>-426811</v>
      </c>
      <c r="AB1503" t="s">
        <v>1883</v>
      </c>
      <c r="AC1503" t="s">
        <v>196</v>
      </c>
      <c r="AD1503" t="s">
        <v>89</v>
      </c>
      <c r="AE1503" t="s"/>
      <c r="AF1503" t="s"/>
      <c r="AG1503" t="s"/>
      <c r="AH1503" t="s">
        <v>1916</v>
      </c>
      <c r="AI1503" t="s">
        <v>1917</v>
      </c>
      <c r="AJ1503" t="s"/>
      <c r="AK1503" t="s">
        <v>91</v>
      </c>
      <c r="AL1503" t="s"/>
      <c r="AM1503" t="s">
        <v>371</v>
      </c>
      <c r="AN1503" t="s">
        <v>91</v>
      </c>
      <c r="AO1503" t="s"/>
      <c r="AP1503" t="n">
        <v>4</v>
      </c>
      <c r="AQ1503" t="s">
        <v>92</v>
      </c>
      <c r="AR1503" t="s"/>
      <c r="AS1503" t="s">
        <v>1235</v>
      </c>
      <c r="AT1503" t="s">
        <v>94</v>
      </c>
      <c r="AU1503" t="s">
        <v>91</v>
      </c>
      <c r="AV1503" t="s"/>
      <c r="AW1503" t="s">
        <v>95</v>
      </c>
      <c r="AX1503" t="s"/>
      <c r="AY1503" t="n">
        <v>426811</v>
      </c>
      <c r="AZ1503" t="s">
        <v>1225</v>
      </c>
      <c r="BA1503" t="s"/>
      <c r="BB1503" t="s"/>
      <c r="BC1503" t="n">
        <v>38.91</v>
      </c>
      <c r="BD1503" t="n">
        <v>38.91</v>
      </c>
      <c r="BE1503" t="s">
        <v>1918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1315</v>
      </c>
      <c r="BR1503" t="s">
        <v>387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1219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1080</v>
      </c>
      <c r="L1504" t="s">
        <v>77</v>
      </c>
      <c r="M1504" t="s"/>
      <c r="N1504" t="s">
        <v>1310</v>
      </c>
      <c r="O1504" t="s">
        <v>79</v>
      </c>
      <c r="P1504" t="s">
        <v>1219</v>
      </c>
      <c r="Q1504" t="s"/>
      <c r="R1504" t="s">
        <v>328</v>
      </c>
      <c r="S1504" t="s">
        <v>1915</v>
      </c>
      <c r="T1504" t="s">
        <v>82</v>
      </c>
      <c r="U1504" t="s">
        <v>83</v>
      </c>
      <c r="V1504" t="s">
        <v>84</v>
      </c>
      <c r="W1504" t="s">
        <v>103</v>
      </c>
      <c r="X1504" t="s"/>
      <c r="Y1504" t="s">
        <v>86</v>
      </c>
      <c r="Z1504">
        <f>HYPERLINK("https://hotelmonitor-cachepage.eclerx.com/savepage/tk_15454758766470182_sr_62.html","info")</f>
        <v/>
      </c>
      <c r="AA1504" t="n">
        <v>-426811</v>
      </c>
      <c r="AB1504" t="s">
        <v>1247</v>
      </c>
      <c r="AC1504" t="s">
        <v>196</v>
      </c>
      <c r="AD1504" t="s">
        <v>89</v>
      </c>
      <c r="AE1504" t="s"/>
      <c r="AF1504" t="s"/>
      <c r="AG1504" t="s"/>
      <c r="AH1504" t="s">
        <v>1916</v>
      </c>
      <c r="AI1504" t="s">
        <v>1917</v>
      </c>
      <c r="AJ1504" t="s"/>
      <c r="AK1504" t="s">
        <v>91</v>
      </c>
      <c r="AL1504" t="s"/>
      <c r="AM1504" t="s">
        <v>474</v>
      </c>
      <c r="AN1504" t="s">
        <v>91</v>
      </c>
      <c r="AO1504" t="s"/>
      <c r="AP1504" t="n">
        <v>4</v>
      </c>
      <c r="AQ1504" t="s">
        <v>92</v>
      </c>
      <c r="AR1504" t="s"/>
      <c r="AS1504" t="s">
        <v>93</v>
      </c>
      <c r="AT1504" t="s">
        <v>94</v>
      </c>
      <c r="AU1504" t="s">
        <v>91</v>
      </c>
      <c r="AV1504" t="s"/>
      <c r="AW1504" t="s">
        <v>95</v>
      </c>
      <c r="AX1504" t="s"/>
      <c r="AY1504" t="n">
        <v>426811</v>
      </c>
      <c r="AZ1504" t="s">
        <v>1225</v>
      </c>
      <c r="BA1504" t="s"/>
      <c r="BB1504" t="s"/>
      <c r="BC1504" t="n">
        <v>38.91</v>
      </c>
      <c r="BD1504" t="n">
        <v>38.91</v>
      </c>
      <c r="BE1504" t="s">
        <v>1918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1315</v>
      </c>
      <c r="BR1504" t="s">
        <v>387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1219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1080</v>
      </c>
      <c r="L1505" t="s">
        <v>77</v>
      </c>
      <c r="M1505" t="s"/>
      <c r="N1505" t="s">
        <v>1310</v>
      </c>
      <c r="O1505" t="s">
        <v>79</v>
      </c>
      <c r="P1505" t="s">
        <v>1219</v>
      </c>
      <c r="Q1505" t="s"/>
      <c r="R1505" t="s">
        <v>328</v>
      </c>
      <c r="S1505" t="s">
        <v>1915</v>
      </c>
      <c r="T1505" t="s">
        <v>82</v>
      </c>
      <c r="U1505" t="s">
        <v>83</v>
      </c>
      <c r="V1505" t="s">
        <v>84</v>
      </c>
      <c r="W1505" t="s">
        <v>103</v>
      </c>
      <c r="X1505" t="s"/>
      <c r="Y1505" t="s">
        <v>86</v>
      </c>
      <c r="Z1505">
        <f>HYPERLINK("https://hotelmonitor-cachepage.eclerx.com/savepage/tk_15454758766470182_sr_62.html","info")</f>
        <v/>
      </c>
      <c r="AA1505" t="n">
        <v>-426811</v>
      </c>
      <c r="AB1505" t="s">
        <v>1247</v>
      </c>
      <c r="AC1505" t="s">
        <v>196</v>
      </c>
      <c r="AD1505" t="s">
        <v>89</v>
      </c>
      <c r="AE1505" t="s"/>
      <c r="AF1505" t="s"/>
      <c r="AG1505" t="s"/>
      <c r="AH1505" t="s">
        <v>1916</v>
      </c>
      <c r="AI1505" t="s">
        <v>1917</v>
      </c>
      <c r="AJ1505" t="s"/>
      <c r="AK1505" t="s">
        <v>91</v>
      </c>
      <c r="AL1505" t="s"/>
      <c r="AM1505" t="s">
        <v>474</v>
      </c>
      <c r="AN1505" t="s">
        <v>91</v>
      </c>
      <c r="AO1505" t="s"/>
      <c r="AP1505" t="n">
        <v>4</v>
      </c>
      <c r="AQ1505" t="s">
        <v>92</v>
      </c>
      <c r="AR1505" t="s"/>
      <c r="AS1505" t="s">
        <v>93</v>
      </c>
      <c r="AT1505" t="s">
        <v>94</v>
      </c>
      <c r="AU1505" t="s">
        <v>91</v>
      </c>
      <c r="AV1505" t="s"/>
      <c r="AW1505" t="s">
        <v>95</v>
      </c>
      <c r="AX1505" t="s"/>
      <c r="AY1505" t="n">
        <v>426811</v>
      </c>
      <c r="AZ1505" t="s">
        <v>1225</v>
      </c>
      <c r="BA1505" t="s"/>
      <c r="BB1505" t="s"/>
      <c r="BC1505" t="n">
        <v>38.91</v>
      </c>
      <c r="BD1505" t="n">
        <v>38.91</v>
      </c>
      <c r="BE1505" t="s">
        <v>1918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1315</v>
      </c>
      <c r="BR1505" t="s">
        <v>387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1219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1080</v>
      </c>
      <c r="L1506" t="s">
        <v>77</v>
      </c>
      <c r="M1506" t="s"/>
      <c r="N1506" t="s">
        <v>1310</v>
      </c>
      <c r="O1506" t="s">
        <v>79</v>
      </c>
      <c r="P1506" t="s">
        <v>1219</v>
      </c>
      <c r="Q1506" t="s"/>
      <c r="R1506" t="s">
        <v>328</v>
      </c>
      <c r="S1506" t="s">
        <v>1915</v>
      </c>
      <c r="T1506" t="s">
        <v>82</v>
      </c>
      <c r="U1506" t="s">
        <v>83</v>
      </c>
      <c r="V1506" t="s">
        <v>84</v>
      </c>
      <c r="W1506" t="s">
        <v>103</v>
      </c>
      <c r="X1506" t="s"/>
      <c r="Y1506" t="s">
        <v>86</v>
      </c>
      <c r="Z1506">
        <f>HYPERLINK("https://hotelmonitor-cachepage.eclerx.com/savepage/tk_15454758766470182_sr_62.html","info")</f>
        <v/>
      </c>
      <c r="AA1506" t="n">
        <v>-426811</v>
      </c>
      <c r="AB1506" t="s">
        <v>1887</v>
      </c>
      <c r="AC1506" t="s">
        <v>196</v>
      </c>
      <c r="AD1506" t="s">
        <v>89</v>
      </c>
      <c r="AE1506" t="s"/>
      <c r="AF1506" t="s"/>
      <c r="AG1506" t="s"/>
      <c r="AH1506" t="s">
        <v>1916</v>
      </c>
      <c r="AI1506" t="s">
        <v>1917</v>
      </c>
      <c r="AJ1506" t="s"/>
      <c r="AK1506" t="s">
        <v>91</v>
      </c>
      <c r="AL1506" t="s"/>
      <c r="AM1506" t="s">
        <v>474</v>
      </c>
      <c r="AN1506" t="s">
        <v>91</v>
      </c>
      <c r="AO1506" t="s"/>
      <c r="AP1506" t="n">
        <v>4</v>
      </c>
      <c r="AQ1506" t="s">
        <v>92</v>
      </c>
      <c r="AR1506" t="s"/>
      <c r="AS1506" t="s">
        <v>93</v>
      </c>
      <c r="AT1506" t="s">
        <v>94</v>
      </c>
      <c r="AU1506" t="s">
        <v>91</v>
      </c>
      <c r="AV1506" t="s"/>
      <c r="AW1506" t="s">
        <v>95</v>
      </c>
      <c r="AX1506" t="s"/>
      <c r="AY1506" t="n">
        <v>426811</v>
      </c>
      <c r="AZ1506" t="s">
        <v>1225</v>
      </c>
      <c r="BA1506" t="s"/>
      <c r="BB1506" t="s"/>
      <c r="BC1506" t="n">
        <v>38.91</v>
      </c>
      <c r="BD1506" t="n">
        <v>38.91</v>
      </c>
      <c r="BE1506" t="s">
        <v>1918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1315</v>
      </c>
      <c r="BR1506" t="s">
        <v>387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1219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1080</v>
      </c>
      <c r="L1507" t="s">
        <v>77</v>
      </c>
      <c r="M1507" t="s"/>
      <c r="N1507" t="s">
        <v>1310</v>
      </c>
      <c r="O1507" t="s">
        <v>79</v>
      </c>
      <c r="P1507" t="s">
        <v>1219</v>
      </c>
      <c r="Q1507" t="s"/>
      <c r="R1507" t="s">
        <v>328</v>
      </c>
      <c r="S1507" t="s">
        <v>1915</v>
      </c>
      <c r="T1507" t="s">
        <v>82</v>
      </c>
      <c r="U1507" t="s">
        <v>83</v>
      </c>
      <c r="V1507" t="s">
        <v>84</v>
      </c>
      <c r="W1507" t="s">
        <v>103</v>
      </c>
      <c r="X1507" t="s"/>
      <c r="Y1507" t="s">
        <v>86</v>
      </c>
      <c r="Z1507">
        <f>HYPERLINK("https://hotelmonitor-cachepage.eclerx.com/savepage/tk_15454758766470182_sr_62.html","info")</f>
        <v/>
      </c>
      <c r="AA1507" t="n">
        <v>-426811</v>
      </c>
      <c r="AB1507" t="s">
        <v>1887</v>
      </c>
      <c r="AC1507" t="s">
        <v>196</v>
      </c>
      <c r="AD1507" t="s">
        <v>89</v>
      </c>
      <c r="AE1507" t="s"/>
      <c r="AF1507" t="s"/>
      <c r="AG1507" t="s"/>
      <c r="AH1507" t="s">
        <v>1916</v>
      </c>
      <c r="AI1507" t="s">
        <v>1917</v>
      </c>
      <c r="AJ1507" t="s"/>
      <c r="AK1507" t="s">
        <v>91</v>
      </c>
      <c r="AL1507" t="s"/>
      <c r="AM1507" t="s">
        <v>474</v>
      </c>
      <c r="AN1507" t="s">
        <v>91</v>
      </c>
      <c r="AO1507" t="s"/>
      <c r="AP1507" t="n">
        <v>4</v>
      </c>
      <c r="AQ1507" t="s">
        <v>92</v>
      </c>
      <c r="AR1507" t="s"/>
      <c r="AS1507" t="s">
        <v>93</v>
      </c>
      <c r="AT1507" t="s">
        <v>94</v>
      </c>
      <c r="AU1507" t="s">
        <v>91</v>
      </c>
      <c r="AV1507" t="s"/>
      <c r="AW1507" t="s">
        <v>95</v>
      </c>
      <c r="AX1507" t="s"/>
      <c r="AY1507" t="n">
        <v>426811</v>
      </c>
      <c r="AZ1507" t="s">
        <v>1225</v>
      </c>
      <c r="BA1507" t="s"/>
      <c r="BB1507" t="s"/>
      <c r="BC1507" t="n">
        <v>38.91</v>
      </c>
      <c r="BD1507" t="n">
        <v>38.91</v>
      </c>
      <c r="BE1507" t="s">
        <v>1918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1315</v>
      </c>
      <c r="BR1507" t="s">
        <v>387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1219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1175</v>
      </c>
      <c r="L1508" t="s">
        <v>77</v>
      </c>
      <c r="M1508" t="s"/>
      <c r="N1508" t="s">
        <v>1310</v>
      </c>
      <c r="O1508" t="s">
        <v>79</v>
      </c>
      <c r="P1508" t="s">
        <v>1219</v>
      </c>
      <c r="Q1508" t="s"/>
      <c r="R1508" t="s">
        <v>328</v>
      </c>
      <c r="S1508" t="s">
        <v>1919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HYPERLINK("https://hotelmonitor-cachepage.eclerx.com/savepage/tk_15454758766470182_sr_62.html","info")</f>
        <v/>
      </c>
      <c r="AA1508" t="n">
        <v>-426811</v>
      </c>
      <c r="AB1508" t="s">
        <v>1237</v>
      </c>
      <c r="AC1508" t="s">
        <v>88</v>
      </c>
      <c r="AD1508" t="s">
        <v>89</v>
      </c>
      <c r="AE1508" t="s"/>
      <c r="AF1508" t="s"/>
      <c r="AG1508" t="s"/>
      <c r="AH1508" t="s">
        <v>1920</v>
      </c>
      <c r="AI1508" t="s">
        <v>1921</v>
      </c>
      <c r="AJ1508" t="s"/>
      <c r="AK1508" t="s">
        <v>91</v>
      </c>
      <c r="AL1508" t="s"/>
      <c r="AM1508" t="s">
        <v>371</v>
      </c>
      <c r="AN1508" t="s">
        <v>91</v>
      </c>
      <c r="AO1508" t="s"/>
      <c r="AP1508" t="n">
        <v>4</v>
      </c>
      <c r="AQ1508" t="s">
        <v>92</v>
      </c>
      <c r="AR1508" t="s"/>
      <c r="AS1508" t="s">
        <v>1235</v>
      </c>
      <c r="AT1508" t="s">
        <v>94</v>
      </c>
      <c r="AU1508" t="s">
        <v>91</v>
      </c>
      <c r="AV1508" t="s"/>
      <c r="AW1508" t="s">
        <v>95</v>
      </c>
      <c r="AX1508" t="s"/>
      <c r="AY1508" t="n">
        <v>426811</v>
      </c>
      <c r="AZ1508" t="s">
        <v>1225</v>
      </c>
      <c r="BA1508" t="s"/>
      <c r="BB1508" t="s"/>
      <c r="BC1508" t="n">
        <v>38.91</v>
      </c>
      <c r="BD1508" t="n">
        <v>38.91</v>
      </c>
      <c r="BE1508" t="s">
        <v>1922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1315</v>
      </c>
      <c r="BR1508" t="s">
        <v>387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1219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1175</v>
      </c>
      <c r="L1509" t="s">
        <v>77</v>
      </c>
      <c r="M1509" t="s"/>
      <c r="N1509" t="s">
        <v>1310</v>
      </c>
      <c r="O1509" t="s">
        <v>79</v>
      </c>
      <c r="P1509" t="s">
        <v>1219</v>
      </c>
      <c r="Q1509" t="s"/>
      <c r="R1509" t="s">
        <v>328</v>
      </c>
      <c r="S1509" t="s">
        <v>1919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HYPERLINK("https://hotelmonitor-cachepage.eclerx.com/savepage/tk_15454758766470182_sr_62.html","info")</f>
        <v/>
      </c>
      <c r="AA1509" t="n">
        <v>-426811</v>
      </c>
      <c r="AB1509" t="s">
        <v>1237</v>
      </c>
      <c r="AC1509" t="s">
        <v>88</v>
      </c>
      <c r="AD1509" t="s">
        <v>89</v>
      </c>
      <c r="AE1509" t="s"/>
      <c r="AF1509" t="s"/>
      <c r="AG1509" t="s"/>
      <c r="AH1509" t="s">
        <v>1920</v>
      </c>
      <c r="AI1509" t="s">
        <v>1921</v>
      </c>
      <c r="AJ1509" t="s"/>
      <c r="AK1509" t="s">
        <v>91</v>
      </c>
      <c r="AL1509" t="s"/>
      <c r="AM1509" t="s">
        <v>371</v>
      </c>
      <c r="AN1509" t="s">
        <v>91</v>
      </c>
      <c r="AO1509" t="s"/>
      <c r="AP1509" t="n">
        <v>4</v>
      </c>
      <c r="AQ1509" t="s">
        <v>92</v>
      </c>
      <c r="AR1509" t="s"/>
      <c r="AS1509" t="s">
        <v>1235</v>
      </c>
      <c r="AT1509" t="s">
        <v>94</v>
      </c>
      <c r="AU1509" t="s">
        <v>91</v>
      </c>
      <c r="AV1509" t="s"/>
      <c r="AW1509" t="s">
        <v>95</v>
      </c>
      <c r="AX1509" t="s"/>
      <c r="AY1509" t="n">
        <v>426811</v>
      </c>
      <c r="AZ1509" t="s">
        <v>1225</v>
      </c>
      <c r="BA1509" t="s"/>
      <c r="BB1509" t="s"/>
      <c r="BC1509" t="n">
        <v>38.91</v>
      </c>
      <c r="BD1509" t="n">
        <v>38.91</v>
      </c>
      <c r="BE1509" t="s">
        <v>1922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1315</v>
      </c>
      <c r="BR1509" t="s">
        <v>387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1219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1175</v>
      </c>
      <c r="L1510" t="s">
        <v>77</v>
      </c>
      <c r="M1510" t="s"/>
      <c r="N1510" t="s">
        <v>1310</v>
      </c>
      <c r="O1510" t="s">
        <v>79</v>
      </c>
      <c r="P1510" t="s">
        <v>1219</v>
      </c>
      <c r="Q1510" t="s"/>
      <c r="R1510" t="s">
        <v>328</v>
      </c>
      <c r="S1510" t="s">
        <v>1919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>
        <f>HYPERLINK("https://hotelmonitor-cachepage.eclerx.com/savepage/tk_15454758766470182_sr_62.html","info")</f>
        <v/>
      </c>
      <c r="AA1510" t="n">
        <v>-426811</v>
      </c>
      <c r="AB1510" t="s">
        <v>1242</v>
      </c>
      <c r="AC1510" t="s">
        <v>88</v>
      </c>
      <c r="AD1510" t="s">
        <v>89</v>
      </c>
      <c r="AE1510" t="s"/>
      <c r="AF1510" t="s"/>
      <c r="AG1510" t="s"/>
      <c r="AH1510" t="s">
        <v>1920</v>
      </c>
      <c r="AI1510" t="s">
        <v>1921</v>
      </c>
      <c r="AJ1510" t="s"/>
      <c r="AK1510" t="s">
        <v>91</v>
      </c>
      <c r="AL1510" t="s"/>
      <c r="AM1510" t="s">
        <v>371</v>
      </c>
      <c r="AN1510" t="s">
        <v>91</v>
      </c>
      <c r="AO1510" t="s"/>
      <c r="AP1510" t="n">
        <v>4</v>
      </c>
      <c r="AQ1510" t="s">
        <v>92</v>
      </c>
      <c r="AR1510" t="s"/>
      <c r="AS1510" t="s">
        <v>1235</v>
      </c>
      <c r="AT1510" t="s">
        <v>94</v>
      </c>
      <c r="AU1510" t="s">
        <v>91</v>
      </c>
      <c r="AV1510" t="s"/>
      <c r="AW1510" t="s">
        <v>95</v>
      </c>
      <c r="AX1510" t="s"/>
      <c r="AY1510" t="n">
        <v>426811</v>
      </c>
      <c r="AZ1510" t="s">
        <v>1225</v>
      </c>
      <c r="BA1510" t="s"/>
      <c r="BB1510" t="s"/>
      <c r="BC1510" t="n">
        <v>38.91</v>
      </c>
      <c r="BD1510" t="n">
        <v>38.91</v>
      </c>
      <c r="BE1510" t="s">
        <v>1922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1315</v>
      </c>
      <c r="BR1510" t="s">
        <v>387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1219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1175</v>
      </c>
      <c r="L1511" t="s">
        <v>77</v>
      </c>
      <c r="M1511" t="s"/>
      <c r="N1511" t="s">
        <v>1310</v>
      </c>
      <c r="O1511" t="s">
        <v>79</v>
      </c>
      <c r="P1511" t="s">
        <v>1219</v>
      </c>
      <c r="Q1511" t="s"/>
      <c r="R1511" t="s">
        <v>328</v>
      </c>
      <c r="S1511" t="s">
        <v>1919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>
        <f>HYPERLINK("https://hotelmonitor-cachepage.eclerx.com/savepage/tk_15454758766470182_sr_62.html","info")</f>
        <v/>
      </c>
      <c r="AA1511" t="n">
        <v>-426811</v>
      </c>
      <c r="AB1511" t="s">
        <v>1242</v>
      </c>
      <c r="AC1511" t="s">
        <v>88</v>
      </c>
      <c r="AD1511" t="s">
        <v>89</v>
      </c>
      <c r="AE1511" t="s"/>
      <c r="AF1511" t="s"/>
      <c r="AG1511" t="s"/>
      <c r="AH1511" t="s">
        <v>1920</v>
      </c>
      <c r="AI1511" t="s">
        <v>1921</v>
      </c>
      <c r="AJ1511" t="s"/>
      <c r="AK1511" t="s">
        <v>91</v>
      </c>
      <c r="AL1511" t="s"/>
      <c r="AM1511" t="s">
        <v>371</v>
      </c>
      <c r="AN1511" t="s">
        <v>91</v>
      </c>
      <c r="AO1511" t="s"/>
      <c r="AP1511" t="n">
        <v>4</v>
      </c>
      <c r="AQ1511" t="s">
        <v>92</v>
      </c>
      <c r="AR1511" t="s"/>
      <c r="AS1511" t="s">
        <v>1235</v>
      </c>
      <c r="AT1511" t="s">
        <v>94</v>
      </c>
      <c r="AU1511" t="s">
        <v>91</v>
      </c>
      <c r="AV1511" t="s"/>
      <c r="AW1511" t="s">
        <v>95</v>
      </c>
      <c r="AX1511" t="s"/>
      <c r="AY1511" t="n">
        <v>426811</v>
      </c>
      <c r="AZ1511" t="s">
        <v>1225</v>
      </c>
      <c r="BA1511" t="s"/>
      <c r="BB1511" t="s"/>
      <c r="BC1511" t="n">
        <v>38.91</v>
      </c>
      <c r="BD1511" t="n">
        <v>38.91</v>
      </c>
      <c r="BE1511" t="s">
        <v>1922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1315</v>
      </c>
      <c r="BR1511" t="s">
        <v>387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1219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1175</v>
      </c>
      <c r="L1512" t="s">
        <v>77</v>
      </c>
      <c r="M1512" t="s"/>
      <c r="N1512" t="s">
        <v>1310</v>
      </c>
      <c r="O1512" t="s">
        <v>79</v>
      </c>
      <c r="P1512" t="s">
        <v>1219</v>
      </c>
      <c r="Q1512" t="s"/>
      <c r="R1512" t="s">
        <v>328</v>
      </c>
      <c r="S1512" t="s">
        <v>1919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HYPERLINK("https://hotelmonitor-cachepage.eclerx.com/savepage/tk_15454758766470182_sr_62.html","info")</f>
        <v/>
      </c>
      <c r="AA1512" t="n">
        <v>-426811</v>
      </c>
      <c r="AB1512" t="s">
        <v>1243</v>
      </c>
      <c r="AC1512" t="s">
        <v>88</v>
      </c>
      <c r="AD1512" t="s">
        <v>89</v>
      </c>
      <c r="AE1512" t="s"/>
      <c r="AF1512" t="s"/>
      <c r="AG1512" t="s"/>
      <c r="AH1512" t="s">
        <v>1920</v>
      </c>
      <c r="AI1512" t="s">
        <v>1921</v>
      </c>
      <c r="AJ1512" t="s"/>
      <c r="AK1512" t="s">
        <v>91</v>
      </c>
      <c r="AL1512" t="s"/>
      <c r="AM1512" t="s">
        <v>474</v>
      </c>
      <c r="AN1512" t="s">
        <v>91</v>
      </c>
      <c r="AO1512" t="s"/>
      <c r="AP1512" t="n">
        <v>4</v>
      </c>
      <c r="AQ1512" t="s">
        <v>92</v>
      </c>
      <c r="AR1512" t="s"/>
      <c r="AS1512" t="s">
        <v>93</v>
      </c>
      <c r="AT1512" t="s">
        <v>94</v>
      </c>
      <c r="AU1512" t="s">
        <v>91</v>
      </c>
      <c r="AV1512" t="s"/>
      <c r="AW1512" t="s">
        <v>95</v>
      </c>
      <c r="AX1512" t="s"/>
      <c r="AY1512" t="n">
        <v>426811</v>
      </c>
      <c r="AZ1512" t="s">
        <v>1225</v>
      </c>
      <c r="BA1512" t="s"/>
      <c r="BB1512" t="s"/>
      <c r="BC1512" t="n">
        <v>38.91</v>
      </c>
      <c r="BD1512" t="n">
        <v>38.91</v>
      </c>
      <c r="BE1512" t="s">
        <v>1922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>
        <v>1315</v>
      </c>
      <c r="BR1512" t="s">
        <v>387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1219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1175</v>
      </c>
      <c r="L1513" t="s">
        <v>77</v>
      </c>
      <c r="M1513" t="s"/>
      <c r="N1513" t="s">
        <v>1310</v>
      </c>
      <c r="O1513" t="s">
        <v>79</v>
      </c>
      <c r="P1513" t="s">
        <v>1219</v>
      </c>
      <c r="Q1513" t="s"/>
      <c r="R1513" t="s">
        <v>328</v>
      </c>
      <c r="S1513" t="s">
        <v>1919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HYPERLINK("https://hotelmonitor-cachepage.eclerx.com/savepage/tk_15454758766470182_sr_62.html","info")</f>
        <v/>
      </c>
      <c r="AA1513" t="n">
        <v>-426811</v>
      </c>
      <c r="AB1513" t="s">
        <v>1243</v>
      </c>
      <c r="AC1513" t="s">
        <v>88</v>
      </c>
      <c r="AD1513" t="s">
        <v>89</v>
      </c>
      <c r="AE1513" t="s"/>
      <c r="AF1513" t="s"/>
      <c r="AG1513" t="s"/>
      <c r="AH1513" t="s">
        <v>1920</v>
      </c>
      <c r="AI1513" t="s">
        <v>1921</v>
      </c>
      <c r="AJ1513" t="s"/>
      <c r="AK1513" t="s">
        <v>91</v>
      </c>
      <c r="AL1513" t="s"/>
      <c r="AM1513" t="s">
        <v>474</v>
      </c>
      <c r="AN1513" t="s">
        <v>91</v>
      </c>
      <c r="AO1513" t="s"/>
      <c r="AP1513" t="n">
        <v>4</v>
      </c>
      <c r="AQ1513" t="s">
        <v>92</v>
      </c>
      <c r="AR1513" t="s"/>
      <c r="AS1513" t="s">
        <v>93</v>
      </c>
      <c r="AT1513" t="s">
        <v>94</v>
      </c>
      <c r="AU1513" t="s">
        <v>91</v>
      </c>
      <c r="AV1513" t="s"/>
      <c r="AW1513" t="s">
        <v>95</v>
      </c>
      <c r="AX1513" t="s"/>
      <c r="AY1513" t="n">
        <v>426811</v>
      </c>
      <c r="AZ1513" t="s">
        <v>1225</v>
      </c>
      <c r="BA1513" t="s"/>
      <c r="BB1513" t="s"/>
      <c r="BC1513" t="n">
        <v>38.91</v>
      </c>
      <c r="BD1513" t="n">
        <v>38.91</v>
      </c>
      <c r="BE1513" t="s">
        <v>1922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>
        <v>1315</v>
      </c>
      <c r="BR1513" t="s">
        <v>387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1219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1175</v>
      </c>
      <c r="L1514" t="s">
        <v>77</v>
      </c>
      <c r="M1514" t="s"/>
      <c r="N1514" t="s">
        <v>1310</v>
      </c>
      <c r="O1514" t="s">
        <v>79</v>
      </c>
      <c r="P1514" t="s">
        <v>1219</v>
      </c>
      <c r="Q1514" t="s"/>
      <c r="R1514" t="s">
        <v>328</v>
      </c>
      <c r="S1514" t="s">
        <v>1919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HYPERLINK("https://hotelmonitor-cachepage.eclerx.com/savepage/tk_15454758766470182_sr_62.html","info")</f>
        <v/>
      </c>
      <c r="AA1514" t="n">
        <v>-426811</v>
      </c>
      <c r="AB1514" t="s">
        <v>1244</v>
      </c>
      <c r="AC1514" t="s">
        <v>88</v>
      </c>
      <c r="AD1514" t="s">
        <v>89</v>
      </c>
      <c r="AE1514" t="s"/>
      <c r="AF1514" t="s"/>
      <c r="AG1514" t="s"/>
      <c r="AH1514" t="s">
        <v>1920</v>
      </c>
      <c r="AI1514" t="s">
        <v>1921</v>
      </c>
      <c r="AJ1514" t="s"/>
      <c r="AK1514" t="s">
        <v>91</v>
      </c>
      <c r="AL1514" t="s"/>
      <c r="AM1514" t="s">
        <v>474</v>
      </c>
      <c r="AN1514" t="s">
        <v>91</v>
      </c>
      <c r="AO1514" t="s"/>
      <c r="AP1514" t="n">
        <v>4</v>
      </c>
      <c r="AQ1514" t="s">
        <v>92</v>
      </c>
      <c r="AR1514" t="s"/>
      <c r="AS1514" t="s">
        <v>93</v>
      </c>
      <c r="AT1514" t="s">
        <v>94</v>
      </c>
      <c r="AU1514" t="s">
        <v>91</v>
      </c>
      <c r="AV1514" t="s"/>
      <c r="AW1514" t="s">
        <v>95</v>
      </c>
      <c r="AX1514" t="s"/>
      <c r="AY1514" t="n">
        <v>426811</v>
      </c>
      <c r="AZ1514" t="s">
        <v>1225</v>
      </c>
      <c r="BA1514" t="s"/>
      <c r="BB1514" t="s"/>
      <c r="BC1514" t="n">
        <v>38.91</v>
      </c>
      <c r="BD1514" t="n">
        <v>38.91</v>
      </c>
      <c r="BE1514" t="s">
        <v>1922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>
        <v>1315</v>
      </c>
      <c r="BR1514" t="s">
        <v>387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1219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1175</v>
      </c>
      <c r="L1515" t="s">
        <v>77</v>
      </c>
      <c r="M1515" t="s"/>
      <c r="N1515" t="s">
        <v>1310</v>
      </c>
      <c r="O1515" t="s">
        <v>79</v>
      </c>
      <c r="P1515" t="s">
        <v>1219</v>
      </c>
      <c r="Q1515" t="s"/>
      <c r="R1515" t="s">
        <v>328</v>
      </c>
      <c r="S1515" t="s">
        <v>1919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HYPERLINK("https://hotelmonitor-cachepage.eclerx.com/savepage/tk_15454758766470182_sr_62.html","info")</f>
        <v/>
      </c>
      <c r="AA1515" t="n">
        <v>-426811</v>
      </c>
      <c r="AB1515" t="s">
        <v>1244</v>
      </c>
      <c r="AC1515" t="s">
        <v>88</v>
      </c>
      <c r="AD1515" t="s">
        <v>89</v>
      </c>
      <c r="AE1515" t="s"/>
      <c r="AF1515" t="s"/>
      <c r="AG1515" t="s"/>
      <c r="AH1515" t="s">
        <v>1920</v>
      </c>
      <c r="AI1515" t="s">
        <v>1921</v>
      </c>
      <c r="AJ1515" t="s"/>
      <c r="AK1515" t="s">
        <v>91</v>
      </c>
      <c r="AL1515" t="s"/>
      <c r="AM1515" t="s">
        <v>474</v>
      </c>
      <c r="AN1515" t="s">
        <v>91</v>
      </c>
      <c r="AO1515" t="s"/>
      <c r="AP1515" t="n">
        <v>4</v>
      </c>
      <c r="AQ1515" t="s">
        <v>92</v>
      </c>
      <c r="AR1515" t="s"/>
      <c r="AS1515" t="s">
        <v>93</v>
      </c>
      <c r="AT1515" t="s">
        <v>94</v>
      </c>
      <c r="AU1515" t="s">
        <v>91</v>
      </c>
      <c r="AV1515" t="s"/>
      <c r="AW1515" t="s">
        <v>95</v>
      </c>
      <c r="AX1515" t="s"/>
      <c r="AY1515" t="n">
        <v>426811</v>
      </c>
      <c r="AZ1515" t="s">
        <v>1225</v>
      </c>
      <c r="BA1515" t="s"/>
      <c r="BB1515" t="s"/>
      <c r="BC1515" t="n">
        <v>38.91</v>
      </c>
      <c r="BD1515" t="n">
        <v>38.91</v>
      </c>
      <c r="BE1515" t="s">
        <v>1922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>
        <v>1315</v>
      </c>
      <c r="BR1515" t="s">
        <v>387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1219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1200</v>
      </c>
      <c r="L1516" t="s">
        <v>77</v>
      </c>
      <c r="M1516" t="s"/>
      <c r="N1516" t="s">
        <v>1310</v>
      </c>
      <c r="O1516" t="s">
        <v>79</v>
      </c>
      <c r="P1516" t="s">
        <v>1219</v>
      </c>
      <c r="Q1516" t="s"/>
      <c r="R1516" t="s">
        <v>328</v>
      </c>
      <c r="S1516" t="s">
        <v>1923</v>
      </c>
      <c r="T1516" t="s">
        <v>82</v>
      </c>
      <c r="U1516" t="s">
        <v>83</v>
      </c>
      <c r="V1516" t="s">
        <v>84</v>
      </c>
      <c r="W1516" t="s">
        <v>103</v>
      </c>
      <c r="X1516" t="s"/>
      <c r="Y1516" t="s">
        <v>86</v>
      </c>
      <c r="Z1516">
        <f>HYPERLINK("https://hotelmonitor-cachepage.eclerx.com/savepage/tk_15454758766470182_sr_62.html","info")</f>
        <v/>
      </c>
      <c r="AA1516" t="n">
        <v>-426811</v>
      </c>
      <c r="AB1516" t="s">
        <v>1253</v>
      </c>
      <c r="AC1516" t="s">
        <v>88</v>
      </c>
      <c r="AD1516" t="s">
        <v>89</v>
      </c>
      <c r="AE1516" t="s"/>
      <c r="AF1516" t="s"/>
      <c r="AG1516" t="s"/>
      <c r="AH1516" t="s">
        <v>1924</v>
      </c>
      <c r="AI1516" t="s">
        <v>1925</v>
      </c>
      <c r="AJ1516" t="s"/>
      <c r="AK1516" t="s">
        <v>91</v>
      </c>
      <c r="AL1516" t="s"/>
      <c r="AM1516" t="s">
        <v>371</v>
      </c>
      <c r="AN1516" t="s">
        <v>91</v>
      </c>
      <c r="AO1516" t="s"/>
      <c r="AP1516" t="n">
        <v>4</v>
      </c>
      <c r="AQ1516" t="s">
        <v>92</v>
      </c>
      <c r="AR1516" t="s"/>
      <c r="AS1516" t="s">
        <v>1235</v>
      </c>
      <c r="AT1516" t="s">
        <v>94</v>
      </c>
      <c r="AU1516" t="s">
        <v>91</v>
      </c>
      <c r="AV1516" t="s"/>
      <c r="AW1516" t="s">
        <v>95</v>
      </c>
      <c r="AX1516" t="s"/>
      <c r="AY1516" t="n">
        <v>426811</v>
      </c>
      <c r="AZ1516" t="s">
        <v>1225</v>
      </c>
      <c r="BA1516" t="s"/>
      <c r="BB1516" t="s"/>
      <c r="BC1516" t="n">
        <v>38.91</v>
      </c>
      <c r="BD1516" t="n">
        <v>38.91</v>
      </c>
      <c r="BE1516" t="s">
        <v>1926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1315</v>
      </c>
      <c r="BR1516" t="s">
        <v>387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1219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1200</v>
      </c>
      <c r="L1517" t="s">
        <v>77</v>
      </c>
      <c r="M1517" t="s"/>
      <c r="N1517" t="s">
        <v>1310</v>
      </c>
      <c r="O1517" t="s">
        <v>79</v>
      </c>
      <c r="P1517" t="s">
        <v>1219</v>
      </c>
      <c r="Q1517" t="s"/>
      <c r="R1517" t="s">
        <v>328</v>
      </c>
      <c r="S1517" t="s">
        <v>1923</v>
      </c>
      <c r="T1517" t="s">
        <v>82</v>
      </c>
      <c r="U1517" t="s">
        <v>83</v>
      </c>
      <c r="V1517" t="s">
        <v>84</v>
      </c>
      <c r="W1517" t="s">
        <v>103</v>
      </c>
      <c r="X1517" t="s"/>
      <c r="Y1517" t="s">
        <v>86</v>
      </c>
      <c r="Z1517">
        <f>HYPERLINK("https://hotelmonitor-cachepage.eclerx.com/savepage/tk_15454758766470182_sr_62.html","info")</f>
        <v/>
      </c>
      <c r="AA1517" t="n">
        <v>-426811</v>
      </c>
      <c r="AB1517" t="s">
        <v>1253</v>
      </c>
      <c r="AC1517" t="s">
        <v>88</v>
      </c>
      <c r="AD1517" t="s">
        <v>89</v>
      </c>
      <c r="AE1517" t="s"/>
      <c r="AF1517" t="s"/>
      <c r="AG1517" t="s"/>
      <c r="AH1517" t="s">
        <v>1924</v>
      </c>
      <c r="AI1517" t="s">
        <v>1925</v>
      </c>
      <c r="AJ1517" t="s"/>
      <c r="AK1517" t="s">
        <v>91</v>
      </c>
      <c r="AL1517" t="s"/>
      <c r="AM1517" t="s">
        <v>371</v>
      </c>
      <c r="AN1517" t="s">
        <v>91</v>
      </c>
      <c r="AO1517" t="s"/>
      <c r="AP1517" t="n">
        <v>4</v>
      </c>
      <c r="AQ1517" t="s">
        <v>92</v>
      </c>
      <c r="AR1517" t="s"/>
      <c r="AS1517" t="s">
        <v>1235</v>
      </c>
      <c r="AT1517" t="s">
        <v>94</v>
      </c>
      <c r="AU1517" t="s">
        <v>91</v>
      </c>
      <c r="AV1517" t="s"/>
      <c r="AW1517" t="s">
        <v>95</v>
      </c>
      <c r="AX1517" t="s"/>
      <c r="AY1517" t="n">
        <v>426811</v>
      </c>
      <c r="AZ1517" t="s">
        <v>1225</v>
      </c>
      <c r="BA1517" t="s"/>
      <c r="BB1517" t="s"/>
      <c r="BC1517" t="n">
        <v>38.91</v>
      </c>
      <c r="BD1517" t="n">
        <v>38.91</v>
      </c>
      <c r="BE1517" t="s">
        <v>1926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1315</v>
      </c>
      <c r="BR1517" t="s">
        <v>387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1219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1200</v>
      </c>
      <c r="L1518" t="s">
        <v>77</v>
      </c>
      <c r="M1518" t="s"/>
      <c r="N1518" t="s">
        <v>1310</v>
      </c>
      <c r="O1518" t="s">
        <v>79</v>
      </c>
      <c r="P1518" t="s">
        <v>1219</v>
      </c>
      <c r="Q1518" t="s"/>
      <c r="R1518" t="s">
        <v>328</v>
      </c>
      <c r="S1518" t="s">
        <v>1923</v>
      </c>
      <c r="T1518" t="s">
        <v>82</v>
      </c>
      <c r="U1518" t="s">
        <v>83</v>
      </c>
      <c r="V1518" t="s">
        <v>84</v>
      </c>
      <c r="W1518" t="s">
        <v>103</v>
      </c>
      <c r="X1518" t="s"/>
      <c r="Y1518" t="s">
        <v>86</v>
      </c>
      <c r="Z1518">
        <f>HYPERLINK("https://hotelmonitor-cachepage.eclerx.com/savepage/tk_15454758766470182_sr_62.html","info")</f>
        <v/>
      </c>
      <c r="AA1518" t="n">
        <v>-426811</v>
      </c>
      <c r="AB1518" t="s">
        <v>1257</v>
      </c>
      <c r="AC1518" t="s">
        <v>88</v>
      </c>
      <c r="AD1518" t="s">
        <v>89</v>
      </c>
      <c r="AE1518" t="s"/>
      <c r="AF1518" t="s"/>
      <c r="AG1518" t="s"/>
      <c r="AH1518" t="s">
        <v>1924</v>
      </c>
      <c r="AI1518" t="s">
        <v>1925</v>
      </c>
      <c r="AJ1518" t="s"/>
      <c r="AK1518" t="s">
        <v>91</v>
      </c>
      <c r="AL1518" t="s"/>
      <c r="AM1518" t="s">
        <v>371</v>
      </c>
      <c r="AN1518" t="s">
        <v>91</v>
      </c>
      <c r="AO1518" t="s"/>
      <c r="AP1518" t="n">
        <v>4</v>
      </c>
      <c r="AQ1518" t="s">
        <v>92</v>
      </c>
      <c r="AR1518" t="s"/>
      <c r="AS1518" t="s">
        <v>1235</v>
      </c>
      <c r="AT1518" t="s">
        <v>94</v>
      </c>
      <c r="AU1518" t="s">
        <v>91</v>
      </c>
      <c r="AV1518" t="s"/>
      <c r="AW1518" t="s">
        <v>95</v>
      </c>
      <c r="AX1518" t="s"/>
      <c r="AY1518" t="n">
        <v>426811</v>
      </c>
      <c r="AZ1518" t="s">
        <v>1225</v>
      </c>
      <c r="BA1518" t="s"/>
      <c r="BB1518" t="s"/>
      <c r="BC1518" t="n">
        <v>38.91</v>
      </c>
      <c r="BD1518" t="n">
        <v>38.91</v>
      </c>
      <c r="BE1518" t="s">
        <v>1926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>
        <v>1315</v>
      </c>
      <c r="BR1518" t="s">
        <v>387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1219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1200</v>
      </c>
      <c r="L1519" t="s">
        <v>77</v>
      </c>
      <c r="M1519" t="s"/>
      <c r="N1519" t="s">
        <v>1310</v>
      </c>
      <c r="O1519" t="s">
        <v>79</v>
      </c>
      <c r="P1519" t="s">
        <v>1219</v>
      </c>
      <c r="Q1519" t="s"/>
      <c r="R1519" t="s">
        <v>328</v>
      </c>
      <c r="S1519" t="s">
        <v>1923</v>
      </c>
      <c r="T1519" t="s">
        <v>82</v>
      </c>
      <c r="U1519" t="s">
        <v>83</v>
      </c>
      <c r="V1519" t="s">
        <v>84</v>
      </c>
      <c r="W1519" t="s">
        <v>103</v>
      </c>
      <c r="X1519" t="s"/>
      <c r="Y1519" t="s">
        <v>86</v>
      </c>
      <c r="Z1519">
        <f>HYPERLINK("https://hotelmonitor-cachepage.eclerx.com/savepage/tk_15454758766470182_sr_62.html","info")</f>
        <v/>
      </c>
      <c r="AA1519" t="n">
        <v>-426811</v>
      </c>
      <c r="AB1519" t="s">
        <v>1257</v>
      </c>
      <c r="AC1519" t="s">
        <v>88</v>
      </c>
      <c r="AD1519" t="s">
        <v>89</v>
      </c>
      <c r="AE1519" t="s"/>
      <c r="AF1519" t="s"/>
      <c r="AG1519" t="s"/>
      <c r="AH1519" t="s">
        <v>1924</v>
      </c>
      <c r="AI1519" t="s">
        <v>1925</v>
      </c>
      <c r="AJ1519" t="s"/>
      <c r="AK1519" t="s">
        <v>91</v>
      </c>
      <c r="AL1519" t="s"/>
      <c r="AM1519" t="s">
        <v>371</v>
      </c>
      <c r="AN1519" t="s">
        <v>91</v>
      </c>
      <c r="AO1519" t="s"/>
      <c r="AP1519" t="n">
        <v>4</v>
      </c>
      <c r="AQ1519" t="s">
        <v>92</v>
      </c>
      <c r="AR1519" t="s"/>
      <c r="AS1519" t="s">
        <v>1235</v>
      </c>
      <c r="AT1519" t="s">
        <v>94</v>
      </c>
      <c r="AU1519" t="s">
        <v>91</v>
      </c>
      <c r="AV1519" t="s"/>
      <c r="AW1519" t="s">
        <v>95</v>
      </c>
      <c r="AX1519" t="s"/>
      <c r="AY1519" t="n">
        <v>426811</v>
      </c>
      <c r="AZ1519" t="s">
        <v>1225</v>
      </c>
      <c r="BA1519" t="s"/>
      <c r="BB1519" t="s"/>
      <c r="BC1519" t="n">
        <v>38.91</v>
      </c>
      <c r="BD1519" t="n">
        <v>38.91</v>
      </c>
      <c r="BE1519" t="s">
        <v>1926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>
        <v>1315</v>
      </c>
      <c r="BR1519" t="s">
        <v>387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1219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1200</v>
      </c>
      <c r="L1520" t="s">
        <v>77</v>
      </c>
      <c r="M1520" t="s"/>
      <c r="N1520" t="s">
        <v>1310</v>
      </c>
      <c r="O1520" t="s">
        <v>79</v>
      </c>
      <c r="P1520" t="s">
        <v>1219</v>
      </c>
      <c r="Q1520" t="s"/>
      <c r="R1520" t="s">
        <v>328</v>
      </c>
      <c r="S1520" t="s">
        <v>1923</v>
      </c>
      <c r="T1520" t="s">
        <v>82</v>
      </c>
      <c r="U1520" t="s">
        <v>83</v>
      </c>
      <c r="V1520" t="s">
        <v>84</v>
      </c>
      <c r="W1520" t="s">
        <v>103</v>
      </c>
      <c r="X1520" t="s"/>
      <c r="Y1520" t="s">
        <v>86</v>
      </c>
      <c r="Z1520">
        <f>HYPERLINK("https://hotelmonitor-cachepage.eclerx.com/savepage/tk_15454758766470182_sr_62.html","info")</f>
        <v/>
      </c>
      <c r="AA1520" t="n">
        <v>-426811</v>
      </c>
      <c r="AB1520" t="s">
        <v>1258</v>
      </c>
      <c r="AC1520" t="s">
        <v>88</v>
      </c>
      <c r="AD1520" t="s">
        <v>89</v>
      </c>
      <c r="AE1520" t="s"/>
      <c r="AF1520" t="s"/>
      <c r="AG1520" t="s"/>
      <c r="AH1520" t="s">
        <v>1924</v>
      </c>
      <c r="AI1520" t="s">
        <v>1925</v>
      </c>
      <c r="AJ1520" t="s"/>
      <c r="AK1520" t="s">
        <v>91</v>
      </c>
      <c r="AL1520" t="s"/>
      <c r="AM1520" t="s">
        <v>371</v>
      </c>
      <c r="AN1520" t="s">
        <v>91</v>
      </c>
      <c r="AO1520" t="s"/>
      <c r="AP1520" t="n">
        <v>4</v>
      </c>
      <c r="AQ1520" t="s">
        <v>92</v>
      </c>
      <c r="AR1520" t="s"/>
      <c r="AS1520" t="s">
        <v>1235</v>
      </c>
      <c r="AT1520" t="s">
        <v>94</v>
      </c>
      <c r="AU1520" t="s">
        <v>91</v>
      </c>
      <c r="AV1520" t="s"/>
      <c r="AW1520" t="s">
        <v>95</v>
      </c>
      <c r="AX1520" t="s"/>
      <c r="AY1520" t="n">
        <v>426811</v>
      </c>
      <c r="AZ1520" t="s">
        <v>1225</v>
      </c>
      <c r="BA1520" t="s"/>
      <c r="BB1520" t="s"/>
      <c r="BC1520" t="n">
        <v>38.91</v>
      </c>
      <c r="BD1520" t="n">
        <v>38.91</v>
      </c>
      <c r="BE1520" t="s">
        <v>1926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>
        <v>1315</v>
      </c>
      <c r="BR1520" t="s">
        <v>387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1219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1200</v>
      </c>
      <c r="L1521" t="s">
        <v>77</v>
      </c>
      <c r="M1521" t="s"/>
      <c r="N1521" t="s">
        <v>1310</v>
      </c>
      <c r="O1521" t="s">
        <v>79</v>
      </c>
      <c r="P1521" t="s">
        <v>1219</v>
      </c>
      <c r="Q1521" t="s"/>
      <c r="R1521" t="s">
        <v>328</v>
      </c>
      <c r="S1521" t="s">
        <v>1923</v>
      </c>
      <c r="T1521" t="s">
        <v>82</v>
      </c>
      <c r="U1521" t="s">
        <v>83</v>
      </c>
      <c r="V1521" t="s">
        <v>84</v>
      </c>
      <c r="W1521" t="s">
        <v>103</v>
      </c>
      <c r="X1521" t="s"/>
      <c r="Y1521" t="s">
        <v>86</v>
      </c>
      <c r="Z1521">
        <f>HYPERLINK("https://hotelmonitor-cachepage.eclerx.com/savepage/tk_15454758766470182_sr_62.html","info")</f>
        <v/>
      </c>
      <c r="AA1521" t="n">
        <v>-426811</v>
      </c>
      <c r="AB1521" t="s">
        <v>1258</v>
      </c>
      <c r="AC1521" t="s">
        <v>88</v>
      </c>
      <c r="AD1521" t="s">
        <v>89</v>
      </c>
      <c r="AE1521" t="s"/>
      <c r="AF1521" t="s"/>
      <c r="AG1521" t="s"/>
      <c r="AH1521" t="s">
        <v>1924</v>
      </c>
      <c r="AI1521" t="s">
        <v>1925</v>
      </c>
      <c r="AJ1521" t="s"/>
      <c r="AK1521" t="s">
        <v>91</v>
      </c>
      <c r="AL1521" t="s"/>
      <c r="AM1521" t="s">
        <v>371</v>
      </c>
      <c r="AN1521" t="s">
        <v>91</v>
      </c>
      <c r="AO1521" t="s"/>
      <c r="AP1521" t="n">
        <v>4</v>
      </c>
      <c r="AQ1521" t="s">
        <v>92</v>
      </c>
      <c r="AR1521" t="s"/>
      <c r="AS1521" t="s">
        <v>1235</v>
      </c>
      <c r="AT1521" t="s">
        <v>94</v>
      </c>
      <c r="AU1521" t="s">
        <v>91</v>
      </c>
      <c r="AV1521" t="s"/>
      <c r="AW1521" t="s">
        <v>95</v>
      </c>
      <c r="AX1521" t="s"/>
      <c r="AY1521" t="n">
        <v>426811</v>
      </c>
      <c r="AZ1521" t="s">
        <v>1225</v>
      </c>
      <c r="BA1521" t="s"/>
      <c r="BB1521" t="s"/>
      <c r="BC1521" t="n">
        <v>38.91</v>
      </c>
      <c r="BD1521" t="n">
        <v>38.91</v>
      </c>
      <c r="BE1521" t="s">
        <v>1926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>
        <v>1315</v>
      </c>
      <c r="BR1521" t="s">
        <v>387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1219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1200</v>
      </c>
      <c r="L1522" t="s">
        <v>77</v>
      </c>
      <c r="M1522" t="s"/>
      <c r="N1522" t="s">
        <v>1310</v>
      </c>
      <c r="O1522" t="s">
        <v>79</v>
      </c>
      <c r="P1522" t="s">
        <v>1219</v>
      </c>
      <c r="Q1522" t="s"/>
      <c r="R1522" t="s">
        <v>328</v>
      </c>
      <c r="S1522" t="s">
        <v>1923</v>
      </c>
      <c r="T1522" t="s">
        <v>82</v>
      </c>
      <c r="U1522" t="s">
        <v>83</v>
      </c>
      <c r="V1522" t="s">
        <v>84</v>
      </c>
      <c r="W1522" t="s">
        <v>103</v>
      </c>
      <c r="X1522" t="s"/>
      <c r="Y1522" t="s">
        <v>86</v>
      </c>
      <c r="Z1522">
        <f>HYPERLINK("https://hotelmonitor-cachepage.eclerx.com/savepage/tk_15454758766470182_sr_62.html","info")</f>
        <v/>
      </c>
      <c r="AA1522" t="n">
        <v>-426811</v>
      </c>
      <c r="AB1522" t="s">
        <v>1259</v>
      </c>
      <c r="AC1522" t="s">
        <v>88</v>
      </c>
      <c r="AD1522" t="s">
        <v>89</v>
      </c>
      <c r="AE1522" t="s"/>
      <c r="AF1522" t="s"/>
      <c r="AG1522" t="s"/>
      <c r="AH1522" t="s">
        <v>1924</v>
      </c>
      <c r="AI1522" t="s">
        <v>1925</v>
      </c>
      <c r="AJ1522" t="s"/>
      <c r="AK1522" t="s">
        <v>91</v>
      </c>
      <c r="AL1522" t="s"/>
      <c r="AM1522" t="s">
        <v>474</v>
      </c>
      <c r="AN1522" t="s">
        <v>91</v>
      </c>
      <c r="AO1522" t="s"/>
      <c r="AP1522" t="n">
        <v>4</v>
      </c>
      <c r="AQ1522" t="s">
        <v>92</v>
      </c>
      <c r="AR1522" t="s"/>
      <c r="AS1522" t="s">
        <v>93</v>
      </c>
      <c r="AT1522" t="s">
        <v>94</v>
      </c>
      <c r="AU1522" t="s">
        <v>91</v>
      </c>
      <c r="AV1522" t="s"/>
      <c r="AW1522" t="s">
        <v>95</v>
      </c>
      <c r="AX1522" t="s"/>
      <c r="AY1522" t="n">
        <v>426811</v>
      </c>
      <c r="AZ1522" t="s">
        <v>1225</v>
      </c>
      <c r="BA1522" t="s"/>
      <c r="BB1522" t="s"/>
      <c r="BC1522" t="n">
        <v>38.91</v>
      </c>
      <c r="BD1522" t="n">
        <v>38.91</v>
      </c>
      <c r="BE1522" t="s">
        <v>1926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1315</v>
      </c>
      <c r="BR1522" t="s">
        <v>387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1219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1200</v>
      </c>
      <c r="L1523" t="s">
        <v>77</v>
      </c>
      <c r="M1523" t="s"/>
      <c r="N1523" t="s">
        <v>1310</v>
      </c>
      <c r="O1523" t="s">
        <v>79</v>
      </c>
      <c r="P1523" t="s">
        <v>1219</v>
      </c>
      <c r="Q1523" t="s"/>
      <c r="R1523" t="s">
        <v>328</v>
      </c>
      <c r="S1523" t="s">
        <v>1923</v>
      </c>
      <c r="T1523" t="s">
        <v>82</v>
      </c>
      <c r="U1523" t="s">
        <v>83</v>
      </c>
      <c r="V1523" t="s">
        <v>84</v>
      </c>
      <c r="W1523" t="s">
        <v>103</v>
      </c>
      <c r="X1523" t="s"/>
      <c r="Y1523" t="s">
        <v>86</v>
      </c>
      <c r="Z1523">
        <f>HYPERLINK("https://hotelmonitor-cachepage.eclerx.com/savepage/tk_15454758766470182_sr_62.html","info")</f>
        <v/>
      </c>
      <c r="AA1523" t="n">
        <v>-426811</v>
      </c>
      <c r="AB1523" t="s">
        <v>1259</v>
      </c>
      <c r="AC1523" t="s">
        <v>88</v>
      </c>
      <c r="AD1523" t="s">
        <v>89</v>
      </c>
      <c r="AE1523" t="s"/>
      <c r="AF1523" t="s"/>
      <c r="AG1523" t="s"/>
      <c r="AH1523" t="s">
        <v>1924</v>
      </c>
      <c r="AI1523" t="s">
        <v>1925</v>
      </c>
      <c r="AJ1523" t="s"/>
      <c r="AK1523" t="s">
        <v>91</v>
      </c>
      <c r="AL1523" t="s"/>
      <c r="AM1523" t="s">
        <v>474</v>
      </c>
      <c r="AN1523" t="s">
        <v>91</v>
      </c>
      <c r="AO1523" t="s"/>
      <c r="AP1523" t="n">
        <v>4</v>
      </c>
      <c r="AQ1523" t="s">
        <v>92</v>
      </c>
      <c r="AR1523" t="s"/>
      <c r="AS1523" t="s">
        <v>93</v>
      </c>
      <c r="AT1523" t="s">
        <v>94</v>
      </c>
      <c r="AU1523" t="s">
        <v>91</v>
      </c>
      <c r="AV1523" t="s"/>
      <c r="AW1523" t="s">
        <v>95</v>
      </c>
      <c r="AX1523" t="s"/>
      <c r="AY1523" t="n">
        <v>426811</v>
      </c>
      <c r="AZ1523" t="s">
        <v>1225</v>
      </c>
      <c r="BA1523" t="s"/>
      <c r="BB1523" t="s"/>
      <c r="BC1523" t="n">
        <v>38.91</v>
      </c>
      <c r="BD1523" t="n">
        <v>38.91</v>
      </c>
      <c r="BE1523" t="s">
        <v>1926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1315</v>
      </c>
      <c r="BR1523" t="s">
        <v>387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1219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1200</v>
      </c>
      <c r="L1524" t="s">
        <v>77</v>
      </c>
      <c r="M1524" t="s"/>
      <c r="N1524" t="s">
        <v>1310</v>
      </c>
      <c r="O1524" t="s">
        <v>79</v>
      </c>
      <c r="P1524" t="s">
        <v>1219</v>
      </c>
      <c r="Q1524" t="s"/>
      <c r="R1524" t="s">
        <v>328</v>
      </c>
      <c r="S1524" t="s">
        <v>1923</v>
      </c>
      <c r="T1524" t="s">
        <v>82</v>
      </c>
      <c r="U1524" t="s">
        <v>83</v>
      </c>
      <c r="V1524" t="s">
        <v>84</v>
      </c>
      <c r="W1524" t="s">
        <v>103</v>
      </c>
      <c r="X1524" t="s"/>
      <c r="Y1524" t="s">
        <v>86</v>
      </c>
      <c r="Z1524">
        <f>HYPERLINK("https://hotelmonitor-cachepage.eclerx.com/savepage/tk_15454758766470182_sr_62.html","info")</f>
        <v/>
      </c>
      <c r="AA1524" t="n">
        <v>-426811</v>
      </c>
      <c r="AB1524" t="s">
        <v>1260</v>
      </c>
      <c r="AC1524" t="s">
        <v>88</v>
      </c>
      <c r="AD1524" t="s">
        <v>89</v>
      </c>
      <c r="AE1524" t="s"/>
      <c r="AF1524" t="s"/>
      <c r="AG1524" t="s"/>
      <c r="AH1524" t="s">
        <v>1924</v>
      </c>
      <c r="AI1524" t="s">
        <v>1925</v>
      </c>
      <c r="AJ1524" t="s"/>
      <c r="AK1524" t="s">
        <v>91</v>
      </c>
      <c r="AL1524" t="s"/>
      <c r="AM1524" t="s">
        <v>474</v>
      </c>
      <c r="AN1524" t="s">
        <v>91</v>
      </c>
      <c r="AO1524" t="s"/>
      <c r="AP1524" t="n">
        <v>4</v>
      </c>
      <c r="AQ1524" t="s">
        <v>92</v>
      </c>
      <c r="AR1524" t="s"/>
      <c r="AS1524" t="s">
        <v>93</v>
      </c>
      <c r="AT1524" t="s">
        <v>94</v>
      </c>
      <c r="AU1524" t="s">
        <v>91</v>
      </c>
      <c r="AV1524" t="s"/>
      <c r="AW1524" t="s">
        <v>95</v>
      </c>
      <c r="AX1524" t="s"/>
      <c r="AY1524" t="n">
        <v>426811</v>
      </c>
      <c r="AZ1524" t="s">
        <v>1225</v>
      </c>
      <c r="BA1524" t="s"/>
      <c r="BB1524" t="s"/>
      <c r="BC1524" t="n">
        <v>38.91</v>
      </c>
      <c r="BD1524" t="n">
        <v>38.91</v>
      </c>
      <c r="BE1524" t="s">
        <v>1926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1315</v>
      </c>
      <c r="BR1524" t="s">
        <v>387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1219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1200</v>
      </c>
      <c r="L1525" t="s">
        <v>77</v>
      </c>
      <c r="M1525" t="s"/>
      <c r="N1525" t="s">
        <v>1310</v>
      </c>
      <c r="O1525" t="s">
        <v>79</v>
      </c>
      <c r="P1525" t="s">
        <v>1219</v>
      </c>
      <c r="Q1525" t="s"/>
      <c r="R1525" t="s">
        <v>328</v>
      </c>
      <c r="S1525" t="s">
        <v>1923</v>
      </c>
      <c r="T1525" t="s">
        <v>82</v>
      </c>
      <c r="U1525" t="s">
        <v>83</v>
      </c>
      <c r="V1525" t="s">
        <v>84</v>
      </c>
      <c r="W1525" t="s">
        <v>103</v>
      </c>
      <c r="X1525" t="s"/>
      <c r="Y1525" t="s">
        <v>86</v>
      </c>
      <c r="Z1525">
        <f>HYPERLINK("https://hotelmonitor-cachepage.eclerx.com/savepage/tk_15454758766470182_sr_62.html","info")</f>
        <v/>
      </c>
      <c r="AA1525" t="n">
        <v>-426811</v>
      </c>
      <c r="AB1525" t="s">
        <v>1260</v>
      </c>
      <c r="AC1525" t="s">
        <v>88</v>
      </c>
      <c r="AD1525" t="s">
        <v>89</v>
      </c>
      <c r="AE1525" t="s"/>
      <c r="AF1525" t="s"/>
      <c r="AG1525" t="s"/>
      <c r="AH1525" t="s">
        <v>1924</v>
      </c>
      <c r="AI1525" t="s">
        <v>1925</v>
      </c>
      <c r="AJ1525" t="s"/>
      <c r="AK1525" t="s">
        <v>91</v>
      </c>
      <c r="AL1525" t="s"/>
      <c r="AM1525" t="s">
        <v>474</v>
      </c>
      <c r="AN1525" t="s">
        <v>91</v>
      </c>
      <c r="AO1525" t="s"/>
      <c r="AP1525" t="n">
        <v>4</v>
      </c>
      <c r="AQ1525" t="s">
        <v>92</v>
      </c>
      <c r="AR1525" t="s"/>
      <c r="AS1525" t="s">
        <v>93</v>
      </c>
      <c r="AT1525" t="s">
        <v>94</v>
      </c>
      <c r="AU1525" t="s">
        <v>91</v>
      </c>
      <c r="AV1525" t="s"/>
      <c r="AW1525" t="s">
        <v>95</v>
      </c>
      <c r="AX1525" t="s"/>
      <c r="AY1525" t="n">
        <v>426811</v>
      </c>
      <c r="AZ1525" t="s">
        <v>1225</v>
      </c>
      <c r="BA1525" t="s"/>
      <c r="BB1525" t="s"/>
      <c r="BC1525" t="n">
        <v>38.91</v>
      </c>
      <c r="BD1525" t="n">
        <v>38.91</v>
      </c>
      <c r="BE1525" t="s">
        <v>1926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1315</v>
      </c>
      <c r="BR1525" t="s">
        <v>387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1219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1200</v>
      </c>
      <c r="L1526" t="s">
        <v>77</v>
      </c>
      <c r="M1526" t="s"/>
      <c r="N1526" t="s">
        <v>1310</v>
      </c>
      <c r="O1526" t="s">
        <v>79</v>
      </c>
      <c r="P1526" t="s">
        <v>1219</v>
      </c>
      <c r="Q1526" t="s"/>
      <c r="R1526" t="s">
        <v>328</v>
      </c>
      <c r="S1526" t="s">
        <v>1923</v>
      </c>
      <c r="T1526" t="s">
        <v>82</v>
      </c>
      <c r="U1526" t="s">
        <v>83</v>
      </c>
      <c r="V1526" t="s">
        <v>84</v>
      </c>
      <c r="W1526" t="s">
        <v>103</v>
      </c>
      <c r="X1526" t="s"/>
      <c r="Y1526" t="s">
        <v>86</v>
      </c>
      <c r="Z1526">
        <f>HYPERLINK("https://hotelmonitor-cachepage.eclerx.com/savepage/tk_15454758766470182_sr_62.html","info")</f>
        <v/>
      </c>
      <c r="AA1526" t="n">
        <v>-426811</v>
      </c>
      <c r="AB1526" t="s">
        <v>1261</v>
      </c>
      <c r="AC1526" t="s">
        <v>88</v>
      </c>
      <c r="AD1526" t="s">
        <v>89</v>
      </c>
      <c r="AE1526" t="s"/>
      <c r="AF1526" t="s"/>
      <c r="AG1526" t="s"/>
      <c r="AH1526" t="s">
        <v>1924</v>
      </c>
      <c r="AI1526" t="s">
        <v>1925</v>
      </c>
      <c r="AJ1526" t="s"/>
      <c r="AK1526" t="s">
        <v>91</v>
      </c>
      <c r="AL1526" t="s"/>
      <c r="AM1526" t="s">
        <v>474</v>
      </c>
      <c r="AN1526" t="s">
        <v>91</v>
      </c>
      <c r="AO1526" t="s"/>
      <c r="AP1526" t="n">
        <v>4</v>
      </c>
      <c r="AQ1526" t="s">
        <v>92</v>
      </c>
      <c r="AR1526" t="s"/>
      <c r="AS1526" t="s">
        <v>93</v>
      </c>
      <c r="AT1526" t="s">
        <v>94</v>
      </c>
      <c r="AU1526" t="s">
        <v>91</v>
      </c>
      <c r="AV1526" t="s"/>
      <c r="AW1526" t="s">
        <v>95</v>
      </c>
      <c r="AX1526" t="s"/>
      <c r="AY1526" t="n">
        <v>426811</v>
      </c>
      <c r="AZ1526" t="s">
        <v>1225</v>
      </c>
      <c r="BA1526" t="s"/>
      <c r="BB1526" t="s"/>
      <c r="BC1526" t="n">
        <v>38.91</v>
      </c>
      <c r="BD1526" t="n">
        <v>38.91</v>
      </c>
      <c r="BE1526" t="s">
        <v>1926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1315</v>
      </c>
      <c r="BR1526" t="s">
        <v>387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1219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1200</v>
      </c>
      <c r="L1527" t="s">
        <v>77</v>
      </c>
      <c r="M1527" t="s"/>
      <c r="N1527" t="s">
        <v>1310</v>
      </c>
      <c r="O1527" t="s">
        <v>79</v>
      </c>
      <c r="P1527" t="s">
        <v>1219</v>
      </c>
      <c r="Q1527" t="s"/>
      <c r="R1527" t="s">
        <v>328</v>
      </c>
      <c r="S1527" t="s">
        <v>1923</v>
      </c>
      <c r="T1527" t="s">
        <v>82</v>
      </c>
      <c r="U1527" t="s">
        <v>83</v>
      </c>
      <c r="V1527" t="s">
        <v>84</v>
      </c>
      <c r="W1527" t="s">
        <v>103</v>
      </c>
      <c r="X1527" t="s"/>
      <c r="Y1527" t="s">
        <v>86</v>
      </c>
      <c r="Z1527">
        <f>HYPERLINK("https://hotelmonitor-cachepage.eclerx.com/savepage/tk_15454758766470182_sr_62.html","info")</f>
        <v/>
      </c>
      <c r="AA1527" t="n">
        <v>-426811</v>
      </c>
      <c r="AB1527" t="s">
        <v>1261</v>
      </c>
      <c r="AC1527" t="s">
        <v>88</v>
      </c>
      <c r="AD1527" t="s">
        <v>89</v>
      </c>
      <c r="AE1527" t="s"/>
      <c r="AF1527" t="s"/>
      <c r="AG1527" t="s"/>
      <c r="AH1527" t="s">
        <v>1924</v>
      </c>
      <c r="AI1527" t="s">
        <v>1925</v>
      </c>
      <c r="AJ1527" t="s"/>
      <c r="AK1527" t="s">
        <v>91</v>
      </c>
      <c r="AL1527" t="s"/>
      <c r="AM1527" t="s">
        <v>474</v>
      </c>
      <c r="AN1527" t="s">
        <v>91</v>
      </c>
      <c r="AO1527" t="s"/>
      <c r="AP1527" t="n">
        <v>4</v>
      </c>
      <c r="AQ1527" t="s">
        <v>92</v>
      </c>
      <c r="AR1527" t="s"/>
      <c r="AS1527" t="s">
        <v>93</v>
      </c>
      <c r="AT1527" t="s">
        <v>94</v>
      </c>
      <c r="AU1527" t="s">
        <v>91</v>
      </c>
      <c r="AV1527" t="s"/>
      <c r="AW1527" t="s">
        <v>95</v>
      </c>
      <c r="AX1527" t="s"/>
      <c r="AY1527" t="n">
        <v>426811</v>
      </c>
      <c r="AZ1527" t="s">
        <v>1225</v>
      </c>
      <c r="BA1527" t="s"/>
      <c r="BB1527" t="s"/>
      <c r="BC1527" t="n">
        <v>38.91</v>
      </c>
      <c r="BD1527" t="n">
        <v>38.91</v>
      </c>
      <c r="BE1527" t="s">
        <v>1926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1315</v>
      </c>
      <c r="BR1527" t="s">
        <v>387</v>
      </c>
    </row>
    <row r="1528" spans="1:70">
      <c r="A1528" t="s">
        <v>70</v>
      </c>
      <c r="B1528" t="s">
        <v>71</v>
      </c>
      <c r="C1528" t="s">
        <v>438</v>
      </c>
      <c r="D1528" t="n">
        <v>3</v>
      </c>
      <c r="E1528" t="s">
        <v>275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53.3</v>
      </c>
      <c r="L1528" t="s">
        <v>77</v>
      </c>
      <c r="M1528" t="s"/>
      <c r="N1528" t="s">
        <v>276</v>
      </c>
      <c r="O1528" t="s">
        <v>79</v>
      </c>
      <c r="P1528" t="s">
        <v>275</v>
      </c>
      <c r="Q1528" t="s"/>
      <c r="R1528" t="s">
        <v>277</v>
      </c>
      <c r="S1528" t="s">
        <v>278</v>
      </c>
      <c r="T1528" t="s">
        <v>82</v>
      </c>
      <c r="U1528" t="s">
        <v>83</v>
      </c>
      <c r="V1528" t="s">
        <v>84</v>
      </c>
      <c r="W1528" t="s">
        <v>103</v>
      </c>
      <c r="X1528" t="s"/>
      <c r="Y1528" t="s">
        <v>86</v>
      </c>
      <c r="Z1528">
        <f>HYPERLINK("https://hotelmonitor-cachepage.eclerx.com/savepage/tk_15454758705522265_sr_61.html","info")</f>
        <v/>
      </c>
      <c r="AA1528" t="n">
        <v>-455907</v>
      </c>
      <c r="AB1528" t="s">
        <v>279</v>
      </c>
      <c r="AC1528" t="s">
        <v>196</v>
      </c>
      <c r="AD1528" t="s">
        <v>89</v>
      </c>
      <c r="AE1528" t="s"/>
      <c r="AF1528" t="s"/>
      <c r="AG1528" t="s"/>
      <c r="AH1528" t="s">
        <v>280</v>
      </c>
      <c r="AI1528" t="s">
        <v>281</v>
      </c>
      <c r="AJ1528" t="s"/>
      <c r="AK1528" t="s">
        <v>91</v>
      </c>
      <c r="AL1528" t="s"/>
      <c r="AM1528" t="s"/>
      <c r="AN1528" t="s">
        <v>91</v>
      </c>
      <c r="AO1528" t="s"/>
      <c r="AP1528" t="n">
        <v>4</v>
      </c>
      <c r="AQ1528" t="s">
        <v>92</v>
      </c>
      <c r="AR1528" t="s"/>
      <c r="AS1528" t="s">
        <v>115</v>
      </c>
      <c r="AT1528" t="s">
        <v>94</v>
      </c>
      <c r="AU1528" t="s">
        <v>91</v>
      </c>
      <c r="AV1528" t="s"/>
      <c r="AW1528" t="s">
        <v>95</v>
      </c>
      <c r="AX1528" t="s"/>
      <c r="AY1528" t="n">
        <v>455907</v>
      </c>
      <c r="AZ1528" t="s">
        <v>282</v>
      </c>
      <c r="BA1528" t="s"/>
      <c r="BB1528" t="s"/>
      <c r="BC1528" t="n">
        <v>38.97</v>
      </c>
      <c r="BD1528" t="n">
        <v>38.97</v>
      </c>
      <c r="BE1528" t="s">
        <v>283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>
        <v>284</v>
      </c>
      <c r="BO1528" t="s">
        <v>82</v>
      </c>
      <c r="BP1528" t="s">
        <v>99</v>
      </c>
      <c r="BQ1528" t="s">
        <v>285</v>
      </c>
      <c r="BR1528" t="s">
        <v>205</v>
      </c>
    </row>
    <row r="1529" spans="1:70">
      <c r="A1529" t="s">
        <v>70</v>
      </c>
      <c r="B1529" t="s">
        <v>71</v>
      </c>
      <c r="C1529" t="s">
        <v>438</v>
      </c>
      <c r="D1529" t="n">
        <v>3</v>
      </c>
      <c r="E1529" t="s">
        <v>275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53.3</v>
      </c>
      <c r="L1529" t="s">
        <v>77</v>
      </c>
      <c r="M1529" t="s"/>
      <c r="N1529" t="s">
        <v>276</v>
      </c>
      <c r="O1529" t="s">
        <v>79</v>
      </c>
      <c r="P1529" t="s">
        <v>275</v>
      </c>
      <c r="Q1529" t="s"/>
      <c r="R1529" t="s">
        <v>277</v>
      </c>
      <c r="S1529" t="s">
        <v>278</v>
      </c>
      <c r="T1529" t="s">
        <v>82</v>
      </c>
      <c r="U1529" t="s">
        <v>83</v>
      </c>
      <c r="V1529" t="s">
        <v>84</v>
      </c>
      <c r="W1529" t="s">
        <v>103</v>
      </c>
      <c r="X1529" t="s"/>
      <c r="Y1529" t="s">
        <v>86</v>
      </c>
      <c r="Z1529">
        <f>HYPERLINK("https://hotelmonitor-cachepage.eclerx.com/savepage/tk_15454758705522265_sr_61.html","info")</f>
        <v/>
      </c>
      <c r="AA1529" t="n">
        <v>-455907</v>
      </c>
      <c r="AB1529" t="s">
        <v>279</v>
      </c>
      <c r="AC1529" t="s">
        <v>196</v>
      </c>
      <c r="AD1529" t="s">
        <v>89</v>
      </c>
      <c r="AE1529" t="s"/>
      <c r="AF1529" t="s"/>
      <c r="AG1529" t="s"/>
      <c r="AH1529" t="s">
        <v>280</v>
      </c>
      <c r="AI1529" t="s">
        <v>281</v>
      </c>
      <c r="AJ1529" t="s"/>
      <c r="AK1529" t="s">
        <v>91</v>
      </c>
      <c r="AL1529" t="s"/>
      <c r="AM1529" t="s"/>
      <c r="AN1529" t="s">
        <v>91</v>
      </c>
      <c r="AO1529" t="s"/>
      <c r="AP1529" t="n">
        <v>4</v>
      </c>
      <c r="AQ1529" t="s">
        <v>92</v>
      </c>
      <c r="AR1529" t="s"/>
      <c r="AS1529" t="s">
        <v>115</v>
      </c>
      <c r="AT1529" t="s">
        <v>94</v>
      </c>
      <c r="AU1529" t="s">
        <v>91</v>
      </c>
      <c r="AV1529" t="s"/>
      <c r="AW1529" t="s">
        <v>95</v>
      </c>
      <c r="AX1529" t="s"/>
      <c r="AY1529" t="n">
        <v>455907</v>
      </c>
      <c r="AZ1529" t="s">
        <v>282</v>
      </c>
      <c r="BA1529" t="s"/>
      <c r="BB1529" t="s"/>
      <c r="BC1529" t="n">
        <v>38.97</v>
      </c>
      <c r="BD1529" t="n">
        <v>38.97</v>
      </c>
      <c r="BE1529" t="s">
        <v>283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>
        <v>284</v>
      </c>
      <c r="BO1529" t="s">
        <v>82</v>
      </c>
      <c r="BP1529" t="s">
        <v>99</v>
      </c>
      <c r="BQ1529" t="s">
        <v>285</v>
      </c>
      <c r="BR1529" t="s">
        <v>205</v>
      </c>
    </row>
    <row r="1530" spans="1:70">
      <c r="A1530" t="s">
        <v>70</v>
      </c>
      <c r="B1530" t="s">
        <v>71</v>
      </c>
      <c r="C1530" t="s">
        <v>438</v>
      </c>
      <c r="D1530" t="n">
        <v>3</v>
      </c>
      <c r="E1530" t="s">
        <v>275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56.26</v>
      </c>
      <c r="L1530" t="s">
        <v>77</v>
      </c>
      <c r="M1530" t="s"/>
      <c r="N1530" t="s">
        <v>276</v>
      </c>
      <c r="O1530" t="s">
        <v>79</v>
      </c>
      <c r="P1530" t="s">
        <v>275</v>
      </c>
      <c r="Q1530" t="s"/>
      <c r="R1530" t="s">
        <v>277</v>
      </c>
      <c r="S1530" t="s">
        <v>286</v>
      </c>
      <c r="T1530" t="s">
        <v>82</v>
      </c>
      <c r="U1530" t="s">
        <v>83</v>
      </c>
      <c r="V1530" t="s">
        <v>84</v>
      </c>
      <c r="W1530" t="s">
        <v>103</v>
      </c>
      <c r="X1530" t="s"/>
      <c r="Y1530" t="s">
        <v>86</v>
      </c>
      <c r="Z1530">
        <f>HYPERLINK("https://hotelmonitor-cachepage.eclerx.com/savepage/tk_15454758705522265_sr_61.html","info")</f>
        <v/>
      </c>
      <c r="AA1530" t="n">
        <v>-455907</v>
      </c>
      <c r="AB1530" t="s">
        <v>287</v>
      </c>
      <c r="AC1530" t="s">
        <v>88</v>
      </c>
      <c r="AD1530" t="s">
        <v>89</v>
      </c>
      <c r="AE1530" t="s"/>
      <c r="AF1530" t="s"/>
      <c r="AG1530" t="s"/>
      <c r="AH1530" t="s">
        <v>288</v>
      </c>
      <c r="AI1530" t="s">
        <v>286</v>
      </c>
      <c r="AJ1530" t="s"/>
      <c r="AK1530" t="s">
        <v>91</v>
      </c>
      <c r="AL1530" t="s"/>
      <c r="AM1530" t="s"/>
      <c r="AN1530" t="s">
        <v>99</v>
      </c>
      <c r="AO1530" t="s">
        <v>289</v>
      </c>
      <c r="AP1530" t="n">
        <v>4</v>
      </c>
      <c r="AQ1530" t="s">
        <v>92</v>
      </c>
      <c r="AR1530" t="s"/>
      <c r="AS1530" t="s">
        <v>115</v>
      </c>
      <c r="AT1530" t="s">
        <v>94</v>
      </c>
      <c r="AU1530" t="s">
        <v>99</v>
      </c>
      <c r="AV1530" t="s"/>
      <c r="AW1530" t="s">
        <v>95</v>
      </c>
      <c r="AX1530" t="s"/>
      <c r="AY1530" t="n">
        <v>455907</v>
      </c>
      <c r="AZ1530" t="s">
        <v>282</v>
      </c>
      <c r="BA1530" t="s"/>
      <c r="BB1530" t="s"/>
      <c r="BC1530" t="n">
        <v>38.97</v>
      </c>
      <c r="BD1530" t="n">
        <v>38.97</v>
      </c>
      <c r="BE1530" t="s">
        <v>290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>
        <v>284</v>
      </c>
      <c r="BO1530" t="s">
        <v>82</v>
      </c>
      <c r="BP1530" t="s">
        <v>99</v>
      </c>
      <c r="BQ1530" t="s">
        <v>285</v>
      </c>
      <c r="BR1530" t="s">
        <v>205</v>
      </c>
    </row>
    <row r="1531" spans="1:70">
      <c r="A1531" t="s">
        <v>70</v>
      </c>
      <c r="B1531" t="s">
        <v>71</v>
      </c>
      <c r="C1531" t="s">
        <v>438</v>
      </c>
      <c r="D1531" t="n">
        <v>3</v>
      </c>
      <c r="E1531" t="s">
        <v>275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56.26</v>
      </c>
      <c r="L1531" t="s">
        <v>77</v>
      </c>
      <c r="M1531" t="s"/>
      <c r="N1531" t="s">
        <v>276</v>
      </c>
      <c r="O1531" t="s">
        <v>79</v>
      </c>
      <c r="P1531" t="s">
        <v>275</v>
      </c>
      <c r="Q1531" t="s"/>
      <c r="R1531" t="s">
        <v>277</v>
      </c>
      <c r="S1531" t="s">
        <v>286</v>
      </c>
      <c r="T1531" t="s">
        <v>82</v>
      </c>
      <c r="U1531" t="s">
        <v>83</v>
      </c>
      <c r="V1531" t="s">
        <v>84</v>
      </c>
      <c r="W1531" t="s">
        <v>103</v>
      </c>
      <c r="X1531" t="s"/>
      <c r="Y1531" t="s">
        <v>86</v>
      </c>
      <c r="Z1531">
        <f>HYPERLINK("https://hotelmonitor-cachepage.eclerx.com/savepage/tk_15454758705522265_sr_61.html","info")</f>
        <v/>
      </c>
      <c r="AA1531" t="n">
        <v>-455907</v>
      </c>
      <c r="AB1531" t="s">
        <v>287</v>
      </c>
      <c r="AC1531" t="s">
        <v>88</v>
      </c>
      <c r="AD1531" t="s">
        <v>89</v>
      </c>
      <c r="AE1531" t="s"/>
      <c r="AF1531" t="s"/>
      <c r="AG1531" t="s"/>
      <c r="AH1531" t="s">
        <v>288</v>
      </c>
      <c r="AI1531" t="s">
        <v>286</v>
      </c>
      <c r="AJ1531" t="s"/>
      <c r="AK1531" t="s">
        <v>91</v>
      </c>
      <c r="AL1531" t="s"/>
      <c r="AM1531" t="s"/>
      <c r="AN1531" t="s">
        <v>99</v>
      </c>
      <c r="AO1531" t="s">
        <v>289</v>
      </c>
      <c r="AP1531" t="n">
        <v>4</v>
      </c>
      <c r="AQ1531" t="s">
        <v>92</v>
      </c>
      <c r="AR1531" t="s"/>
      <c r="AS1531" t="s">
        <v>115</v>
      </c>
      <c r="AT1531" t="s">
        <v>94</v>
      </c>
      <c r="AU1531" t="s">
        <v>99</v>
      </c>
      <c r="AV1531" t="s"/>
      <c r="AW1531" t="s">
        <v>95</v>
      </c>
      <c r="AX1531" t="s"/>
      <c r="AY1531" t="n">
        <v>455907</v>
      </c>
      <c r="AZ1531" t="s">
        <v>282</v>
      </c>
      <c r="BA1531" t="s"/>
      <c r="BB1531" t="s"/>
      <c r="BC1531" t="n">
        <v>38.97</v>
      </c>
      <c r="BD1531" t="n">
        <v>38.97</v>
      </c>
      <c r="BE1531" t="s">
        <v>290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>
        <v>284</v>
      </c>
      <c r="BO1531" t="s">
        <v>82</v>
      </c>
      <c r="BP1531" t="s">
        <v>99</v>
      </c>
      <c r="BQ1531" t="s">
        <v>285</v>
      </c>
      <c r="BR1531" t="s">
        <v>205</v>
      </c>
    </row>
    <row r="1532" spans="1:70">
      <c r="A1532" t="s">
        <v>70</v>
      </c>
      <c r="B1532" t="s">
        <v>71</v>
      </c>
      <c r="C1532" t="s">
        <v>438</v>
      </c>
      <c r="D1532" t="n">
        <v>3</v>
      </c>
      <c r="E1532" t="s">
        <v>275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59.22</v>
      </c>
      <c r="L1532" t="s">
        <v>77</v>
      </c>
      <c r="M1532" t="s"/>
      <c r="N1532" t="s">
        <v>276</v>
      </c>
      <c r="O1532" t="s">
        <v>79</v>
      </c>
      <c r="P1532" t="s">
        <v>275</v>
      </c>
      <c r="Q1532" t="s"/>
      <c r="R1532" t="s">
        <v>277</v>
      </c>
      <c r="S1532" t="s">
        <v>291</v>
      </c>
      <c r="T1532" t="s">
        <v>82</v>
      </c>
      <c r="U1532" t="s">
        <v>83</v>
      </c>
      <c r="V1532" t="s">
        <v>84</v>
      </c>
      <c r="W1532" t="s">
        <v>103</v>
      </c>
      <c r="X1532" t="s"/>
      <c r="Y1532" t="s">
        <v>86</v>
      </c>
      <c r="Z1532">
        <f>HYPERLINK("https://hotelmonitor-cachepage.eclerx.com/savepage/tk_15454758705522265_sr_61.html","info")</f>
        <v/>
      </c>
      <c r="AA1532" t="n">
        <v>-455907</v>
      </c>
      <c r="AB1532" t="s">
        <v>287</v>
      </c>
      <c r="AC1532" t="s">
        <v>88</v>
      </c>
      <c r="AD1532" t="s">
        <v>89</v>
      </c>
      <c r="AE1532" t="s"/>
      <c r="AF1532" t="s"/>
      <c r="AG1532" t="s"/>
      <c r="AH1532" t="s">
        <v>292</v>
      </c>
      <c r="AI1532" t="s">
        <v>291</v>
      </c>
      <c r="AJ1532" t="s"/>
      <c r="AK1532" t="s">
        <v>91</v>
      </c>
      <c r="AL1532" t="s"/>
      <c r="AM1532" t="s"/>
      <c r="AN1532" t="s">
        <v>91</v>
      </c>
      <c r="AO1532" t="s"/>
      <c r="AP1532" t="n">
        <v>4</v>
      </c>
      <c r="AQ1532" t="s">
        <v>92</v>
      </c>
      <c r="AR1532" t="s"/>
      <c r="AS1532" t="s">
        <v>115</v>
      </c>
      <c r="AT1532" t="s">
        <v>94</v>
      </c>
      <c r="AU1532" t="s">
        <v>91</v>
      </c>
      <c r="AV1532" t="s"/>
      <c r="AW1532" t="s">
        <v>95</v>
      </c>
      <c r="AX1532" t="s"/>
      <c r="AY1532" t="n">
        <v>455907</v>
      </c>
      <c r="AZ1532" t="s">
        <v>282</v>
      </c>
      <c r="BA1532" t="s"/>
      <c r="BB1532" t="s"/>
      <c r="BC1532" t="n">
        <v>38.97</v>
      </c>
      <c r="BD1532" t="n">
        <v>38.97</v>
      </c>
      <c r="BE1532" t="s">
        <v>293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>
        <v>284</v>
      </c>
      <c r="BO1532" t="s">
        <v>82</v>
      </c>
      <c r="BP1532" t="s">
        <v>99</v>
      </c>
      <c r="BQ1532" t="s">
        <v>285</v>
      </c>
      <c r="BR1532" t="s">
        <v>205</v>
      </c>
    </row>
    <row r="1533" spans="1:70">
      <c r="A1533" t="s">
        <v>70</v>
      </c>
      <c r="B1533" t="s">
        <v>71</v>
      </c>
      <c r="C1533" t="s">
        <v>438</v>
      </c>
      <c r="D1533" t="n">
        <v>3</v>
      </c>
      <c r="E1533" t="s">
        <v>275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59.22</v>
      </c>
      <c r="L1533" t="s">
        <v>77</v>
      </c>
      <c r="M1533" t="s"/>
      <c r="N1533" t="s">
        <v>276</v>
      </c>
      <c r="O1533" t="s">
        <v>79</v>
      </c>
      <c r="P1533" t="s">
        <v>275</v>
      </c>
      <c r="Q1533" t="s"/>
      <c r="R1533" t="s">
        <v>277</v>
      </c>
      <c r="S1533" t="s">
        <v>291</v>
      </c>
      <c r="T1533" t="s">
        <v>82</v>
      </c>
      <c r="U1533" t="s">
        <v>83</v>
      </c>
      <c r="V1533" t="s">
        <v>84</v>
      </c>
      <c r="W1533" t="s">
        <v>103</v>
      </c>
      <c r="X1533" t="s"/>
      <c r="Y1533" t="s">
        <v>86</v>
      </c>
      <c r="Z1533">
        <f>HYPERLINK("https://hotelmonitor-cachepage.eclerx.com/savepage/tk_15454758705522265_sr_61.html","info")</f>
        <v/>
      </c>
      <c r="AA1533" t="n">
        <v>-455907</v>
      </c>
      <c r="AB1533" t="s">
        <v>287</v>
      </c>
      <c r="AC1533" t="s">
        <v>88</v>
      </c>
      <c r="AD1533" t="s">
        <v>89</v>
      </c>
      <c r="AE1533" t="s"/>
      <c r="AF1533" t="s"/>
      <c r="AG1533" t="s"/>
      <c r="AH1533" t="s">
        <v>292</v>
      </c>
      <c r="AI1533" t="s">
        <v>291</v>
      </c>
      <c r="AJ1533" t="s"/>
      <c r="AK1533" t="s">
        <v>91</v>
      </c>
      <c r="AL1533" t="s"/>
      <c r="AM1533" t="s"/>
      <c r="AN1533" t="s">
        <v>91</v>
      </c>
      <c r="AO1533" t="s"/>
      <c r="AP1533" t="n">
        <v>4</v>
      </c>
      <c r="AQ1533" t="s">
        <v>92</v>
      </c>
      <c r="AR1533" t="s"/>
      <c r="AS1533" t="s">
        <v>115</v>
      </c>
      <c r="AT1533" t="s">
        <v>94</v>
      </c>
      <c r="AU1533" t="s">
        <v>91</v>
      </c>
      <c r="AV1533" t="s"/>
      <c r="AW1533" t="s">
        <v>95</v>
      </c>
      <c r="AX1533" t="s"/>
      <c r="AY1533" t="n">
        <v>455907</v>
      </c>
      <c r="AZ1533" t="s">
        <v>282</v>
      </c>
      <c r="BA1533" t="s"/>
      <c r="BB1533" t="s"/>
      <c r="BC1533" t="n">
        <v>38.97</v>
      </c>
      <c r="BD1533" t="n">
        <v>38.97</v>
      </c>
      <c r="BE1533" t="s">
        <v>293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>
        <v>284</v>
      </c>
      <c r="BO1533" t="s">
        <v>82</v>
      </c>
      <c r="BP1533" t="s">
        <v>99</v>
      </c>
      <c r="BQ1533" t="s">
        <v>285</v>
      </c>
      <c r="BR1533" t="s">
        <v>205</v>
      </c>
    </row>
    <row r="1534" spans="1:70">
      <c r="A1534" t="s">
        <v>70</v>
      </c>
      <c r="B1534" t="s">
        <v>71</v>
      </c>
      <c r="C1534" t="s">
        <v>438</v>
      </c>
      <c r="D1534" t="n">
        <v>3</v>
      </c>
      <c r="E1534" t="s">
        <v>275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59.22</v>
      </c>
      <c r="L1534" t="s">
        <v>77</v>
      </c>
      <c r="M1534" t="s"/>
      <c r="N1534" t="s">
        <v>276</v>
      </c>
      <c r="O1534" t="s">
        <v>79</v>
      </c>
      <c r="P1534" t="s">
        <v>275</v>
      </c>
      <c r="Q1534" t="s"/>
      <c r="R1534" t="s">
        <v>277</v>
      </c>
      <c r="S1534" t="s">
        <v>291</v>
      </c>
      <c r="T1534" t="s">
        <v>82</v>
      </c>
      <c r="U1534" t="s">
        <v>83</v>
      </c>
      <c r="V1534" t="s">
        <v>84</v>
      </c>
      <c r="W1534" t="s">
        <v>103</v>
      </c>
      <c r="X1534" t="s"/>
      <c r="Y1534" t="s">
        <v>86</v>
      </c>
      <c r="Z1534">
        <f>HYPERLINK("https://hotelmonitor-cachepage.eclerx.com/savepage/tk_15454758705522265_sr_61.html","info")</f>
        <v/>
      </c>
      <c r="AA1534" t="n">
        <v>-455907</v>
      </c>
      <c r="AB1534" t="s">
        <v>87</v>
      </c>
      <c r="AC1534" t="s">
        <v>88</v>
      </c>
      <c r="AD1534" t="s">
        <v>89</v>
      </c>
      <c r="AE1534" t="s"/>
      <c r="AF1534" t="s"/>
      <c r="AG1534" t="s"/>
      <c r="AH1534" t="s">
        <v>292</v>
      </c>
      <c r="AI1534" t="s">
        <v>291</v>
      </c>
      <c r="AJ1534" t="s"/>
      <c r="AK1534" t="s">
        <v>91</v>
      </c>
      <c r="AL1534" t="s"/>
      <c r="AM1534" t="s"/>
      <c r="AN1534" t="s">
        <v>91</v>
      </c>
      <c r="AO1534" t="s"/>
      <c r="AP1534" t="n">
        <v>4</v>
      </c>
      <c r="AQ1534" t="s">
        <v>92</v>
      </c>
      <c r="AR1534" t="s"/>
      <c r="AS1534" t="s">
        <v>115</v>
      </c>
      <c r="AT1534" t="s">
        <v>94</v>
      </c>
      <c r="AU1534" t="s">
        <v>91</v>
      </c>
      <c r="AV1534" t="s"/>
      <c r="AW1534" t="s">
        <v>95</v>
      </c>
      <c r="AX1534" t="s"/>
      <c r="AY1534" t="n">
        <v>455907</v>
      </c>
      <c r="AZ1534" t="s">
        <v>282</v>
      </c>
      <c r="BA1534" t="s"/>
      <c r="BB1534" t="s"/>
      <c r="BC1534" t="n">
        <v>38.97</v>
      </c>
      <c r="BD1534" t="n">
        <v>38.97</v>
      </c>
      <c r="BE1534" t="s">
        <v>293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>
        <v>284</v>
      </c>
      <c r="BO1534" t="s">
        <v>82</v>
      </c>
      <c r="BP1534" t="s">
        <v>99</v>
      </c>
      <c r="BQ1534" t="s">
        <v>285</v>
      </c>
      <c r="BR1534" t="s">
        <v>205</v>
      </c>
    </row>
    <row r="1535" spans="1:70">
      <c r="A1535" t="s">
        <v>70</v>
      </c>
      <c r="B1535" t="s">
        <v>71</v>
      </c>
      <c r="C1535" t="s">
        <v>438</v>
      </c>
      <c r="D1535" t="n">
        <v>3</v>
      </c>
      <c r="E1535" t="s">
        <v>275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59.22</v>
      </c>
      <c r="L1535" t="s">
        <v>77</v>
      </c>
      <c r="M1535" t="s"/>
      <c r="N1535" t="s">
        <v>276</v>
      </c>
      <c r="O1535" t="s">
        <v>79</v>
      </c>
      <c r="P1535" t="s">
        <v>275</v>
      </c>
      <c r="Q1535" t="s"/>
      <c r="R1535" t="s">
        <v>277</v>
      </c>
      <c r="S1535" t="s">
        <v>291</v>
      </c>
      <c r="T1535" t="s">
        <v>82</v>
      </c>
      <c r="U1535" t="s">
        <v>83</v>
      </c>
      <c r="V1535" t="s">
        <v>84</v>
      </c>
      <c r="W1535" t="s">
        <v>103</v>
      </c>
      <c r="X1535" t="s"/>
      <c r="Y1535" t="s">
        <v>86</v>
      </c>
      <c r="Z1535">
        <f>HYPERLINK("https://hotelmonitor-cachepage.eclerx.com/savepage/tk_15454758705522265_sr_61.html","info")</f>
        <v/>
      </c>
      <c r="AA1535" t="n">
        <v>-455907</v>
      </c>
      <c r="AB1535" t="s">
        <v>87</v>
      </c>
      <c r="AC1535" t="s">
        <v>88</v>
      </c>
      <c r="AD1535" t="s">
        <v>89</v>
      </c>
      <c r="AE1535" t="s"/>
      <c r="AF1535" t="s"/>
      <c r="AG1535" t="s"/>
      <c r="AH1535" t="s">
        <v>292</v>
      </c>
      <c r="AI1535" t="s">
        <v>291</v>
      </c>
      <c r="AJ1535" t="s"/>
      <c r="AK1535" t="s">
        <v>91</v>
      </c>
      <c r="AL1535" t="s"/>
      <c r="AM1535" t="s"/>
      <c r="AN1535" t="s">
        <v>91</v>
      </c>
      <c r="AO1535" t="s"/>
      <c r="AP1535" t="n">
        <v>4</v>
      </c>
      <c r="AQ1535" t="s">
        <v>92</v>
      </c>
      <c r="AR1535" t="s"/>
      <c r="AS1535" t="s">
        <v>115</v>
      </c>
      <c r="AT1535" t="s">
        <v>94</v>
      </c>
      <c r="AU1535" t="s">
        <v>91</v>
      </c>
      <c r="AV1535" t="s"/>
      <c r="AW1535" t="s">
        <v>95</v>
      </c>
      <c r="AX1535" t="s"/>
      <c r="AY1535" t="n">
        <v>455907</v>
      </c>
      <c r="AZ1535" t="s">
        <v>282</v>
      </c>
      <c r="BA1535" t="s"/>
      <c r="BB1535" t="s"/>
      <c r="BC1535" t="n">
        <v>38.97</v>
      </c>
      <c r="BD1535" t="n">
        <v>38.97</v>
      </c>
      <c r="BE1535" t="s">
        <v>293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>
        <v>284</v>
      </c>
      <c r="BO1535" t="s">
        <v>82</v>
      </c>
      <c r="BP1535" t="s">
        <v>99</v>
      </c>
      <c r="BQ1535" t="s">
        <v>285</v>
      </c>
      <c r="BR1535" t="s">
        <v>205</v>
      </c>
    </row>
    <row r="1536" spans="1:70">
      <c r="A1536" t="s">
        <v>70</v>
      </c>
      <c r="B1536" t="s">
        <v>71</v>
      </c>
      <c r="C1536" t="s">
        <v>438</v>
      </c>
      <c r="D1536" t="n">
        <v>3</v>
      </c>
      <c r="E1536" t="s">
        <v>275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69.25</v>
      </c>
      <c r="L1536" t="s">
        <v>77</v>
      </c>
      <c r="M1536" t="s"/>
      <c r="N1536" t="s">
        <v>276</v>
      </c>
      <c r="O1536" t="s">
        <v>79</v>
      </c>
      <c r="P1536" t="s">
        <v>275</v>
      </c>
      <c r="Q1536" t="s"/>
      <c r="R1536" t="s">
        <v>277</v>
      </c>
      <c r="S1536" t="s">
        <v>294</v>
      </c>
      <c r="T1536" t="s">
        <v>82</v>
      </c>
      <c r="U1536" t="s">
        <v>83</v>
      </c>
      <c r="V1536" t="s">
        <v>84</v>
      </c>
      <c r="W1536" t="s">
        <v>107</v>
      </c>
      <c r="X1536" t="s"/>
      <c r="Y1536" t="s">
        <v>86</v>
      </c>
      <c r="Z1536">
        <f>HYPERLINK("https://hotelmonitor-cachepage.eclerx.com/savepage/tk_15454758705522265_sr_61.html","info")</f>
        <v/>
      </c>
      <c r="AA1536" t="n">
        <v>-455907</v>
      </c>
      <c r="AB1536" t="s">
        <v>279</v>
      </c>
      <c r="AC1536" t="s">
        <v>196</v>
      </c>
      <c r="AD1536" t="s">
        <v>89</v>
      </c>
      <c r="AE1536" t="s"/>
      <c r="AF1536" t="s"/>
      <c r="AG1536" t="s"/>
      <c r="AH1536" t="s">
        <v>295</v>
      </c>
      <c r="AI1536" t="s">
        <v>294</v>
      </c>
      <c r="AJ1536" t="s"/>
      <c r="AK1536" t="s">
        <v>91</v>
      </c>
      <c r="AL1536" t="s"/>
      <c r="AM1536" t="s"/>
      <c r="AN1536" t="s">
        <v>91</v>
      </c>
      <c r="AO1536" t="s"/>
      <c r="AP1536" t="n">
        <v>4</v>
      </c>
      <c r="AQ1536" t="s">
        <v>92</v>
      </c>
      <c r="AR1536" t="s"/>
      <c r="AS1536" t="s">
        <v>115</v>
      </c>
      <c r="AT1536" t="s">
        <v>94</v>
      </c>
      <c r="AU1536" t="s">
        <v>91</v>
      </c>
      <c r="AV1536" t="s"/>
      <c r="AW1536" t="s">
        <v>95</v>
      </c>
      <c r="AX1536" t="s"/>
      <c r="AY1536" t="n">
        <v>455907</v>
      </c>
      <c r="AZ1536" t="s">
        <v>282</v>
      </c>
      <c r="BA1536" t="s"/>
      <c r="BB1536" t="s"/>
      <c r="BC1536" t="n">
        <v>38.97</v>
      </c>
      <c r="BD1536" t="n">
        <v>38.97</v>
      </c>
      <c r="BE1536" t="s">
        <v>296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>
        <v>284</v>
      </c>
      <c r="BO1536" t="s">
        <v>82</v>
      </c>
      <c r="BP1536" t="s">
        <v>99</v>
      </c>
      <c r="BQ1536" t="s">
        <v>285</v>
      </c>
      <c r="BR1536" t="s">
        <v>205</v>
      </c>
    </row>
    <row r="1537" spans="1:70">
      <c r="A1537" t="s">
        <v>70</v>
      </c>
      <c r="B1537" t="s">
        <v>71</v>
      </c>
      <c r="C1537" t="s">
        <v>438</v>
      </c>
      <c r="D1537" t="n">
        <v>3</v>
      </c>
      <c r="E1537" t="s">
        <v>275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69.25</v>
      </c>
      <c r="L1537" t="s">
        <v>77</v>
      </c>
      <c r="M1537" t="s"/>
      <c r="N1537" t="s">
        <v>276</v>
      </c>
      <c r="O1537" t="s">
        <v>79</v>
      </c>
      <c r="P1537" t="s">
        <v>275</v>
      </c>
      <c r="Q1537" t="s"/>
      <c r="R1537" t="s">
        <v>277</v>
      </c>
      <c r="S1537" t="s">
        <v>294</v>
      </c>
      <c r="T1537" t="s">
        <v>82</v>
      </c>
      <c r="U1537" t="s">
        <v>83</v>
      </c>
      <c r="V1537" t="s">
        <v>84</v>
      </c>
      <c r="W1537" t="s">
        <v>107</v>
      </c>
      <c r="X1537" t="s"/>
      <c r="Y1537" t="s">
        <v>86</v>
      </c>
      <c r="Z1537">
        <f>HYPERLINK("https://hotelmonitor-cachepage.eclerx.com/savepage/tk_15454758705522265_sr_61.html","info")</f>
        <v/>
      </c>
      <c r="AA1537" t="n">
        <v>-455907</v>
      </c>
      <c r="AB1537" t="s">
        <v>279</v>
      </c>
      <c r="AC1537" t="s">
        <v>196</v>
      </c>
      <c r="AD1537" t="s">
        <v>89</v>
      </c>
      <c r="AE1537" t="s"/>
      <c r="AF1537" t="s"/>
      <c r="AG1537" t="s"/>
      <c r="AH1537" t="s">
        <v>295</v>
      </c>
      <c r="AI1537" t="s">
        <v>294</v>
      </c>
      <c r="AJ1537" t="s"/>
      <c r="AK1537" t="s">
        <v>91</v>
      </c>
      <c r="AL1537" t="s"/>
      <c r="AM1537" t="s"/>
      <c r="AN1537" t="s">
        <v>91</v>
      </c>
      <c r="AO1537" t="s"/>
      <c r="AP1537" t="n">
        <v>4</v>
      </c>
      <c r="AQ1537" t="s">
        <v>92</v>
      </c>
      <c r="AR1537" t="s"/>
      <c r="AS1537" t="s">
        <v>115</v>
      </c>
      <c r="AT1537" t="s">
        <v>94</v>
      </c>
      <c r="AU1537" t="s">
        <v>91</v>
      </c>
      <c r="AV1537" t="s"/>
      <c r="AW1537" t="s">
        <v>95</v>
      </c>
      <c r="AX1537" t="s"/>
      <c r="AY1537" t="n">
        <v>455907</v>
      </c>
      <c r="AZ1537" t="s">
        <v>282</v>
      </c>
      <c r="BA1537" t="s"/>
      <c r="BB1537" t="s"/>
      <c r="BC1537" t="n">
        <v>38.97</v>
      </c>
      <c r="BD1537" t="n">
        <v>38.97</v>
      </c>
      <c r="BE1537" t="s">
        <v>296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>
        <v>284</v>
      </c>
      <c r="BO1537" t="s">
        <v>82</v>
      </c>
      <c r="BP1537" t="s">
        <v>99</v>
      </c>
      <c r="BQ1537" t="s">
        <v>285</v>
      </c>
      <c r="BR1537" t="s">
        <v>205</v>
      </c>
    </row>
    <row r="1538" spans="1:70">
      <c r="A1538" t="s">
        <v>70</v>
      </c>
      <c r="B1538" t="s">
        <v>71</v>
      </c>
      <c r="C1538" t="s">
        <v>438</v>
      </c>
      <c r="D1538" t="n">
        <v>3</v>
      </c>
      <c r="E1538" t="s">
        <v>275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73.09</v>
      </c>
      <c r="L1538" t="s">
        <v>77</v>
      </c>
      <c r="M1538" t="s"/>
      <c r="N1538" t="s">
        <v>276</v>
      </c>
      <c r="O1538" t="s">
        <v>79</v>
      </c>
      <c r="P1538" t="s">
        <v>275</v>
      </c>
      <c r="Q1538" t="s"/>
      <c r="R1538" t="s">
        <v>277</v>
      </c>
      <c r="S1538" t="s">
        <v>297</v>
      </c>
      <c r="T1538" t="s">
        <v>82</v>
      </c>
      <c r="U1538" t="s">
        <v>83</v>
      </c>
      <c r="V1538" t="s">
        <v>84</v>
      </c>
      <c r="W1538" t="s">
        <v>107</v>
      </c>
      <c r="X1538" t="s"/>
      <c r="Y1538" t="s">
        <v>86</v>
      </c>
      <c r="Z1538">
        <f>HYPERLINK("https://hotelmonitor-cachepage.eclerx.com/savepage/tk_15454758705522265_sr_61.html","info")</f>
        <v/>
      </c>
      <c r="AA1538" t="n">
        <v>-455907</v>
      </c>
      <c r="AB1538" t="s">
        <v>287</v>
      </c>
      <c r="AC1538" t="s">
        <v>88</v>
      </c>
      <c r="AD1538" t="s">
        <v>89</v>
      </c>
      <c r="AE1538" t="s"/>
      <c r="AF1538" t="s"/>
      <c r="AG1538" t="s"/>
      <c r="AH1538" t="s">
        <v>298</v>
      </c>
      <c r="AI1538" t="s">
        <v>297</v>
      </c>
      <c r="AJ1538" t="s"/>
      <c r="AK1538" t="s">
        <v>91</v>
      </c>
      <c r="AL1538" t="s"/>
      <c r="AM1538" t="s"/>
      <c r="AN1538" t="s">
        <v>99</v>
      </c>
      <c r="AO1538" t="s">
        <v>289</v>
      </c>
      <c r="AP1538" t="n">
        <v>4</v>
      </c>
      <c r="AQ1538" t="s">
        <v>92</v>
      </c>
      <c r="AR1538" t="s"/>
      <c r="AS1538" t="s">
        <v>115</v>
      </c>
      <c r="AT1538" t="s">
        <v>94</v>
      </c>
      <c r="AU1538" t="s">
        <v>99</v>
      </c>
      <c r="AV1538" t="s"/>
      <c r="AW1538" t="s">
        <v>95</v>
      </c>
      <c r="AX1538" t="s"/>
      <c r="AY1538" t="n">
        <v>455907</v>
      </c>
      <c r="AZ1538" t="s">
        <v>282</v>
      </c>
      <c r="BA1538" t="s"/>
      <c r="BB1538" t="s"/>
      <c r="BC1538" t="n">
        <v>38.97</v>
      </c>
      <c r="BD1538" t="n">
        <v>38.97</v>
      </c>
      <c r="BE1538" t="s">
        <v>299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>
        <v>284</v>
      </c>
      <c r="BO1538" t="s">
        <v>82</v>
      </c>
      <c r="BP1538" t="s">
        <v>99</v>
      </c>
      <c r="BQ1538" t="s">
        <v>285</v>
      </c>
      <c r="BR1538" t="s">
        <v>205</v>
      </c>
    </row>
    <row r="1539" spans="1:70">
      <c r="A1539" t="s">
        <v>70</v>
      </c>
      <c r="B1539" t="s">
        <v>71</v>
      </c>
      <c r="C1539" t="s">
        <v>438</v>
      </c>
      <c r="D1539" t="n">
        <v>3</v>
      </c>
      <c r="E1539" t="s">
        <v>275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73.09</v>
      </c>
      <c r="L1539" t="s">
        <v>77</v>
      </c>
      <c r="M1539" t="s"/>
      <c r="N1539" t="s">
        <v>276</v>
      </c>
      <c r="O1539" t="s">
        <v>79</v>
      </c>
      <c r="P1539" t="s">
        <v>275</v>
      </c>
      <c r="Q1539" t="s"/>
      <c r="R1539" t="s">
        <v>277</v>
      </c>
      <c r="S1539" t="s">
        <v>297</v>
      </c>
      <c r="T1539" t="s">
        <v>82</v>
      </c>
      <c r="U1539" t="s">
        <v>83</v>
      </c>
      <c r="V1539" t="s">
        <v>84</v>
      </c>
      <c r="W1539" t="s">
        <v>107</v>
      </c>
      <c r="X1539" t="s"/>
      <c r="Y1539" t="s">
        <v>86</v>
      </c>
      <c r="Z1539">
        <f>HYPERLINK("https://hotelmonitor-cachepage.eclerx.com/savepage/tk_15454758705522265_sr_61.html","info")</f>
        <v/>
      </c>
      <c r="AA1539" t="n">
        <v>-455907</v>
      </c>
      <c r="AB1539" t="s">
        <v>287</v>
      </c>
      <c r="AC1539" t="s">
        <v>88</v>
      </c>
      <c r="AD1539" t="s">
        <v>89</v>
      </c>
      <c r="AE1539" t="s"/>
      <c r="AF1539" t="s"/>
      <c r="AG1539" t="s"/>
      <c r="AH1539" t="s">
        <v>298</v>
      </c>
      <c r="AI1539" t="s">
        <v>297</v>
      </c>
      <c r="AJ1539" t="s"/>
      <c r="AK1539" t="s">
        <v>91</v>
      </c>
      <c r="AL1539" t="s"/>
      <c r="AM1539" t="s"/>
      <c r="AN1539" t="s">
        <v>99</v>
      </c>
      <c r="AO1539" t="s">
        <v>289</v>
      </c>
      <c r="AP1539" t="n">
        <v>4</v>
      </c>
      <c r="AQ1539" t="s">
        <v>92</v>
      </c>
      <c r="AR1539" t="s"/>
      <c r="AS1539" t="s">
        <v>115</v>
      </c>
      <c r="AT1539" t="s">
        <v>94</v>
      </c>
      <c r="AU1539" t="s">
        <v>99</v>
      </c>
      <c r="AV1539" t="s"/>
      <c r="AW1539" t="s">
        <v>95</v>
      </c>
      <c r="AX1539" t="s"/>
      <c r="AY1539" t="n">
        <v>455907</v>
      </c>
      <c r="AZ1539" t="s">
        <v>282</v>
      </c>
      <c r="BA1539" t="s"/>
      <c r="BB1539" t="s"/>
      <c r="BC1539" t="n">
        <v>38.97</v>
      </c>
      <c r="BD1539" t="n">
        <v>38.97</v>
      </c>
      <c r="BE1539" t="s">
        <v>299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>
        <v>284</v>
      </c>
      <c r="BO1539" t="s">
        <v>82</v>
      </c>
      <c r="BP1539" t="s">
        <v>99</v>
      </c>
      <c r="BQ1539" t="s">
        <v>285</v>
      </c>
      <c r="BR1539" t="s">
        <v>205</v>
      </c>
    </row>
    <row r="1540" spans="1:70">
      <c r="A1540" t="s">
        <v>70</v>
      </c>
      <c r="B1540" t="s">
        <v>71</v>
      </c>
      <c r="C1540" t="s">
        <v>438</v>
      </c>
      <c r="D1540" t="n">
        <v>3</v>
      </c>
      <c r="E1540" t="s">
        <v>275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76.94</v>
      </c>
      <c r="L1540" t="s">
        <v>77</v>
      </c>
      <c r="M1540" t="s"/>
      <c r="N1540" t="s">
        <v>276</v>
      </c>
      <c r="O1540" t="s">
        <v>79</v>
      </c>
      <c r="P1540" t="s">
        <v>275</v>
      </c>
      <c r="Q1540" t="s"/>
      <c r="R1540" t="s">
        <v>277</v>
      </c>
      <c r="S1540" t="s">
        <v>300</v>
      </c>
      <c r="T1540" t="s">
        <v>82</v>
      </c>
      <c r="U1540" t="s">
        <v>83</v>
      </c>
      <c r="V1540" t="s">
        <v>84</v>
      </c>
      <c r="W1540" t="s">
        <v>107</v>
      </c>
      <c r="X1540" t="s"/>
      <c r="Y1540" t="s">
        <v>86</v>
      </c>
      <c r="Z1540">
        <f>HYPERLINK("https://hotelmonitor-cachepage.eclerx.com/savepage/tk_15454758705522265_sr_61.html","info")</f>
        <v/>
      </c>
      <c r="AA1540" t="n">
        <v>-455907</v>
      </c>
      <c r="AB1540" t="s">
        <v>287</v>
      </c>
      <c r="AC1540" t="s">
        <v>88</v>
      </c>
      <c r="AD1540" t="s">
        <v>89</v>
      </c>
      <c r="AE1540" t="s"/>
      <c r="AF1540" t="s"/>
      <c r="AG1540" t="s"/>
      <c r="AH1540" t="s">
        <v>301</v>
      </c>
      <c r="AI1540" t="s">
        <v>300</v>
      </c>
      <c r="AJ1540" t="s"/>
      <c r="AK1540" t="s">
        <v>91</v>
      </c>
      <c r="AL1540" t="s"/>
      <c r="AM1540" t="s"/>
      <c r="AN1540" t="s">
        <v>91</v>
      </c>
      <c r="AO1540" t="s"/>
      <c r="AP1540" t="n">
        <v>4</v>
      </c>
      <c r="AQ1540" t="s">
        <v>92</v>
      </c>
      <c r="AR1540" t="s"/>
      <c r="AS1540" t="s">
        <v>115</v>
      </c>
      <c r="AT1540" t="s">
        <v>94</v>
      </c>
      <c r="AU1540" t="s">
        <v>91</v>
      </c>
      <c r="AV1540" t="s"/>
      <c r="AW1540" t="s">
        <v>95</v>
      </c>
      <c r="AX1540" t="s"/>
      <c r="AY1540" t="n">
        <v>455907</v>
      </c>
      <c r="AZ1540" t="s">
        <v>282</v>
      </c>
      <c r="BA1540" t="s"/>
      <c r="BB1540" t="s"/>
      <c r="BC1540" t="n">
        <v>38.97</v>
      </c>
      <c r="BD1540" t="n">
        <v>38.97</v>
      </c>
      <c r="BE1540" t="s">
        <v>302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>
        <v>284</v>
      </c>
      <c r="BO1540" t="s">
        <v>82</v>
      </c>
      <c r="BP1540" t="s">
        <v>99</v>
      </c>
      <c r="BQ1540" t="s">
        <v>285</v>
      </c>
      <c r="BR1540" t="s">
        <v>205</v>
      </c>
    </row>
    <row r="1541" spans="1:70">
      <c r="A1541" t="s">
        <v>70</v>
      </c>
      <c r="B1541" t="s">
        <v>71</v>
      </c>
      <c r="C1541" t="s">
        <v>438</v>
      </c>
      <c r="D1541" t="n">
        <v>3</v>
      </c>
      <c r="E1541" t="s">
        <v>275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76.94</v>
      </c>
      <c r="L1541" t="s">
        <v>77</v>
      </c>
      <c r="M1541" t="s"/>
      <c r="N1541" t="s">
        <v>276</v>
      </c>
      <c r="O1541" t="s">
        <v>79</v>
      </c>
      <c r="P1541" t="s">
        <v>275</v>
      </c>
      <c r="Q1541" t="s"/>
      <c r="R1541" t="s">
        <v>277</v>
      </c>
      <c r="S1541" t="s">
        <v>300</v>
      </c>
      <c r="T1541" t="s">
        <v>82</v>
      </c>
      <c r="U1541" t="s">
        <v>83</v>
      </c>
      <c r="V1541" t="s">
        <v>84</v>
      </c>
      <c r="W1541" t="s">
        <v>107</v>
      </c>
      <c r="X1541" t="s"/>
      <c r="Y1541" t="s">
        <v>86</v>
      </c>
      <c r="Z1541">
        <f>HYPERLINK("https://hotelmonitor-cachepage.eclerx.com/savepage/tk_15454758705522265_sr_61.html","info")</f>
        <v/>
      </c>
      <c r="AA1541" t="n">
        <v>-455907</v>
      </c>
      <c r="AB1541" t="s">
        <v>287</v>
      </c>
      <c r="AC1541" t="s">
        <v>88</v>
      </c>
      <c r="AD1541" t="s">
        <v>89</v>
      </c>
      <c r="AE1541" t="s"/>
      <c r="AF1541" t="s"/>
      <c r="AG1541" t="s"/>
      <c r="AH1541" t="s">
        <v>301</v>
      </c>
      <c r="AI1541" t="s">
        <v>300</v>
      </c>
      <c r="AJ1541" t="s"/>
      <c r="AK1541" t="s">
        <v>91</v>
      </c>
      <c r="AL1541" t="s"/>
      <c r="AM1541" t="s"/>
      <c r="AN1541" t="s">
        <v>91</v>
      </c>
      <c r="AO1541" t="s"/>
      <c r="AP1541" t="n">
        <v>4</v>
      </c>
      <c r="AQ1541" t="s">
        <v>92</v>
      </c>
      <c r="AR1541" t="s"/>
      <c r="AS1541" t="s">
        <v>115</v>
      </c>
      <c r="AT1541" t="s">
        <v>94</v>
      </c>
      <c r="AU1541" t="s">
        <v>91</v>
      </c>
      <c r="AV1541" t="s"/>
      <c r="AW1541" t="s">
        <v>95</v>
      </c>
      <c r="AX1541" t="s"/>
      <c r="AY1541" t="n">
        <v>455907</v>
      </c>
      <c r="AZ1541" t="s">
        <v>282</v>
      </c>
      <c r="BA1541" t="s"/>
      <c r="BB1541" t="s"/>
      <c r="BC1541" t="n">
        <v>38.97</v>
      </c>
      <c r="BD1541" t="n">
        <v>38.97</v>
      </c>
      <c r="BE1541" t="s">
        <v>302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>
        <v>284</v>
      </c>
      <c r="BO1541" t="s">
        <v>82</v>
      </c>
      <c r="BP1541" t="s">
        <v>99</v>
      </c>
      <c r="BQ1541" t="s">
        <v>285</v>
      </c>
      <c r="BR1541" t="s">
        <v>205</v>
      </c>
    </row>
    <row r="1542" spans="1:70">
      <c r="A1542" t="s">
        <v>70</v>
      </c>
      <c r="B1542" t="s">
        <v>71</v>
      </c>
      <c r="C1542" t="s">
        <v>438</v>
      </c>
      <c r="D1542" t="n">
        <v>3</v>
      </c>
      <c r="E1542" t="s">
        <v>275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76.94</v>
      </c>
      <c r="L1542" t="s">
        <v>77</v>
      </c>
      <c r="M1542" t="s"/>
      <c r="N1542" t="s">
        <v>276</v>
      </c>
      <c r="O1542" t="s">
        <v>79</v>
      </c>
      <c r="P1542" t="s">
        <v>275</v>
      </c>
      <c r="Q1542" t="s"/>
      <c r="R1542" t="s">
        <v>277</v>
      </c>
      <c r="S1542" t="s">
        <v>300</v>
      </c>
      <c r="T1542" t="s">
        <v>82</v>
      </c>
      <c r="U1542" t="s">
        <v>83</v>
      </c>
      <c r="V1542" t="s">
        <v>84</v>
      </c>
      <c r="W1542" t="s">
        <v>107</v>
      </c>
      <c r="X1542" t="s"/>
      <c r="Y1542" t="s">
        <v>86</v>
      </c>
      <c r="Z1542">
        <f>HYPERLINK("https://hotelmonitor-cachepage.eclerx.com/savepage/tk_15454758705522265_sr_61.html","info")</f>
        <v/>
      </c>
      <c r="AA1542" t="n">
        <v>-455907</v>
      </c>
      <c r="AB1542" t="s">
        <v>87</v>
      </c>
      <c r="AC1542" t="s">
        <v>88</v>
      </c>
      <c r="AD1542" t="s">
        <v>89</v>
      </c>
      <c r="AE1542" t="s"/>
      <c r="AF1542" t="s"/>
      <c r="AG1542" t="s"/>
      <c r="AH1542" t="s">
        <v>301</v>
      </c>
      <c r="AI1542" t="s">
        <v>300</v>
      </c>
      <c r="AJ1542" t="s"/>
      <c r="AK1542" t="s">
        <v>91</v>
      </c>
      <c r="AL1542" t="s"/>
      <c r="AM1542" t="s"/>
      <c r="AN1542" t="s">
        <v>91</v>
      </c>
      <c r="AO1542" t="s"/>
      <c r="AP1542" t="n">
        <v>4</v>
      </c>
      <c r="AQ1542" t="s">
        <v>92</v>
      </c>
      <c r="AR1542" t="s"/>
      <c r="AS1542" t="s">
        <v>115</v>
      </c>
      <c r="AT1542" t="s">
        <v>94</v>
      </c>
      <c r="AU1542" t="s">
        <v>91</v>
      </c>
      <c r="AV1542" t="s"/>
      <c r="AW1542" t="s">
        <v>95</v>
      </c>
      <c r="AX1542" t="s"/>
      <c r="AY1542" t="n">
        <v>455907</v>
      </c>
      <c r="AZ1542" t="s">
        <v>282</v>
      </c>
      <c r="BA1542" t="s"/>
      <c r="BB1542" t="s"/>
      <c r="BC1542" t="n">
        <v>38.97</v>
      </c>
      <c r="BD1542" t="n">
        <v>38.97</v>
      </c>
      <c r="BE1542" t="s">
        <v>302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>
        <v>284</v>
      </c>
      <c r="BO1542" t="s">
        <v>82</v>
      </c>
      <c r="BP1542" t="s">
        <v>99</v>
      </c>
      <c r="BQ1542" t="s">
        <v>285</v>
      </c>
      <c r="BR1542" t="s">
        <v>205</v>
      </c>
    </row>
    <row r="1543" spans="1:70">
      <c r="A1543" t="s">
        <v>70</v>
      </c>
      <c r="B1543" t="s">
        <v>71</v>
      </c>
      <c r="C1543" t="s">
        <v>438</v>
      </c>
      <c r="D1543" t="n">
        <v>3</v>
      </c>
      <c r="E1543" t="s">
        <v>275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76.94</v>
      </c>
      <c r="L1543" t="s">
        <v>77</v>
      </c>
      <c r="M1543" t="s"/>
      <c r="N1543" t="s">
        <v>276</v>
      </c>
      <c r="O1543" t="s">
        <v>79</v>
      </c>
      <c r="P1543" t="s">
        <v>275</v>
      </c>
      <c r="Q1543" t="s"/>
      <c r="R1543" t="s">
        <v>277</v>
      </c>
      <c r="S1543" t="s">
        <v>300</v>
      </c>
      <c r="T1543" t="s">
        <v>82</v>
      </c>
      <c r="U1543" t="s">
        <v>83</v>
      </c>
      <c r="V1543" t="s">
        <v>84</v>
      </c>
      <c r="W1543" t="s">
        <v>107</v>
      </c>
      <c r="X1543" t="s"/>
      <c r="Y1543" t="s">
        <v>86</v>
      </c>
      <c r="Z1543">
        <f>HYPERLINK("https://hotelmonitor-cachepage.eclerx.com/savepage/tk_15454758705522265_sr_61.html","info")</f>
        <v/>
      </c>
      <c r="AA1543" t="n">
        <v>-455907</v>
      </c>
      <c r="AB1543" t="s">
        <v>87</v>
      </c>
      <c r="AC1543" t="s">
        <v>88</v>
      </c>
      <c r="AD1543" t="s">
        <v>89</v>
      </c>
      <c r="AE1543" t="s"/>
      <c r="AF1543" t="s"/>
      <c r="AG1543" t="s"/>
      <c r="AH1543" t="s">
        <v>301</v>
      </c>
      <c r="AI1543" t="s">
        <v>300</v>
      </c>
      <c r="AJ1543" t="s"/>
      <c r="AK1543" t="s">
        <v>91</v>
      </c>
      <c r="AL1543" t="s"/>
      <c r="AM1543" t="s"/>
      <c r="AN1543" t="s">
        <v>91</v>
      </c>
      <c r="AO1543" t="s"/>
      <c r="AP1543" t="n">
        <v>4</v>
      </c>
      <c r="AQ1543" t="s">
        <v>92</v>
      </c>
      <c r="AR1543" t="s"/>
      <c r="AS1543" t="s">
        <v>115</v>
      </c>
      <c r="AT1543" t="s">
        <v>94</v>
      </c>
      <c r="AU1543" t="s">
        <v>91</v>
      </c>
      <c r="AV1543" t="s"/>
      <c r="AW1543" t="s">
        <v>95</v>
      </c>
      <c r="AX1543" t="s"/>
      <c r="AY1543" t="n">
        <v>455907</v>
      </c>
      <c r="AZ1543" t="s">
        <v>282</v>
      </c>
      <c r="BA1543" t="s"/>
      <c r="BB1543" t="s"/>
      <c r="BC1543" t="n">
        <v>38.97</v>
      </c>
      <c r="BD1543" t="n">
        <v>38.97</v>
      </c>
      <c r="BE1543" t="s">
        <v>302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>
        <v>284</v>
      </c>
      <c r="BO1543" t="s">
        <v>82</v>
      </c>
      <c r="BP1543" t="s">
        <v>99</v>
      </c>
      <c r="BQ1543" t="s">
        <v>285</v>
      </c>
      <c r="BR1543" t="s">
        <v>205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1927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43.1</v>
      </c>
      <c r="L1544" t="s">
        <v>77</v>
      </c>
      <c r="M1544" t="s"/>
      <c r="N1544" t="s">
        <v>276</v>
      </c>
      <c r="O1544" t="s">
        <v>79</v>
      </c>
      <c r="P1544" t="s">
        <v>1927</v>
      </c>
      <c r="Q1544" t="s"/>
      <c r="R1544" t="s">
        <v>1388</v>
      </c>
      <c r="S1544" t="s">
        <v>1928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>
        <f>HYPERLINK("https://hotelmonitor-cachepage.eclerx.com/savepage/tk_15454758768162875_sr_62.html","info")</f>
        <v/>
      </c>
      <c r="AA1544" t="n">
        <v>-4945156</v>
      </c>
      <c r="AB1544" t="s">
        <v>87</v>
      </c>
      <c r="AC1544" t="s">
        <v>88</v>
      </c>
      <c r="AD1544" t="s">
        <v>89</v>
      </c>
      <c r="AE1544" t="s"/>
      <c r="AF1544" t="s"/>
      <c r="AG1544" t="s"/>
      <c r="AH1544" t="s">
        <v>1929</v>
      </c>
      <c r="AI1544" t="s">
        <v>1930</v>
      </c>
      <c r="AJ1544" t="s"/>
      <c r="AK1544" t="s">
        <v>91</v>
      </c>
      <c r="AL1544" t="s"/>
      <c r="AM1544" t="s"/>
      <c r="AN1544" t="s">
        <v>91</v>
      </c>
      <c r="AO1544" t="s"/>
      <c r="AP1544" t="n">
        <v>23</v>
      </c>
      <c r="AQ1544" t="s">
        <v>92</v>
      </c>
      <c r="AR1544" t="s"/>
      <c r="AS1544" t="s">
        <v>1931</v>
      </c>
      <c r="AT1544" t="s">
        <v>94</v>
      </c>
      <c r="AU1544" t="s">
        <v>91</v>
      </c>
      <c r="AV1544" t="s"/>
      <c r="AW1544" t="s">
        <v>95</v>
      </c>
      <c r="AX1544" t="s"/>
      <c r="AY1544" t="n">
        <v>4945156</v>
      </c>
      <c r="AZ1544" t="s">
        <v>1932</v>
      </c>
      <c r="BA1544" t="s"/>
      <c r="BB1544" t="s"/>
      <c r="BC1544" t="n">
        <v>38.9838</v>
      </c>
      <c r="BD1544" t="n">
        <v>38.9838</v>
      </c>
      <c r="BE1544" t="s">
        <v>1933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>
        <v>1650</v>
      </c>
      <c r="BO1544" t="s">
        <v>82</v>
      </c>
      <c r="BP1544" t="s">
        <v>99</v>
      </c>
      <c r="BQ1544" t="s">
        <v>285</v>
      </c>
      <c r="BR1544" t="s">
        <v>557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1927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43.1</v>
      </c>
      <c r="L1545" t="s">
        <v>77</v>
      </c>
      <c r="M1545" t="s"/>
      <c r="N1545" t="s">
        <v>276</v>
      </c>
      <c r="O1545" t="s">
        <v>79</v>
      </c>
      <c r="P1545" t="s">
        <v>1927</v>
      </c>
      <c r="Q1545" t="s"/>
      <c r="R1545" t="s">
        <v>1388</v>
      </c>
      <c r="S1545" t="s">
        <v>1928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>
        <f>HYPERLINK("https://hotelmonitor-cachepage.eclerx.com/savepage/tk_15454758768162875_sr_62.html","info")</f>
        <v/>
      </c>
      <c r="AA1545" t="n">
        <v>-4945156</v>
      </c>
      <c r="AB1545" t="s">
        <v>87</v>
      </c>
      <c r="AC1545" t="s">
        <v>88</v>
      </c>
      <c r="AD1545" t="s">
        <v>89</v>
      </c>
      <c r="AE1545" t="s"/>
      <c r="AF1545" t="s"/>
      <c r="AG1545" t="s"/>
      <c r="AH1545" t="s">
        <v>1929</v>
      </c>
      <c r="AI1545" t="s">
        <v>1930</v>
      </c>
      <c r="AJ1545" t="s"/>
      <c r="AK1545" t="s">
        <v>91</v>
      </c>
      <c r="AL1545" t="s"/>
      <c r="AM1545" t="s"/>
      <c r="AN1545" t="s">
        <v>91</v>
      </c>
      <c r="AO1545" t="s"/>
      <c r="AP1545" t="n">
        <v>23</v>
      </c>
      <c r="AQ1545" t="s">
        <v>92</v>
      </c>
      <c r="AR1545" t="s"/>
      <c r="AS1545" t="s">
        <v>1931</v>
      </c>
      <c r="AT1545" t="s">
        <v>94</v>
      </c>
      <c r="AU1545" t="s">
        <v>91</v>
      </c>
      <c r="AV1545" t="s"/>
      <c r="AW1545" t="s">
        <v>95</v>
      </c>
      <c r="AX1545" t="s"/>
      <c r="AY1545" t="n">
        <v>4945156</v>
      </c>
      <c r="AZ1545" t="s">
        <v>1932</v>
      </c>
      <c r="BA1545" t="s"/>
      <c r="BB1545" t="s"/>
      <c r="BC1545" t="n">
        <v>38.9838</v>
      </c>
      <c r="BD1545" t="n">
        <v>38.9838</v>
      </c>
      <c r="BE1545" t="s">
        <v>1933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>
        <v>1650</v>
      </c>
      <c r="BO1545" t="s">
        <v>82</v>
      </c>
      <c r="BP1545" t="s">
        <v>99</v>
      </c>
      <c r="BQ1545" t="s">
        <v>285</v>
      </c>
      <c r="BR1545" t="s">
        <v>557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1934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103.32</v>
      </c>
      <c r="L1546" t="s">
        <v>77</v>
      </c>
      <c r="M1546" t="s"/>
      <c r="N1546" t="s">
        <v>276</v>
      </c>
      <c r="O1546" t="s">
        <v>79</v>
      </c>
      <c r="P1546" t="s">
        <v>1934</v>
      </c>
      <c r="Q1546" t="s"/>
      <c r="R1546" t="s">
        <v>80</v>
      </c>
      <c r="S1546" t="s">
        <v>1935</v>
      </c>
      <c r="T1546" t="s">
        <v>82</v>
      </c>
      <c r="U1546" t="s">
        <v>83</v>
      </c>
      <c r="V1546" t="s">
        <v>84</v>
      </c>
      <c r="W1546" t="s">
        <v>1390</v>
      </c>
      <c r="X1546" t="s"/>
      <c r="Y1546" t="s">
        <v>86</v>
      </c>
      <c r="Z1546">
        <f>HYPERLINK("https://hotelmonitor-cachepage.eclerx.com/savepage/tk_15454758768606944_sr_62.html","info")</f>
        <v/>
      </c>
      <c r="AA1546" t="n">
        <v>-418108</v>
      </c>
      <c r="AB1546" t="s">
        <v>1936</v>
      </c>
      <c r="AC1546" t="s">
        <v>88</v>
      </c>
      <c r="AD1546" t="s">
        <v>89</v>
      </c>
      <c r="AE1546" t="s"/>
      <c r="AF1546" t="s"/>
      <c r="AG1546" t="s"/>
      <c r="AH1546" t="s">
        <v>1937</v>
      </c>
      <c r="AI1546" t="s">
        <v>1935</v>
      </c>
      <c r="AJ1546" t="s"/>
      <c r="AK1546" t="s">
        <v>99</v>
      </c>
      <c r="AL1546" t="s"/>
      <c r="AM1546" t="s"/>
      <c r="AN1546" t="s">
        <v>91</v>
      </c>
      <c r="AO1546" t="s"/>
      <c r="AP1546" t="n">
        <v>28</v>
      </c>
      <c r="AQ1546" t="s">
        <v>92</v>
      </c>
      <c r="AR1546" t="s"/>
      <c r="AS1546" t="s">
        <v>512</v>
      </c>
      <c r="AT1546" t="s">
        <v>94</v>
      </c>
      <c r="AU1546" t="s">
        <v>99</v>
      </c>
      <c r="AV1546" t="s"/>
      <c r="AW1546" t="s">
        <v>95</v>
      </c>
      <c r="AX1546" t="s"/>
      <c r="AY1546" t="n">
        <v>418108</v>
      </c>
      <c r="AZ1546" t="s">
        <v>1938</v>
      </c>
      <c r="BA1546" t="s"/>
      <c r="BB1546" t="s"/>
      <c r="BC1546" t="n">
        <v>38.9625</v>
      </c>
      <c r="BD1546" t="n">
        <v>38.9625</v>
      </c>
      <c r="BE1546" t="s">
        <v>1939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>
        <v>98</v>
      </c>
      <c r="BO1546" t="s">
        <v>82</v>
      </c>
      <c r="BP1546" t="s">
        <v>99</v>
      </c>
      <c r="BQ1546" t="s">
        <v>285</v>
      </c>
      <c r="BR1546" t="s">
        <v>1940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1934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103.32</v>
      </c>
      <c r="L1547" t="s">
        <v>77</v>
      </c>
      <c r="M1547" t="s"/>
      <c r="N1547" t="s">
        <v>276</v>
      </c>
      <c r="O1547" t="s">
        <v>79</v>
      </c>
      <c r="P1547" t="s">
        <v>1934</v>
      </c>
      <c r="Q1547" t="s"/>
      <c r="R1547" t="s">
        <v>80</v>
      </c>
      <c r="S1547" t="s">
        <v>1935</v>
      </c>
      <c r="T1547" t="s">
        <v>82</v>
      </c>
      <c r="U1547" t="s">
        <v>83</v>
      </c>
      <c r="V1547" t="s">
        <v>84</v>
      </c>
      <c r="W1547" t="s">
        <v>1390</v>
      </c>
      <c r="X1547" t="s"/>
      <c r="Y1547" t="s">
        <v>86</v>
      </c>
      <c r="Z1547">
        <f>HYPERLINK("https://hotelmonitor-cachepage.eclerx.com/savepage/tk_15454758768606944_sr_62.html","info")</f>
        <v/>
      </c>
      <c r="AA1547" t="n">
        <v>-418108</v>
      </c>
      <c r="AB1547" t="s">
        <v>1936</v>
      </c>
      <c r="AC1547" t="s">
        <v>88</v>
      </c>
      <c r="AD1547" t="s">
        <v>89</v>
      </c>
      <c r="AE1547" t="s"/>
      <c r="AF1547" t="s"/>
      <c r="AG1547" t="s"/>
      <c r="AH1547" t="s">
        <v>1937</v>
      </c>
      <c r="AI1547" t="s">
        <v>1935</v>
      </c>
      <c r="AJ1547" t="s"/>
      <c r="AK1547" t="s">
        <v>99</v>
      </c>
      <c r="AL1547" t="s"/>
      <c r="AM1547" t="s"/>
      <c r="AN1547" t="s">
        <v>91</v>
      </c>
      <c r="AO1547" t="s"/>
      <c r="AP1547" t="n">
        <v>28</v>
      </c>
      <c r="AQ1547" t="s">
        <v>92</v>
      </c>
      <c r="AR1547" t="s"/>
      <c r="AS1547" t="s">
        <v>512</v>
      </c>
      <c r="AT1547" t="s">
        <v>94</v>
      </c>
      <c r="AU1547" t="s">
        <v>99</v>
      </c>
      <c r="AV1547" t="s"/>
      <c r="AW1547" t="s">
        <v>95</v>
      </c>
      <c r="AX1547" t="s"/>
      <c r="AY1547" t="n">
        <v>418108</v>
      </c>
      <c r="AZ1547" t="s">
        <v>1938</v>
      </c>
      <c r="BA1547" t="s"/>
      <c r="BB1547" t="s"/>
      <c r="BC1547" t="n">
        <v>38.9625</v>
      </c>
      <c r="BD1547" t="n">
        <v>38.9625</v>
      </c>
      <c r="BE1547" t="s">
        <v>1939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>
        <v>98</v>
      </c>
      <c r="BO1547" t="s">
        <v>82</v>
      </c>
      <c r="BP1547" t="s">
        <v>99</v>
      </c>
      <c r="BQ1547" t="s">
        <v>285</v>
      </c>
      <c r="BR1547" t="s">
        <v>1940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1934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108.52</v>
      </c>
      <c r="L1548" t="s">
        <v>77</v>
      </c>
      <c r="M1548" t="s"/>
      <c r="N1548" t="s">
        <v>276</v>
      </c>
      <c r="O1548" t="s">
        <v>79</v>
      </c>
      <c r="P1548" t="s">
        <v>1934</v>
      </c>
      <c r="Q1548" t="s"/>
      <c r="R1548" t="s">
        <v>80</v>
      </c>
      <c r="S1548" t="s">
        <v>1941</v>
      </c>
      <c r="T1548" t="s">
        <v>82</v>
      </c>
      <c r="U1548" t="s">
        <v>83</v>
      </c>
      <c r="V1548" t="s">
        <v>84</v>
      </c>
      <c r="W1548" t="s">
        <v>1390</v>
      </c>
      <c r="X1548" t="s"/>
      <c r="Y1548" t="s">
        <v>86</v>
      </c>
      <c r="Z1548">
        <f>HYPERLINK("https://hotelmonitor-cachepage.eclerx.com/savepage/tk_15454758768606944_sr_62.html","info")</f>
        <v/>
      </c>
      <c r="AA1548" t="n">
        <v>-418108</v>
      </c>
      <c r="AB1548" t="s">
        <v>1936</v>
      </c>
      <c r="AC1548" t="s">
        <v>88</v>
      </c>
      <c r="AD1548" t="s">
        <v>89</v>
      </c>
      <c r="AE1548" t="s"/>
      <c r="AF1548" t="s"/>
      <c r="AG1548" t="s"/>
      <c r="AH1548" t="s">
        <v>1942</v>
      </c>
      <c r="AI1548" t="s">
        <v>1941</v>
      </c>
      <c r="AJ1548" t="s"/>
      <c r="AK1548" t="s">
        <v>91</v>
      </c>
      <c r="AL1548" t="s"/>
      <c r="AM1548" t="s"/>
      <c r="AN1548" t="s">
        <v>91</v>
      </c>
      <c r="AO1548" t="s"/>
      <c r="AP1548" t="n">
        <v>28</v>
      </c>
      <c r="AQ1548" t="s">
        <v>92</v>
      </c>
      <c r="AR1548" t="s"/>
      <c r="AS1548" t="s">
        <v>512</v>
      </c>
      <c r="AT1548" t="s">
        <v>94</v>
      </c>
      <c r="AU1548" t="s">
        <v>99</v>
      </c>
      <c r="AV1548" t="s"/>
      <c r="AW1548" t="s">
        <v>95</v>
      </c>
      <c r="AX1548" t="s"/>
      <c r="AY1548" t="n">
        <v>418108</v>
      </c>
      <c r="AZ1548" t="s">
        <v>1938</v>
      </c>
      <c r="BA1548" t="s"/>
      <c r="BB1548" t="s"/>
      <c r="BC1548" t="n">
        <v>38.9625</v>
      </c>
      <c r="BD1548" t="n">
        <v>38.9625</v>
      </c>
      <c r="BE1548" t="s">
        <v>1943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>
        <v>98</v>
      </c>
      <c r="BO1548" t="s">
        <v>82</v>
      </c>
      <c r="BP1548" t="s">
        <v>99</v>
      </c>
      <c r="BQ1548" t="s">
        <v>285</v>
      </c>
      <c r="BR1548" t="s">
        <v>1940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1934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108.52</v>
      </c>
      <c r="L1549" t="s">
        <v>77</v>
      </c>
      <c r="M1549" t="s"/>
      <c r="N1549" t="s">
        <v>276</v>
      </c>
      <c r="O1549" t="s">
        <v>79</v>
      </c>
      <c r="P1549" t="s">
        <v>1934</v>
      </c>
      <c r="Q1549" t="s"/>
      <c r="R1549" t="s">
        <v>80</v>
      </c>
      <c r="S1549" t="s">
        <v>1941</v>
      </c>
      <c r="T1549" t="s">
        <v>82</v>
      </c>
      <c r="U1549" t="s">
        <v>83</v>
      </c>
      <c r="V1549" t="s">
        <v>84</v>
      </c>
      <c r="W1549" t="s">
        <v>1390</v>
      </c>
      <c r="X1549" t="s"/>
      <c r="Y1549" t="s">
        <v>86</v>
      </c>
      <c r="Z1549">
        <f>HYPERLINK("https://hotelmonitor-cachepage.eclerx.com/savepage/tk_15454758768606944_sr_62.html","info")</f>
        <v/>
      </c>
      <c r="AA1549" t="n">
        <v>-418108</v>
      </c>
      <c r="AB1549" t="s">
        <v>1936</v>
      </c>
      <c r="AC1549" t="s">
        <v>88</v>
      </c>
      <c r="AD1549" t="s">
        <v>89</v>
      </c>
      <c r="AE1549" t="s"/>
      <c r="AF1549" t="s"/>
      <c r="AG1549" t="s"/>
      <c r="AH1549" t="s">
        <v>1942</v>
      </c>
      <c r="AI1549" t="s">
        <v>1941</v>
      </c>
      <c r="AJ1549" t="s"/>
      <c r="AK1549" t="s">
        <v>91</v>
      </c>
      <c r="AL1549" t="s"/>
      <c r="AM1549" t="s"/>
      <c r="AN1549" t="s">
        <v>91</v>
      </c>
      <c r="AO1549" t="s"/>
      <c r="AP1549" t="n">
        <v>28</v>
      </c>
      <c r="AQ1549" t="s">
        <v>92</v>
      </c>
      <c r="AR1549" t="s"/>
      <c r="AS1549" t="s">
        <v>512</v>
      </c>
      <c r="AT1549" t="s">
        <v>94</v>
      </c>
      <c r="AU1549" t="s">
        <v>99</v>
      </c>
      <c r="AV1549" t="s"/>
      <c r="AW1549" t="s">
        <v>95</v>
      </c>
      <c r="AX1549" t="s"/>
      <c r="AY1549" t="n">
        <v>418108</v>
      </c>
      <c r="AZ1549" t="s">
        <v>1938</v>
      </c>
      <c r="BA1549" t="s"/>
      <c r="BB1549" t="s"/>
      <c r="BC1549" t="n">
        <v>38.9625</v>
      </c>
      <c r="BD1549" t="n">
        <v>38.9625</v>
      </c>
      <c r="BE1549" t="s">
        <v>1943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>
        <v>98</v>
      </c>
      <c r="BO1549" t="s">
        <v>82</v>
      </c>
      <c r="BP1549" t="s">
        <v>99</v>
      </c>
      <c r="BQ1549" t="s">
        <v>285</v>
      </c>
      <c r="BR1549" t="s">
        <v>1940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1934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160.72</v>
      </c>
      <c r="L1550" t="s">
        <v>77</v>
      </c>
      <c r="M1550" t="s"/>
      <c r="N1550" t="s">
        <v>1944</v>
      </c>
      <c r="O1550" t="s">
        <v>79</v>
      </c>
      <c r="P1550" t="s">
        <v>1934</v>
      </c>
      <c r="Q1550" t="s"/>
      <c r="R1550" t="s">
        <v>80</v>
      </c>
      <c r="S1550" t="s">
        <v>1945</v>
      </c>
      <c r="T1550" t="s">
        <v>82</v>
      </c>
      <c r="U1550" t="s">
        <v>83</v>
      </c>
      <c r="V1550" t="s">
        <v>84</v>
      </c>
      <c r="W1550" t="s">
        <v>1390</v>
      </c>
      <c r="X1550" t="s"/>
      <c r="Y1550" t="s">
        <v>86</v>
      </c>
      <c r="Z1550">
        <f>HYPERLINK("https://hotelmonitor-cachepage.eclerx.com/savepage/tk_15454758768606944_sr_62.html","info")</f>
        <v/>
      </c>
      <c r="AA1550" t="n">
        <v>-418108</v>
      </c>
      <c r="AB1550" t="s">
        <v>1936</v>
      </c>
      <c r="AC1550" t="s">
        <v>88</v>
      </c>
      <c r="AD1550" t="s">
        <v>89</v>
      </c>
      <c r="AE1550" t="s"/>
      <c r="AF1550" t="s"/>
      <c r="AG1550" t="s"/>
      <c r="AH1550" t="s">
        <v>1946</v>
      </c>
      <c r="AI1550" t="s">
        <v>1945</v>
      </c>
      <c r="AJ1550" t="s"/>
      <c r="AK1550" t="s">
        <v>99</v>
      </c>
      <c r="AL1550" t="s"/>
      <c r="AM1550" t="s"/>
      <c r="AN1550" t="s">
        <v>91</v>
      </c>
      <c r="AO1550" t="s"/>
      <c r="AP1550" t="n">
        <v>28</v>
      </c>
      <c r="AQ1550" t="s">
        <v>92</v>
      </c>
      <c r="AR1550" t="s"/>
      <c r="AS1550" t="s">
        <v>362</v>
      </c>
      <c r="AT1550" t="s">
        <v>94</v>
      </c>
      <c r="AU1550" t="s">
        <v>99</v>
      </c>
      <c r="AV1550" t="s"/>
      <c r="AW1550" t="s">
        <v>95</v>
      </c>
      <c r="AX1550" t="s"/>
      <c r="AY1550" t="n">
        <v>418108</v>
      </c>
      <c r="AZ1550" t="s">
        <v>1938</v>
      </c>
      <c r="BA1550" t="s"/>
      <c r="BB1550" t="s"/>
      <c r="BC1550" t="n">
        <v>38.9625</v>
      </c>
      <c r="BD1550" t="n">
        <v>38.9625</v>
      </c>
      <c r="BE1550" t="s">
        <v>1947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>
        <v>98</v>
      </c>
      <c r="BO1550" t="s">
        <v>82</v>
      </c>
      <c r="BP1550" t="s">
        <v>99</v>
      </c>
      <c r="BQ1550" t="s">
        <v>1948</v>
      </c>
      <c r="BR1550" t="s">
        <v>1940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1934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160.72</v>
      </c>
      <c r="L1551" t="s">
        <v>77</v>
      </c>
      <c r="M1551" t="s"/>
      <c r="N1551" t="s">
        <v>1944</v>
      </c>
      <c r="O1551" t="s">
        <v>79</v>
      </c>
      <c r="P1551" t="s">
        <v>1934</v>
      </c>
      <c r="Q1551" t="s"/>
      <c r="R1551" t="s">
        <v>80</v>
      </c>
      <c r="S1551" t="s">
        <v>1945</v>
      </c>
      <c r="T1551" t="s">
        <v>82</v>
      </c>
      <c r="U1551" t="s">
        <v>83</v>
      </c>
      <c r="V1551" t="s">
        <v>84</v>
      </c>
      <c r="W1551" t="s">
        <v>1390</v>
      </c>
      <c r="X1551" t="s"/>
      <c r="Y1551" t="s">
        <v>86</v>
      </c>
      <c r="Z1551">
        <f>HYPERLINK("https://hotelmonitor-cachepage.eclerx.com/savepage/tk_15454758768606944_sr_62.html","info")</f>
        <v/>
      </c>
      <c r="AA1551" t="n">
        <v>-418108</v>
      </c>
      <c r="AB1551" t="s">
        <v>1936</v>
      </c>
      <c r="AC1551" t="s">
        <v>88</v>
      </c>
      <c r="AD1551" t="s">
        <v>89</v>
      </c>
      <c r="AE1551" t="s"/>
      <c r="AF1551" t="s"/>
      <c r="AG1551" t="s"/>
      <c r="AH1551" t="s">
        <v>1946</v>
      </c>
      <c r="AI1551" t="s">
        <v>1945</v>
      </c>
      <c r="AJ1551" t="s"/>
      <c r="AK1551" t="s">
        <v>99</v>
      </c>
      <c r="AL1551" t="s"/>
      <c r="AM1551" t="s"/>
      <c r="AN1551" t="s">
        <v>91</v>
      </c>
      <c r="AO1551" t="s"/>
      <c r="AP1551" t="n">
        <v>28</v>
      </c>
      <c r="AQ1551" t="s">
        <v>92</v>
      </c>
      <c r="AR1551" t="s"/>
      <c r="AS1551" t="s">
        <v>362</v>
      </c>
      <c r="AT1551" t="s">
        <v>94</v>
      </c>
      <c r="AU1551" t="s">
        <v>99</v>
      </c>
      <c r="AV1551" t="s"/>
      <c r="AW1551" t="s">
        <v>95</v>
      </c>
      <c r="AX1551" t="s"/>
      <c r="AY1551" t="n">
        <v>418108</v>
      </c>
      <c r="AZ1551" t="s">
        <v>1938</v>
      </c>
      <c r="BA1551" t="s"/>
      <c r="BB1551" t="s"/>
      <c r="BC1551" t="n">
        <v>38.9625</v>
      </c>
      <c r="BD1551" t="n">
        <v>38.9625</v>
      </c>
      <c r="BE1551" t="s">
        <v>1947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>
        <v>98</v>
      </c>
      <c r="BO1551" t="s">
        <v>82</v>
      </c>
      <c r="BP1551" t="s">
        <v>99</v>
      </c>
      <c r="BQ1551" t="s">
        <v>1948</v>
      </c>
      <c r="BR1551" t="s">
        <v>1940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1934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168.81</v>
      </c>
      <c r="L1552" t="s">
        <v>77</v>
      </c>
      <c r="M1552" t="s"/>
      <c r="N1552" t="s">
        <v>1944</v>
      </c>
      <c r="O1552" t="s">
        <v>79</v>
      </c>
      <c r="P1552" t="s">
        <v>1934</v>
      </c>
      <c r="Q1552" t="s"/>
      <c r="R1552" t="s">
        <v>80</v>
      </c>
      <c r="S1552" t="s">
        <v>1949</v>
      </c>
      <c r="T1552" t="s">
        <v>82</v>
      </c>
      <c r="U1552" t="s">
        <v>83</v>
      </c>
      <c r="V1552" t="s">
        <v>84</v>
      </c>
      <c r="W1552" t="s">
        <v>1390</v>
      </c>
      <c r="X1552" t="s"/>
      <c r="Y1552" t="s">
        <v>86</v>
      </c>
      <c r="Z1552">
        <f>HYPERLINK("https://hotelmonitor-cachepage.eclerx.com/savepage/tk_15454758768606944_sr_62.html","info")</f>
        <v/>
      </c>
      <c r="AA1552" t="n">
        <v>-418108</v>
      </c>
      <c r="AB1552" t="s">
        <v>1936</v>
      </c>
      <c r="AC1552" t="s">
        <v>88</v>
      </c>
      <c r="AD1552" t="s">
        <v>89</v>
      </c>
      <c r="AE1552" t="s"/>
      <c r="AF1552" t="s"/>
      <c r="AG1552" t="s"/>
      <c r="AH1552" t="s">
        <v>1950</v>
      </c>
      <c r="AI1552" t="s">
        <v>1949</v>
      </c>
      <c r="AJ1552" t="s"/>
      <c r="AK1552" t="s">
        <v>91</v>
      </c>
      <c r="AL1552" t="s"/>
      <c r="AM1552" t="s"/>
      <c r="AN1552" t="s">
        <v>91</v>
      </c>
      <c r="AO1552" t="s"/>
      <c r="AP1552" t="n">
        <v>28</v>
      </c>
      <c r="AQ1552" t="s">
        <v>92</v>
      </c>
      <c r="AR1552" t="s"/>
      <c r="AS1552" t="s">
        <v>362</v>
      </c>
      <c r="AT1552" t="s">
        <v>94</v>
      </c>
      <c r="AU1552" t="s">
        <v>99</v>
      </c>
      <c r="AV1552" t="s"/>
      <c r="AW1552" t="s">
        <v>95</v>
      </c>
      <c r="AX1552" t="s"/>
      <c r="AY1552" t="n">
        <v>418108</v>
      </c>
      <c r="AZ1552" t="s">
        <v>1938</v>
      </c>
      <c r="BA1552" t="s"/>
      <c r="BB1552" t="s"/>
      <c r="BC1552" t="n">
        <v>38.9625</v>
      </c>
      <c r="BD1552" t="n">
        <v>38.9625</v>
      </c>
      <c r="BE1552" t="s">
        <v>1951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>
        <v>98</v>
      </c>
      <c r="BO1552" t="s">
        <v>82</v>
      </c>
      <c r="BP1552" t="s">
        <v>99</v>
      </c>
      <c r="BQ1552" t="s">
        <v>1948</v>
      </c>
      <c r="BR1552" t="s">
        <v>1940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1934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168.81</v>
      </c>
      <c r="L1553" t="s">
        <v>77</v>
      </c>
      <c r="M1553" t="s"/>
      <c r="N1553" t="s">
        <v>1944</v>
      </c>
      <c r="O1553" t="s">
        <v>79</v>
      </c>
      <c r="P1553" t="s">
        <v>1934</v>
      </c>
      <c r="Q1553" t="s"/>
      <c r="R1553" t="s">
        <v>80</v>
      </c>
      <c r="S1553" t="s">
        <v>1949</v>
      </c>
      <c r="T1553" t="s">
        <v>82</v>
      </c>
      <c r="U1553" t="s">
        <v>83</v>
      </c>
      <c r="V1553" t="s">
        <v>84</v>
      </c>
      <c r="W1553" t="s">
        <v>1390</v>
      </c>
      <c r="X1553" t="s"/>
      <c r="Y1553" t="s">
        <v>86</v>
      </c>
      <c r="Z1553">
        <f>HYPERLINK("https://hotelmonitor-cachepage.eclerx.com/savepage/tk_15454758768606944_sr_62.html","info")</f>
        <v/>
      </c>
      <c r="AA1553" t="n">
        <v>-418108</v>
      </c>
      <c r="AB1553" t="s">
        <v>1936</v>
      </c>
      <c r="AC1553" t="s">
        <v>88</v>
      </c>
      <c r="AD1553" t="s">
        <v>89</v>
      </c>
      <c r="AE1553" t="s"/>
      <c r="AF1553" t="s"/>
      <c r="AG1553" t="s"/>
      <c r="AH1553" t="s">
        <v>1950</v>
      </c>
      <c r="AI1553" t="s">
        <v>1949</v>
      </c>
      <c r="AJ1553" t="s"/>
      <c r="AK1553" t="s">
        <v>91</v>
      </c>
      <c r="AL1553" t="s"/>
      <c r="AM1553" t="s"/>
      <c r="AN1553" t="s">
        <v>91</v>
      </c>
      <c r="AO1553" t="s"/>
      <c r="AP1553" t="n">
        <v>28</v>
      </c>
      <c r="AQ1553" t="s">
        <v>92</v>
      </c>
      <c r="AR1553" t="s"/>
      <c r="AS1553" t="s">
        <v>362</v>
      </c>
      <c r="AT1553" t="s">
        <v>94</v>
      </c>
      <c r="AU1553" t="s">
        <v>99</v>
      </c>
      <c r="AV1553" t="s"/>
      <c r="AW1553" t="s">
        <v>95</v>
      </c>
      <c r="AX1553" t="s"/>
      <c r="AY1553" t="n">
        <v>418108</v>
      </c>
      <c r="AZ1553" t="s">
        <v>1938</v>
      </c>
      <c r="BA1553" t="s"/>
      <c r="BB1553" t="s"/>
      <c r="BC1553" t="n">
        <v>38.9625</v>
      </c>
      <c r="BD1553" t="n">
        <v>38.9625</v>
      </c>
      <c r="BE1553" t="s">
        <v>1951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>
        <v>98</v>
      </c>
      <c r="BO1553" t="s">
        <v>82</v>
      </c>
      <c r="BP1553" t="s">
        <v>99</v>
      </c>
      <c r="BQ1553" t="s">
        <v>1948</v>
      </c>
      <c r="BR1553" t="s">
        <v>1940</v>
      </c>
    </row>
    <row r="1554" spans="1:70">
      <c r="A1554" t="s">
        <v>70</v>
      </c>
      <c r="B1554" t="s">
        <v>71</v>
      </c>
      <c r="C1554" t="s">
        <v>311</v>
      </c>
      <c r="D1554" t="n">
        <v>3</v>
      </c>
      <c r="E1554" t="s">
        <v>1952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61.69</v>
      </c>
      <c r="L1554" t="s">
        <v>77</v>
      </c>
      <c r="M1554" t="s"/>
      <c r="N1554" t="s">
        <v>440</v>
      </c>
      <c r="O1554" t="s">
        <v>79</v>
      </c>
      <c r="P1554" t="s">
        <v>1952</v>
      </c>
      <c r="Q1554" t="s"/>
      <c r="R1554" t="s">
        <v>80</v>
      </c>
      <c r="S1554" t="s">
        <v>1953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>
        <f>HYPERLINK("https://hotelmonitor-cachepage.eclerx.com/savepage/tk_15454758808442352_sr_59.html","info")</f>
        <v/>
      </c>
      <c r="AA1554" t="n">
        <v>-419223</v>
      </c>
      <c r="AB1554" t="s">
        <v>1954</v>
      </c>
      <c r="AC1554" t="s">
        <v>88</v>
      </c>
      <c r="AD1554" t="s">
        <v>89</v>
      </c>
      <c r="AE1554" t="s"/>
      <c r="AF1554" t="s"/>
      <c r="AG1554" t="s"/>
      <c r="AH1554" t="s">
        <v>1955</v>
      </c>
      <c r="AI1554" t="s">
        <v>1953</v>
      </c>
      <c r="AJ1554" t="s"/>
      <c r="AK1554" t="s">
        <v>91</v>
      </c>
      <c r="AL1554" t="s"/>
      <c r="AM1554" t="s"/>
      <c r="AN1554" t="s">
        <v>91</v>
      </c>
      <c r="AO1554" t="s"/>
      <c r="AP1554" t="n">
        <v>4</v>
      </c>
      <c r="AQ1554" t="s">
        <v>92</v>
      </c>
      <c r="AR1554" t="s"/>
      <c r="AS1554" t="s">
        <v>1073</v>
      </c>
      <c r="AT1554" t="s">
        <v>94</v>
      </c>
      <c r="AU1554" t="s">
        <v>91</v>
      </c>
      <c r="AV1554" t="s"/>
      <c r="AW1554" t="s">
        <v>95</v>
      </c>
      <c r="AX1554" t="s"/>
      <c r="AY1554" t="n">
        <v>419223</v>
      </c>
      <c r="AZ1554" t="s">
        <v>1956</v>
      </c>
      <c r="BA1554" t="s"/>
      <c r="BB1554" t="s"/>
      <c r="BC1554" t="n">
        <v>38.9038</v>
      </c>
      <c r="BD1554" t="n">
        <v>38.9038</v>
      </c>
      <c r="BE1554" t="s">
        <v>1957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>
        <v>98</v>
      </c>
      <c r="BO1554" t="s">
        <v>82</v>
      </c>
      <c r="BP1554" t="s">
        <v>99</v>
      </c>
      <c r="BQ1554" t="s">
        <v>448</v>
      </c>
      <c r="BR1554" t="s">
        <v>387</v>
      </c>
    </row>
    <row r="1555" spans="1:70">
      <c r="A1555" t="s">
        <v>70</v>
      </c>
      <c r="B1555" t="s">
        <v>71</v>
      </c>
      <c r="C1555" t="s">
        <v>311</v>
      </c>
      <c r="D1555" t="n">
        <v>3</v>
      </c>
      <c r="E1555" t="s">
        <v>1952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61.69</v>
      </c>
      <c r="L1555" t="s">
        <v>77</v>
      </c>
      <c r="M1555" t="s"/>
      <c r="N1555" t="s">
        <v>440</v>
      </c>
      <c r="O1555" t="s">
        <v>79</v>
      </c>
      <c r="P1555" t="s">
        <v>1952</v>
      </c>
      <c r="Q1555" t="s"/>
      <c r="R1555" t="s">
        <v>80</v>
      </c>
      <c r="S1555" t="s">
        <v>1953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>
        <f>HYPERLINK("https://hotelmonitor-cachepage.eclerx.com/savepage/tk_15454758808442352_sr_59.html","info")</f>
        <v/>
      </c>
      <c r="AA1555" t="n">
        <v>-419223</v>
      </c>
      <c r="AB1555" t="s">
        <v>1954</v>
      </c>
      <c r="AC1555" t="s">
        <v>88</v>
      </c>
      <c r="AD1555" t="s">
        <v>89</v>
      </c>
      <c r="AE1555" t="s"/>
      <c r="AF1555" t="s"/>
      <c r="AG1555" t="s"/>
      <c r="AH1555" t="s">
        <v>1955</v>
      </c>
      <c r="AI1555" t="s">
        <v>1953</v>
      </c>
      <c r="AJ1555" t="s"/>
      <c r="AK1555" t="s">
        <v>91</v>
      </c>
      <c r="AL1555" t="s"/>
      <c r="AM1555" t="s"/>
      <c r="AN1555" t="s">
        <v>91</v>
      </c>
      <c r="AO1555" t="s"/>
      <c r="AP1555" t="n">
        <v>4</v>
      </c>
      <c r="AQ1555" t="s">
        <v>92</v>
      </c>
      <c r="AR1555" t="s"/>
      <c r="AS1555" t="s">
        <v>1073</v>
      </c>
      <c r="AT1555" t="s">
        <v>94</v>
      </c>
      <c r="AU1555" t="s">
        <v>91</v>
      </c>
      <c r="AV1555" t="s"/>
      <c r="AW1555" t="s">
        <v>95</v>
      </c>
      <c r="AX1555" t="s"/>
      <c r="AY1555" t="n">
        <v>419223</v>
      </c>
      <c r="AZ1555" t="s">
        <v>1956</v>
      </c>
      <c r="BA1555" t="s"/>
      <c r="BB1555" t="s"/>
      <c r="BC1555" t="n">
        <v>38.9038</v>
      </c>
      <c r="BD1555" t="n">
        <v>38.9038</v>
      </c>
      <c r="BE1555" t="s">
        <v>1957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>
        <v>98</v>
      </c>
      <c r="BO1555" t="s">
        <v>82</v>
      </c>
      <c r="BP1555" t="s">
        <v>99</v>
      </c>
      <c r="BQ1555" t="s">
        <v>448</v>
      </c>
      <c r="BR1555" t="s">
        <v>387</v>
      </c>
    </row>
    <row r="1556" spans="1:70">
      <c r="A1556" t="s">
        <v>70</v>
      </c>
      <c r="B1556" t="s">
        <v>71</v>
      </c>
      <c r="C1556" t="s">
        <v>311</v>
      </c>
      <c r="D1556" t="n">
        <v>3</v>
      </c>
      <c r="E1556" t="s">
        <v>1952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65.48999999999999</v>
      </c>
      <c r="L1556" t="s">
        <v>77</v>
      </c>
      <c r="M1556" t="s"/>
      <c r="N1556" t="s">
        <v>440</v>
      </c>
      <c r="O1556" t="s">
        <v>79</v>
      </c>
      <c r="P1556" t="s">
        <v>1952</v>
      </c>
      <c r="Q1556" t="s"/>
      <c r="R1556" t="s">
        <v>80</v>
      </c>
      <c r="S1556" t="s">
        <v>1958</v>
      </c>
      <c r="T1556" t="s">
        <v>82</v>
      </c>
      <c r="U1556" t="s">
        <v>83</v>
      </c>
      <c r="V1556" t="s">
        <v>84</v>
      </c>
      <c r="W1556" t="s">
        <v>103</v>
      </c>
      <c r="X1556" t="s"/>
      <c r="Y1556" t="s">
        <v>86</v>
      </c>
      <c r="Z1556">
        <f>HYPERLINK("https://hotelmonitor-cachepage.eclerx.com/savepage/tk_15454758808442352_sr_59.html","info")</f>
        <v/>
      </c>
      <c r="AA1556" t="n">
        <v>-419223</v>
      </c>
      <c r="AB1556" t="s">
        <v>1959</v>
      </c>
      <c r="AC1556" t="s">
        <v>88</v>
      </c>
      <c r="AD1556" t="s">
        <v>89</v>
      </c>
      <c r="AE1556" t="s"/>
      <c r="AF1556" t="s"/>
      <c r="AG1556" t="s"/>
      <c r="AH1556" t="s">
        <v>1960</v>
      </c>
      <c r="AI1556" t="s">
        <v>1958</v>
      </c>
      <c r="AJ1556" t="s"/>
      <c r="AK1556" t="s">
        <v>91</v>
      </c>
      <c r="AL1556" t="s"/>
      <c r="AM1556" t="s"/>
      <c r="AN1556" t="s">
        <v>91</v>
      </c>
      <c r="AO1556" t="s"/>
      <c r="AP1556" t="n">
        <v>4</v>
      </c>
      <c r="AQ1556" t="s">
        <v>92</v>
      </c>
      <c r="AR1556" t="s"/>
      <c r="AS1556" t="s">
        <v>1073</v>
      </c>
      <c r="AT1556" t="s">
        <v>94</v>
      </c>
      <c r="AU1556" t="s">
        <v>91</v>
      </c>
      <c r="AV1556" t="s"/>
      <c r="AW1556" t="s">
        <v>95</v>
      </c>
      <c r="AX1556" t="s"/>
      <c r="AY1556" t="n">
        <v>419223</v>
      </c>
      <c r="AZ1556" t="s">
        <v>1956</v>
      </c>
      <c r="BA1556" t="s"/>
      <c r="BB1556" t="s"/>
      <c r="BC1556" t="n">
        <v>38.9038</v>
      </c>
      <c r="BD1556" t="n">
        <v>38.9038</v>
      </c>
      <c r="BE1556" t="s">
        <v>1961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>
        <v>98</v>
      </c>
      <c r="BO1556" t="s">
        <v>82</v>
      </c>
      <c r="BP1556" t="s">
        <v>99</v>
      </c>
      <c r="BQ1556" t="s">
        <v>448</v>
      </c>
      <c r="BR1556" t="s">
        <v>387</v>
      </c>
    </row>
    <row r="1557" spans="1:70">
      <c r="A1557" t="s">
        <v>70</v>
      </c>
      <c r="B1557" t="s">
        <v>71</v>
      </c>
      <c r="C1557" t="s">
        <v>311</v>
      </c>
      <c r="D1557" t="n">
        <v>3</v>
      </c>
      <c r="E1557" t="s">
        <v>1952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65.48999999999999</v>
      </c>
      <c r="L1557" t="s">
        <v>77</v>
      </c>
      <c r="M1557" t="s"/>
      <c r="N1557" t="s">
        <v>440</v>
      </c>
      <c r="O1557" t="s">
        <v>79</v>
      </c>
      <c r="P1557" t="s">
        <v>1952</v>
      </c>
      <c r="Q1557" t="s"/>
      <c r="R1557" t="s">
        <v>80</v>
      </c>
      <c r="S1557" t="s">
        <v>1958</v>
      </c>
      <c r="T1557" t="s">
        <v>82</v>
      </c>
      <c r="U1557" t="s">
        <v>83</v>
      </c>
      <c r="V1557" t="s">
        <v>84</v>
      </c>
      <c r="W1557" t="s">
        <v>103</v>
      </c>
      <c r="X1557" t="s"/>
      <c r="Y1557" t="s">
        <v>86</v>
      </c>
      <c r="Z1557">
        <f>HYPERLINK("https://hotelmonitor-cachepage.eclerx.com/savepage/tk_15454758808442352_sr_59.html","info")</f>
        <v/>
      </c>
      <c r="AA1557" t="n">
        <v>-419223</v>
      </c>
      <c r="AB1557" t="s">
        <v>1959</v>
      </c>
      <c r="AC1557" t="s">
        <v>88</v>
      </c>
      <c r="AD1557" t="s">
        <v>89</v>
      </c>
      <c r="AE1557" t="s"/>
      <c r="AF1557" t="s"/>
      <c r="AG1557" t="s"/>
      <c r="AH1557" t="s">
        <v>1960</v>
      </c>
      <c r="AI1557" t="s">
        <v>1958</v>
      </c>
      <c r="AJ1557" t="s"/>
      <c r="AK1557" t="s">
        <v>91</v>
      </c>
      <c r="AL1557" t="s"/>
      <c r="AM1557" t="s"/>
      <c r="AN1557" t="s">
        <v>91</v>
      </c>
      <c r="AO1557" t="s"/>
      <c r="AP1557" t="n">
        <v>4</v>
      </c>
      <c r="AQ1557" t="s">
        <v>92</v>
      </c>
      <c r="AR1557" t="s"/>
      <c r="AS1557" t="s">
        <v>1073</v>
      </c>
      <c r="AT1557" t="s">
        <v>94</v>
      </c>
      <c r="AU1557" t="s">
        <v>91</v>
      </c>
      <c r="AV1557" t="s"/>
      <c r="AW1557" t="s">
        <v>95</v>
      </c>
      <c r="AX1557" t="s"/>
      <c r="AY1557" t="n">
        <v>419223</v>
      </c>
      <c r="AZ1557" t="s">
        <v>1956</v>
      </c>
      <c r="BA1557" t="s"/>
      <c r="BB1557" t="s"/>
      <c r="BC1557" t="n">
        <v>38.9038</v>
      </c>
      <c r="BD1557" t="n">
        <v>38.9038</v>
      </c>
      <c r="BE1557" t="s">
        <v>1961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>
        <v>98</v>
      </c>
      <c r="BO1557" t="s">
        <v>82</v>
      </c>
      <c r="BP1557" t="s">
        <v>99</v>
      </c>
      <c r="BQ1557" t="s">
        <v>448</v>
      </c>
      <c r="BR1557" t="s">
        <v>387</v>
      </c>
    </row>
    <row r="1558" spans="1:70">
      <c r="A1558" t="s">
        <v>70</v>
      </c>
      <c r="B1558" t="s">
        <v>71</v>
      </c>
      <c r="C1558" t="s">
        <v>311</v>
      </c>
      <c r="D1558" t="n">
        <v>3</v>
      </c>
      <c r="E1558" t="s">
        <v>1952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65</v>
      </c>
      <c r="L1558" t="s">
        <v>77</v>
      </c>
      <c r="M1558" t="s"/>
      <c r="N1558" t="s">
        <v>440</v>
      </c>
      <c r="O1558" t="s">
        <v>79</v>
      </c>
      <c r="P1558" t="s">
        <v>1952</v>
      </c>
      <c r="Q1558" t="s"/>
      <c r="R1558" t="s">
        <v>80</v>
      </c>
      <c r="S1558" t="s">
        <v>1962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>
        <f>HYPERLINK("https://hotelmonitor-cachepage.eclerx.com/savepage/tk_15454758808442352_sr_59.html","info")</f>
        <v/>
      </c>
      <c r="AA1558" t="n">
        <v>-419223</v>
      </c>
      <c r="AB1558" t="s">
        <v>1954</v>
      </c>
      <c r="AC1558" t="s">
        <v>88</v>
      </c>
      <c r="AD1558" t="s">
        <v>89</v>
      </c>
      <c r="AE1558" t="s"/>
      <c r="AF1558" t="s"/>
      <c r="AG1558" t="s"/>
      <c r="AH1558" t="s">
        <v>1963</v>
      </c>
      <c r="AI1558" t="s">
        <v>1964</v>
      </c>
      <c r="AJ1558" t="s"/>
      <c r="AK1558" t="s">
        <v>99</v>
      </c>
      <c r="AL1558" t="s"/>
      <c r="AM1558" t="s"/>
      <c r="AN1558" t="s">
        <v>91</v>
      </c>
      <c r="AO1558" t="s"/>
      <c r="AP1558" t="n">
        <v>4</v>
      </c>
      <c r="AQ1558" t="s">
        <v>92</v>
      </c>
      <c r="AR1558" t="s"/>
      <c r="AS1558" t="s">
        <v>1073</v>
      </c>
      <c r="AT1558" t="s">
        <v>94</v>
      </c>
      <c r="AU1558" t="s">
        <v>91</v>
      </c>
      <c r="AV1558" t="s"/>
      <c r="AW1558" t="s">
        <v>95</v>
      </c>
      <c r="AX1558" t="s"/>
      <c r="AY1558" t="n">
        <v>419223</v>
      </c>
      <c r="AZ1558" t="s">
        <v>1956</v>
      </c>
      <c r="BA1558" t="s"/>
      <c r="BB1558" t="s"/>
      <c r="BC1558" t="n">
        <v>38.9038</v>
      </c>
      <c r="BD1558" t="n">
        <v>38.9038</v>
      </c>
      <c r="BE1558" t="s">
        <v>1377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>
        <v>98</v>
      </c>
      <c r="BO1558" t="s">
        <v>82</v>
      </c>
      <c r="BP1558" t="s">
        <v>99</v>
      </c>
      <c r="BQ1558" t="s">
        <v>448</v>
      </c>
      <c r="BR1558" t="s">
        <v>387</v>
      </c>
    </row>
    <row r="1559" spans="1:70">
      <c r="A1559" t="s">
        <v>70</v>
      </c>
      <c r="B1559" t="s">
        <v>71</v>
      </c>
      <c r="C1559" t="s">
        <v>311</v>
      </c>
      <c r="D1559" t="n">
        <v>3</v>
      </c>
      <c r="E1559" t="s">
        <v>1952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65</v>
      </c>
      <c r="L1559" t="s">
        <v>77</v>
      </c>
      <c r="M1559" t="s"/>
      <c r="N1559" t="s">
        <v>440</v>
      </c>
      <c r="O1559" t="s">
        <v>79</v>
      </c>
      <c r="P1559" t="s">
        <v>1952</v>
      </c>
      <c r="Q1559" t="s"/>
      <c r="R1559" t="s">
        <v>80</v>
      </c>
      <c r="S1559" t="s">
        <v>1962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HYPERLINK("https://hotelmonitor-cachepage.eclerx.com/savepage/tk_15454758808442352_sr_59.html","info")</f>
        <v/>
      </c>
      <c r="AA1559" t="n">
        <v>-419223</v>
      </c>
      <c r="AB1559" t="s">
        <v>1954</v>
      </c>
      <c r="AC1559" t="s">
        <v>88</v>
      </c>
      <c r="AD1559" t="s">
        <v>89</v>
      </c>
      <c r="AE1559" t="s"/>
      <c r="AF1559" t="s"/>
      <c r="AG1559" t="s"/>
      <c r="AH1559" t="s">
        <v>1963</v>
      </c>
      <c r="AI1559" t="s">
        <v>1964</v>
      </c>
      <c r="AJ1559" t="s"/>
      <c r="AK1559" t="s">
        <v>99</v>
      </c>
      <c r="AL1559" t="s"/>
      <c r="AM1559" t="s"/>
      <c r="AN1559" t="s">
        <v>91</v>
      </c>
      <c r="AO1559" t="s"/>
      <c r="AP1559" t="n">
        <v>4</v>
      </c>
      <c r="AQ1559" t="s">
        <v>92</v>
      </c>
      <c r="AR1559" t="s"/>
      <c r="AS1559" t="s">
        <v>1073</v>
      </c>
      <c r="AT1559" t="s">
        <v>94</v>
      </c>
      <c r="AU1559" t="s">
        <v>91</v>
      </c>
      <c r="AV1559" t="s"/>
      <c r="AW1559" t="s">
        <v>95</v>
      </c>
      <c r="AX1559" t="s"/>
      <c r="AY1559" t="n">
        <v>419223</v>
      </c>
      <c r="AZ1559" t="s">
        <v>1956</v>
      </c>
      <c r="BA1559" t="s"/>
      <c r="BB1559" t="s"/>
      <c r="BC1559" t="n">
        <v>38.9038</v>
      </c>
      <c r="BD1559" t="n">
        <v>38.9038</v>
      </c>
      <c r="BE1559" t="s">
        <v>1377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>
        <v>98</v>
      </c>
      <c r="BO1559" t="s">
        <v>82</v>
      </c>
      <c r="BP1559" t="s">
        <v>99</v>
      </c>
      <c r="BQ1559" t="s">
        <v>448</v>
      </c>
      <c r="BR1559" t="s">
        <v>387</v>
      </c>
    </row>
    <row r="1560" spans="1:70">
      <c r="A1560" t="s">
        <v>70</v>
      </c>
      <c r="B1560" t="s">
        <v>71</v>
      </c>
      <c r="C1560" t="s">
        <v>311</v>
      </c>
      <c r="D1560" t="n">
        <v>3</v>
      </c>
      <c r="E1560" t="s">
        <v>1952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69</v>
      </c>
      <c r="L1560" t="s">
        <v>77</v>
      </c>
      <c r="M1560" t="s"/>
      <c r="N1560" t="s">
        <v>440</v>
      </c>
      <c r="O1560" t="s">
        <v>79</v>
      </c>
      <c r="P1560" t="s">
        <v>1952</v>
      </c>
      <c r="Q1560" t="s"/>
      <c r="R1560" t="s">
        <v>80</v>
      </c>
      <c r="S1560" t="s">
        <v>1965</v>
      </c>
      <c r="T1560" t="s">
        <v>82</v>
      </c>
      <c r="U1560" t="s">
        <v>83</v>
      </c>
      <c r="V1560" t="s">
        <v>84</v>
      </c>
      <c r="W1560" t="s">
        <v>103</v>
      </c>
      <c r="X1560" t="s"/>
      <c r="Y1560" t="s">
        <v>86</v>
      </c>
      <c r="Z1560">
        <f>HYPERLINK("https://hotelmonitor-cachepage.eclerx.com/savepage/tk_15454758808442352_sr_59.html","info")</f>
        <v/>
      </c>
      <c r="AA1560" t="n">
        <v>-419223</v>
      </c>
      <c r="AB1560" t="s">
        <v>1959</v>
      </c>
      <c r="AC1560" t="s">
        <v>88</v>
      </c>
      <c r="AD1560" t="s">
        <v>89</v>
      </c>
      <c r="AE1560" t="s"/>
      <c r="AF1560" t="s"/>
      <c r="AG1560" t="s"/>
      <c r="AH1560" t="s">
        <v>1966</v>
      </c>
      <c r="AI1560" t="s">
        <v>1967</v>
      </c>
      <c r="AJ1560" t="s"/>
      <c r="AK1560" t="s">
        <v>99</v>
      </c>
      <c r="AL1560" t="s"/>
      <c r="AM1560" t="s"/>
      <c r="AN1560" t="s">
        <v>91</v>
      </c>
      <c r="AO1560" t="s"/>
      <c r="AP1560" t="n">
        <v>4</v>
      </c>
      <c r="AQ1560" t="s">
        <v>92</v>
      </c>
      <c r="AR1560" t="s"/>
      <c r="AS1560" t="s">
        <v>1073</v>
      </c>
      <c r="AT1560" t="s">
        <v>94</v>
      </c>
      <c r="AU1560" t="s">
        <v>91</v>
      </c>
      <c r="AV1560" t="s"/>
      <c r="AW1560" t="s">
        <v>95</v>
      </c>
      <c r="AX1560" t="s"/>
      <c r="AY1560" t="n">
        <v>419223</v>
      </c>
      <c r="AZ1560" t="s">
        <v>1956</v>
      </c>
      <c r="BA1560" t="s"/>
      <c r="BB1560" t="s"/>
      <c r="BC1560" t="n">
        <v>38.9038</v>
      </c>
      <c r="BD1560" t="n">
        <v>38.9038</v>
      </c>
      <c r="BE1560" t="s">
        <v>1968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>
        <v>98</v>
      </c>
      <c r="BO1560" t="s">
        <v>82</v>
      </c>
      <c r="BP1560" t="s">
        <v>99</v>
      </c>
      <c r="BQ1560" t="s">
        <v>448</v>
      </c>
      <c r="BR1560" t="s">
        <v>387</v>
      </c>
    </row>
    <row r="1561" spans="1:70">
      <c r="A1561" t="s">
        <v>70</v>
      </c>
      <c r="B1561" t="s">
        <v>71</v>
      </c>
      <c r="C1561" t="s">
        <v>311</v>
      </c>
      <c r="D1561" t="n">
        <v>3</v>
      </c>
      <c r="E1561" t="s">
        <v>1952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69</v>
      </c>
      <c r="L1561" t="s">
        <v>77</v>
      </c>
      <c r="M1561" t="s"/>
      <c r="N1561" t="s">
        <v>440</v>
      </c>
      <c r="O1561" t="s">
        <v>79</v>
      </c>
      <c r="P1561" t="s">
        <v>1952</v>
      </c>
      <c r="Q1561" t="s"/>
      <c r="R1561" t="s">
        <v>80</v>
      </c>
      <c r="S1561" t="s">
        <v>1965</v>
      </c>
      <c r="T1561" t="s">
        <v>82</v>
      </c>
      <c r="U1561" t="s">
        <v>83</v>
      </c>
      <c r="V1561" t="s">
        <v>84</v>
      </c>
      <c r="W1561" t="s">
        <v>103</v>
      </c>
      <c r="X1561" t="s"/>
      <c r="Y1561" t="s">
        <v>86</v>
      </c>
      <c r="Z1561">
        <f>HYPERLINK("https://hotelmonitor-cachepage.eclerx.com/savepage/tk_15454758808442352_sr_59.html","info")</f>
        <v/>
      </c>
      <c r="AA1561" t="n">
        <v>-419223</v>
      </c>
      <c r="AB1561" t="s">
        <v>1959</v>
      </c>
      <c r="AC1561" t="s">
        <v>88</v>
      </c>
      <c r="AD1561" t="s">
        <v>89</v>
      </c>
      <c r="AE1561" t="s"/>
      <c r="AF1561" t="s"/>
      <c r="AG1561" t="s"/>
      <c r="AH1561" t="s">
        <v>1966</v>
      </c>
      <c r="AI1561" t="s">
        <v>1967</v>
      </c>
      <c r="AJ1561" t="s"/>
      <c r="AK1561" t="s">
        <v>99</v>
      </c>
      <c r="AL1561" t="s"/>
      <c r="AM1561" t="s"/>
      <c r="AN1561" t="s">
        <v>91</v>
      </c>
      <c r="AO1561" t="s"/>
      <c r="AP1561" t="n">
        <v>4</v>
      </c>
      <c r="AQ1561" t="s">
        <v>92</v>
      </c>
      <c r="AR1561" t="s"/>
      <c r="AS1561" t="s">
        <v>1073</v>
      </c>
      <c r="AT1561" t="s">
        <v>94</v>
      </c>
      <c r="AU1561" t="s">
        <v>91</v>
      </c>
      <c r="AV1561" t="s"/>
      <c r="AW1561" t="s">
        <v>95</v>
      </c>
      <c r="AX1561" t="s"/>
      <c r="AY1561" t="n">
        <v>419223</v>
      </c>
      <c r="AZ1561" t="s">
        <v>1956</v>
      </c>
      <c r="BA1561" t="s"/>
      <c r="BB1561" t="s"/>
      <c r="BC1561" t="n">
        <v>38.9038</v>
      </c>
      <c r="BD1561" t="n">
        <v>38.9038</v>
      </c>
      <c r="BE1561" t="s">
        <v>1968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>
        <v>98</v>
      </c>
      <c r="BO1561" t="s">
        <v>82</v>
      </c>
      <c r="BP1561" t="s">
        <v>99</v>
      </c>
      <c r="BQ1561" t="s">
        <v>448</v>
      </c>
      <c r="BR1561" t="s">
        <v>387</v>
      </c>
    </row>
    <row r="1562" spans="1:70">
      <c r="A1562" t="s">
        <v>70</v>
      </c>
      <c r="B1562" t="s">
        <v>71</v>
      </c>
      <c r="C1562" t="s">
        <v>311</v>
      </c>
      <c r="D1562" t="n">
        <v>3</v>
      </c>
      <c r="E1562" t="s">
        <v>1952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84.47</v>
      </c>
      <c r="L1562" t="s">
        <v>77</v>
      </c>
      <c r="M1562" t="s"/>
      <c r="N1562" t="s">
        <v>440</v>
      </c>
      <c r="O1562" t="s">
        <v>79</v>
      </c>
      <c r="P1562" t="s">
        <v>1952</v>
      </c>
      <c r="Q1562" t="s"/>
      <c r="R1562" t="s">
        <v>80</v>
      </c>
      <c r="S1562" t="s">
        <v>1969</v>
      </c>
      <c r="T1562" t="s">
        <v>82</v>
      </c>
      <c r="U1562" t="s">
        <v>83</v>
      </c>
      <c r="V1562" t="s">
        <v>84</v>
      </c>
      <c r="W1562" t="s">
        <v>107</v>
      </c>
      <c r="X1562" t="s"/>
      <c r="Y1562" t="s">
        <v>86</v>
      </c>
      <c r="Z1562">
        <f>HYPERLINK("https://hotelmonitor-cachepage.eclerx.com/savepage/tk_15454758808442352_sr_59.html","info")</f>
        <v/>
      </c>
      <c r="AA1562" t="n">
        <v>-419223</v>
      </c>
      <c r="AB1562" t="s">
        <v>1970</v>
      </c>
      <c r="AC1562" t="s">
        <v>88</v>
      </c>
      <c r="AD1562" t="s">
        <v>89</v>
      </c>
      <c r="AE1562" t="s"/>
      <c r="AF1562" t="s"/>
      <c r="AG1562" t="s"/>
      <c r="AH1562" t="s">
        <v>1971</v>
      </c>
      <c r="AI1562" t="s">
        <v>1972</v>
      </c>
      <c r="AJ1562" t="s"/>
      <c r="AK1562" t="s">
        <v>91</v>
      </c>
      <c r="AL1562" t="s"/>
      <c r="AM1562" t="s"/>
      <c r="AN1562" t="s">
        <v>91</v>
      </c>
      <c r="AO1562" t="s"/>
      <c r="AP1562" t="n">
        <v>4</v>
      </c>
      <c r="AQ1562" t="s">
        <v>92</v>
      </c>
      <c r="AR1562" t="s"/>
      <c r="AS1562" t="s">
        <v>1073</v>
      </c>
      <c r="AT1562" t="s">
        <v>94</v>
      </c>
      <c r="AU1562" t="s">
        <v>91</v>
      </c>
      <c r="AV1562" t="s"/>
      <c r="AW1562" t="s">
        <v>95</v>
      </c>
      <c r="AX1562" t="s"/>
      <c r="AY1562" t="n">
        <v>419223</v>
      </c>
      <c r="AZ1562" t="s">
        <v>1956</v>
      </c>
      <c r="BA1562" t="s"/>
      <c r="BB1562" t="s"/>
      <c r="BC1562" t="n">
        <v>38.9038</v>
      </c>
      <c r="BD1562" t="n">
        <v>38.9038</v>
      </c>
      <c r="BE1562" t="s">
        <v>1973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>
        <v>98</v>
      </c>
      <c r="BO1562" t="s">
        <v>82</v>
      </c>
      <c r="BP1562" t="s">
        <v>99</v>
      </c>
      <c r="BQ1562" t="s">
        <v>448</v>
      </c>
      <c r="BR1562" t="s">
        <v>387</v>
      </c>
    </row>
    <row r="1563" spans="1:70">
      <c r="A1563" t="s">
        <v>70</v>
      </c>
      <c r="B1563" t="s">
        <v>71</v>
      </c>
      <c r="C1563" t="s">
        <v>311</v>
      </c>
      <c r="D1563" t="n">
        <v>3</v>
      </c>
      <c r="E1563" t="s">
        <v>1952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84.47</v>
      </c>
      <c r="L1563" t="s">
        <v>77</v>
      </c>
      <c r="M1563" t="s"/>
      <c r="N1563" t="s">
        <v>440</v>
      </c>
      <c r="O1563" t="s">
        <v>79</v>
      </c>
      <c r="P1563" t="s">
        <v>1952</v>
      </c>
      <c r="Q1563" t="s"/>
      <c r="R1563" t="s">
        <v>80</v>
      </c>
      <c r="S1563" t="s">
        <v>1969</v>
      </c>
      <c r="T1563" t="s">
        <v>82</v>
      </c>
      <c r="U1563" t="s">
        <v>83</v>
      </c>
      <c r="V1563" t="s">
        <v>84</v>
      </c>
      <c r="W1563" t="s">
        <v>107</v>
      </c>
      <c r="X1563" t="s"/>
      <c r="Y1563" t="s">
        <v>86</v>
      </c>
      <c r="Z1563">
        <f>HYPERLINK("https://hotelmonitor-cachepage.eclerx.com/savepage/tk_15454758808442352_sr_59.html","info")</f>
        <v/>
      </c>
      <c r="AA1563" t="n">
        <v>-419223</v>
      </c>
      <c r="AB1563" t="s">
        <v>1970</v>
      </c>
      <c r="AC1563" t="s">
        <v>88</v>
      </c>
      <c r="AD1563" t="s">
        <v>89</v>
      </c>
      <c r="AE1563" t="s"/>
      <c r="AF1563" t="s"/>
      <c r="AG1563" t="s"/>
      <c r="AH1563" t="s">
        <v>1971</v>
      </c>
      <c r="AI1563" t="s">
        <v>1972</v>
      </c>
      <c r="AJ1563" t="s"/>
      <c r="AK1563" t="s">
        <v>91</v>
      </c>
      <c r="AL1563" t="s"/>
      <c r="AM1563" t="s"/>
      <c r="AN1563" t="s">
        <v>91</v>
      </c>
      <c r="AO1563" t="s"/>
      <c r="AP1563" t="n">
        <v>4</v>
      </c>
      <c r="AQ1563" t="s">
        <v>92</v>
      </c>
      <c r="AR1563" t="s"/>
      <c r="AS1563" t="s">
        <v>1073</v>
      </c>
      <c r="AT1563" t="s">
        <v>94</v>
      </c>
      <c r="AU1563" t="s">
        <v>91</v>
      </c>
      <c r="AV1563" t="s"/>
      <c r="AW1563" t="s">
        <v>95</v>
      </c>
      <c r="AX1563" t="s"/>
      <c r="AY1563" t="n">
        <v>419223</v>
      </c>
      <c r="AZ1563" t="s">
        <v>1956</v>
      </c>
      <c r="BA1563" t="s"/>
      <c r="BB1563" t="s"/>
      <c r="BC1563" t="n">
        <v>38.9038</v>
      </c>
      <c r="BD1563" t="n">
        <v>38.9038</v>
      </c>
      <c r="BE1563" t="s">
        <v>1973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>
        <v>98</v>
      </c>
      <c r="BO1563" t="s">
        <v>82</v>
      </c>
      <c r="BP1563" t="s">
        <v>99</v>
      </c>
      <c r="BQ1563" t="s">
        <v>448</v>
      </c>
      <c r="BR1563" t="s">
        <v>387</v>
      </c>
    </row>
    <row r="1564" spans="1:70">
      <c r="A1564" t="s">
        <v>70</v>
      </c>
      <c r="B1564" t="s">
        <v>71</v>
      </c>
      <c r="C1564" t="s">
        <v>311</v>
      </c>
      <c r="D1564" t="n">
        <v>3</v>
      </c>
      <c r="E1564" t="s">
        <v>1952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89</v>
      </c>
      <c r="L1564" t="s">
        <v>77</v>
      </c>
      <c r="M1564" t="s"/>
      <c r="N1564" t="s">
        <v>440</v>
      </c>
      <c r="O1564" t="s">
        <v>79</v>
      </c>
      <c r="P1564" t="s">
        <v>1952</v>
      </c>
      <c r="Q1564" t="s"/>
      <c r="R1564" t="s">
        <v>80</v>
      </c>
      <c r="S1564" t="s">
        <v>1974</v>
      </c>
      <c r="T1564" t="s">
        <v>82</v>
      </c>
      <c r="U1564" t="s">
        <v>83</v>
      </c>
      <c r="V1564" t="s">
        <v>84</v>
      </c>
      <c r="W1564" t="s">
        <v>107</v>
      </c>
      <c r="X1564" t="s"/>
      <c r="Y1564" t="s">
        <v>86</v>
      </c>
      <c r="Z1564">
        <f>HYPERLINK("https://hotelmonitor-cachepage.eclerx.com/savepage/tk_15454758808442352_sr_59.html","info")</f>
        <v/>
      </c>
      <c r="AA1564" t="n">
        <v>-419223</v>
      </c>
      <c r="AB1564" t="s">
        <v>1970</v>
      </c>
      <c r="AC1564" t="s">
        <v>88</v>
      </c>
      <c r="AD1564" t="s">
        <v>89</v>
      </c>
      <c r="AE1564" t="s"/>
      <c r="AF1564" t="s"/>
      <c r="AG1564" t="s"/>
      <c r="AH1564" t="s">
        <v>1975</v>
      </c>
      <c r="AI1564" t="s">
        <v>1976</v>
      </c>
      <c r="AJ1564" t="s"/>
      <c r="AK1564" t="s">
        <v>99</v>
      </c>
      <c r="AL1564" t="s"/>
      <c r="AM1564" t="s"/>
      <c r="AN1564" t="s">
        <v>91</v>
      </c>
      <c r="AO1564" t="s"/>
      <c r="AP1564" t="n">
        <v>4</v>
      </c>
      <c r="AQ1564" t="s">
        <v>92</v>
      </c>
      <c r="AR1564" t="s"/>
      <c r="AS1564" t="s">
        <v>1073</v>
      </c>
      <c r="AT1564" t="s">
        <v>94</v>
      </c>
      <c r="AU1564" t="s">
        <v>91</v>
      </c>
      <c r="AV1564" t="s"/>
      <c r="AW1564" t="s">
        <v>95</v>
      </c>
      <c r="AX1564" t="s"/>
      <c r="AY1564" t="n">
        <v>419223</v>
      </c>
      <c r="AZ1564" t="s">
        <v>1956</v>
      </c>
      <c r="BA1564" t="s"/>
      <c r="BB1564" t="s"/>
      <c r="BC1564" t="n">
        <v>38.9038</v>
      </c>
      <c r="BD1564" t="n">
        <v>38.9038</v>
      </c>
      <c r="BE1564" t="s">
        <v>1977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>
        <v>98</v>
      </c>
      <c r="BO1564" t="s">
        <v>82</v>
      </c>
      <c r="BP1564" t="s">
        <v>99</v>
      </c>
      <c r="BQ1564" t="s">
        <v>448</v>
      </c>
      <c r="BR1564" t="s">
        <v>387</v>
      </c>
    </row>
    <row r="1565" spans="1:70">
      <c r="A1565" t="s">
        <v>70</v>
      </c>
      <c r="B1565" t="s">
        <v>71</v>
      </c>
      <c r="C1565" t="s">
        <v>311</v>
      </c>
      <c r="D1565" t="n">
        <v>3</v>
      </c>
      <c r="E1565" t="s">
        <v>1952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89</v>
      </c>
      <c r="L1565" t="s">
        <v>77</v>
      </c>
      <c r="M1565" t="s"/>
      <c r="N1565" t="s">
        <v>440</v>
      </c>
      <c r="O1565" t="s">
        <v>79</v>
      </c>
      <c r="P1565" t="s">
        <v>1952</v>
      </c>
      <c r="Q1565" t="s"/>
      <c r="R1565" t="s">
        <v>80</v>
      </c>
      <c r="S1565" t="s">
        <v>1974</v>
      </c>
      <c r="T1565" t="s">
        <v>82</v>
      </c>
      <c r="U1565" t="s">
        <v>83</v>
      </c>
      <c r="V1565" t="s">
        <v>84</v>
      </c>
      <c r="W1565" t="s">
        <v>107</v>
      </c>
      <c r="X1565" t="s"/>
      <c r="Y1565" t="s">
        <v>86</v>
      </c>
      <c r="Z1565">
        <f>HYPERLINK("https://hotelmonitor-cachepage.eclerx.com/savepage/tk_15454758808442352_sr_59.html","info")</f>
        <v/>
      </c>
      <c r="AA1565" t="n">
        <v>-419223</v>
      </c>
      <c r="AB1565" t="s">
        <v>1970</v>
      </c>
      <c r="AC1565" t="s">
        <v>88</v>
      </c>
      <c r="AD1565" t="s">
        <v>89</v>
      </c>
      <c r="AE1565" t="s"/>
      <c r="AF1565" t="s"/>
      <c r="AG1565" t="s"/>
      <c r="AH1565" t="s">
        <v>1975</v>
      </c>
      <c r="AI1565" t="s">
        <v>1976</v>
      </c>
      <c r="AJ1565" t="s"/>
      <c r="AK1565" t="s">
        <v>99</v>
      </c>
      <c r="AL1565" t="s"/>
      <c r="AM1565" t="s"/>
      <c r="AN1565" t="s">
        <v>91</v>
      </c>
      <c r="AO1565" t="s"/>
      <c r="AP1565" t="n">
        <v>4</v>
      </c>
      <c r="AQ1565" t="s">
        <v>92</v>
      </c>
      <c r="AR1565" t="s"/>
      <c r="AS1565" t="s">
        <v>1073</v>
      </c>
      <c r="AT1565" t="s">
        <v>94</v>
      </c>
      <c r="AU1565" t="s">
        <v>91</v>
      </c>
      <c r="AV1565" t="s"/>
      <c r="AW1565" t="s">
        <v>95</v>
      </c>
      <c r="AX1565" t="s"/>
      <c r="AY1565" t="n">
        <v>419223</v>
      </c>
      <c r="AZ1565" t="s">
        <v>1956</v>
      </c>
      <c r="BA1565" t="s"/>
      <c r="BB1565" t="s"/>
      <c r="BC1565" t="n">
        <v>38.9038</v>
      </c>
      <c r="BD1565" t="n">
        <v>38.9038</v>
      </c>
      <c r="BE1565" t="s">
        <v>1977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>
        <v>98</v>
      </c>
      <c r="BO1565" t="s">
        <v>82</v>
      </c>
      <c r="BP1565" t="s">
        <v>99</v>
      </c>
      <c r="BQ1565" t="s">
        <v>448</v>
      </c>
      <c r="BR1565" t="s">
        <v>387</v>
      </c>
    </row>
    <row r="1566" spans="1:70">
      <c r="A1566" t="s">
        <v>70</v>
      </c>
      <c r="B1566" t="s">
        <v>71</v>
      </c>
      <c r="C1566" t="s">
        <v>311</v>
      </c>
      <c r="D1566" t="n">
        <v>3</v>
      </c>
      <c r="E1566" t="s">
        <v>1952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65.84999999999999</v>
      </c>
      <c r="L1566" t="s">
        <v>77</v>
      </c>
      <c r="M1566" t="s"/>
      <c r="N1566" t="s">
        <v>1978</v>
      </c>
      <c r="O1566" t="s">
        <v>79</v>
      </c>
      <c r="P1566" t="s">
        <v>1952</v>
      </c>
      <c r="Q1566" t="s"/>
      <c r="R1566" t="s">
        <v>80</v>
      </c>
      <c r="S1566" t="s">
        <v>1979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>
        <f>HYPERLINK("https://hotelmonitor-cachepage.eclerx.com/savepage/tk_15454758808442352_sr_59.html","info")</f>
        <v/>
      </c>
      <c r="AA1566" t="n">
        <v>-419223</v>
      </c>
      <c r="AB1566" t="s">
        <v>269</v>
      </c>
      <c r="AC1566" t="s">
        <v>88</v>
      </c>
      <c r="AD1566" t="s">
        <v>89</v>
      </c>
      <c r="AE1566" t="s"/>
      <c r="AF1566" t="s"/>
      <c r="AG1566" t="s"/>
      <c r="AH1566" t="s">
        <v>1980</v>
      </c>
      <c r="AI1566" t="s">
        <v>1979</v>
      </c>
      <c r="AJ1566" t="s"/>
      <c r="AK1566" t="s">
        <v>91</v>
      </c>
      <c r="AL1566" t="s"/>
      <c r="AM1566" t="s">
        <v>271</v>
      </c>
      <c r="AN1566" t="s">
        <v>91</v>
      </c>
      <c r="AO1566" t="s"/>
      <c r="AP1566" t="n">
        <v>4</v>
      </c>
      <c r="AQ1566" t="s">
        <v>92</v>
      </c>
      <c r="AR1566" t="s"/>
      <c r="AS1566" t="s">
        <v>160</v>
      </c>
      <c r="AT1566" t="s">
        <v>94</v>
      </c>
      <c r="AU1566" t="s">
        <v>91</v>
      </c>
      <c r="AV1566" t="s"/>
      <c r="AW1566" t="s">
        <v>95</v>
      </c>
      <c r="AX1566" t="s"/>
      <c r="AY1566" t="n">
        <v>419223</v>
      </c>
      <c r="AZ1566" t="s">
        <v>1956</v>
      </c>
      <c r="BA1566" t="s"/>
      <c r="BB1566" t="s"/>
      <c r="BC1566" t="n">
        <v>38.9038</v>
      </c>
      <c r="BD1566" t="n">
        <v>38.9038</v>
      </c>
      <c r="BE1566" t="s">
        <v>1981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>
        <v>1982</v>
      </c>
      <c r="BR1566" t="s">
        <v>387</v>
      </c>
    </row>
    <row r="1567" spans="1:70">
      <c r="A1567" t="s">
        <v>70</v>
      </c>
      <c r="B1567" t="s">
        <v>71</v>
      </c>
      <c r="C1567" t="s">
        <v>311</v>
      </c>
      <c r="D1567" t="n">
        <v>3</v>
      </c>
      <c r="E1567" t="s">
        <v>1952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65.84999999999999</v>
      </c>
      <c r="L1567" t="s">
        <v>77</v>
      </c>
      <c r="M1567" t="s"/>
      <c r="N1567" t="s">
        <v>1978</v>
      </c>
      <c r="O1567" t="s">
        <v>79</v>
      </c>
      <c r="P1567" t="s">
        <v>1952</v>
      </c>
      <c r="Q1567" t="s"/>
      <c r="R1567" t="s">
        <v>80</v>
      </c>
      <c r="S1567" t="s">
        <v>1979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>
        <f>HYPERLINK("https://hotelmonitor-cachepage.eclerx.com/savepage/tk_15454758808442352_sr_59.html","info")</f>
        <v/>
      </c>
      <c r="AA1567" t="n">
        <v>-419223</v>
      </c>
      <c r="AB1567" t="s">
        <v>269</v>
      </c>
      <c r="AC1567" t="s">
        <v>88</v>
      </c>
      <c r="AD1567" t="s">
        <v>89</v>
      </c>
      <c r="AE1567" t="s"/>
      <c r="AF1567" t="s"/>
      <c r="AG1567" t="s"/>
      <c r="AH1567" t="s">
        <v>1980</v>
      </c>
      <c r="AI1567" t="s">
        <v>1979</v>
      </c>
      <c r="AJ1567" t="s"/>
      <c r="AK1567" t="s">
        <v>91</v>
      </c>
      <c r="AL1567" t="s"/>
      <c r="AM1567" t="s">
        <v>271</v>
      </c>
      <c r="AN1567" t="s">
        <v>91</v>
      </c>
      <c r="AO1567" t="s"/>
      <c r="AP1567" t="n">
        <v>4</v>
      </c>
      <c r="AQ1567" t="s">
        <v>92</v>
      </c>
      <c r="AR1567" t="s"/>
      <c r="AS1567" t="s">
        <v>160</v>
      </c>
      <c r="AT1567" t="s">
        <v>94</v>
      </c>
      <c r="AU1567" t="s">
        <v>91</v>
      </c>
      <c r="AV1567" t="s"/>
      <c r="AW1567" t="s">
        <v>95</v>
      </c>
      <c r="AX1567" t="s"/>
      <c r="AY1567" t="n">
        <v>419223</v>
      </c>
      <c r="AZ1567" t="s">
        <v>1956</v>
      </c>
      <c r="BA1567" t="s"/>
      <c r="BB1567" t="s"/>
      <c r="BC1567" t="n">
        <v>38.9038</v>
      </c>
      <c r="BD1567" t="n">
        <v>38.9038</v>
      </c>
      <c r="BE1567" t="s">
        <v>1981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>
        <v>1982</v>
      </c>
      <c r="BR1567" t="s">
        <v>387</v>
      </c>
    </row>
    <row r="1568" spans="1:70">
      <c r="A1568" t="s">
        <v>70</v>
      </c>
      <c r="B1568" t="s">
        <v>71</v>
      </c>
      <c r="C1568" t="s">
        <v>311</v>
      </c>
      <c r="D1568" t="n">
        <v>3</v>
      </c>
      <c r="E1568" t="s">
        <v>1952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69.73999999999999</v>
      </c>
      <c r="L1568" t="s">
        <v>77</v>
      </c>
      <c r="M1568" t="s"/>
      <c r="N1568" t="s">
        <v>1978</v>
      </c>
      <c r="O1568" t="s">
        <v>79</v>
      </c>
      <c r="P1568" t="s">
        <v>1952</v>
      </c>
      <c r="Q1568" t="s"/>
      <c r="R1568" t="s">
        <v>80</v>
      </c>
      <c r="S1568" t="s">
        <v>1983</v>
      </c>
      <c r="T1568" t="s">
        <v>82</v>
      </c>
      <c r="U1568" t="s">
        <v>83</v>
      </c>
      <c r="V1568" t="s">
        <v>84</v>
      </c>
      <c r="W1568" t="s">
        <v>103</v>
      </c>
      <c r="X1568" t="s"/>
      <c r="Y1568" t="s">
        <v>86</v>
      </c>
      <c r="Z1568">
        <f>HYPERLINK("https://hotelmonitor-cachepage.eclerx.com/savepage/tk_15454758808442352_sr_59.html","info")</f>
        <v/>
      </c>
      <c r="AA1568" t="n">
        <v>-419223</v>
      </c>
      <c r="AB1568" t="s">
        <v>269</v>
      </c>
      <c r="AC1568" t="s">
        <v>88</v>
      </c>
      <c r="AD1568" t="s">
        <v>89</v>
      </c>
      <c r="AE1568" t="s"/>
      <c r="AF1568" t="s"/>
      <c r="AG1568" t="s"/>
      <c r="AH1568" t="s">
        <v>1984</v>
      </c>
      <c r="AI1568" t="s">
        <v>1983</v>
      </c>
      <c r="AJ1568" t="s"/>
      <c r="AK1568" t="s">
        <v>91</v>
      </c>
      <c r="AL1568" t="s"/>
      <c r="AM1568" t="s">
        <v>271</v>
      </c>
      <c r="AN1568" t="s">
        <v>91</v>
      </c>
      <c r="AO1568" t="s"/>
      <c r="AP1568" t="n">
        <v>4</v>
      </c>
      <c r="AQ1568" t="s">
        <v>92</v>
      </c>
      <c r="AR1568" t="s"/>
      <c r="AS1568" t="s">
        <v>160</v>
      </c>
      <c r="AT1568" t="s">
        <v>94</v>
      </c>
      <c r="AU1568" t="s">
        <v>91</v>
      </c>
      <c r="AV1568" t="s"/>
      <c r="AW1568" t="s">
        <v>95</v>
      </c>
      <c r="AX1568" t="s"/>
      <c r="AY1568" t="n">
        <v>419223</v>
      </c>
      <c r="AZ1568" t="s">
        <v>1956</v>
      </c>
      <c r="BA1568" t="s"/>
      <c r="BB1568" t="s"/>
      <c r="BC1568" t="n">
        <v>38.9038</v>
      </c>
      <c r="BD1568" t="n">
        <v>38.9038</v>
      </c>
      <c r="BE1568" t="s">
        <v>1985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>
        <v>1982</v>
      </c>
      <c r="BR1568" t="s">
        <v>387</v>
      </c>
    </row>
    <row r="1569" spans="1:70">
      <c r="A1569" t="s">
        <v>70</v>
      </c>
      <c r="B1569" t="s">
        <v>71</v>
      </c>
      <c r="C1569" t="s">
        <v>311</v>
      </c>
      <c r="D1569" t="n">
        <v>3</v>
      </c>
      <c r="E1569" t="s">
        <v>1952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69.73999999999999</v>
      </c>
      <c r="L1569" t="s">
        <v>77</v>
      </c>
      <c r="M1569" t="s"/>
      <c r="N1569" t="s">
        <v>1978</v>
      </c>
      <c r="O1569" t="s">
        <v>79</v>
      </c>
      <c r="P1569" t="s">
        <v>1952</v>
      </c>
      <c r="Q1569" t="s"/>
      <c r="R1569" t="s">
        <v>80</v>
      </c>
      <c r="S1569" t="s">
        <v>1983</v>
      </c>
      <c r="T1569" t="s">
        <v>82</v>
      </c>
      <c r="U1569" t="s">
        <v>83</v>
      </c>
      <c r="V1569" t="s">
        <v>84</v>
      </c>
      <c r="W1569" t="s">
        <v>103</v>
      </c>
      <c r="X1569" t="s"/>
      <c r="Y1569" t="s">
        <v>86</v>
      </c>
      <c r="Z1569">
        <f>HYPERLINK("https://hotelmonitor-cachepage.eclerx.com/savepage/tk_15454758808442352_sr_59.html","info")</f>
        <v/>
      </c>
      <c r="AA1569" t="n">
        <v>-419223</v>
      </c>
      <c r="AB1569" t="s">
        <v>269</v>
      </c>
      <c r="AC1569" t="s">
        <v>88</v>
      </c>
      <c r="AD1569" t="s">
        <v>89</v>
      </c>
      <c r="AE1569" t="s"/>
      <c r="AF1569" t="s"/>
      <c r="AG1569" t="s"/>
      <c r="AH1569" t="s">
        <v>1984</v>
      </c>
      <c r="AI1569" t="s">
        <v>1983</v>
      </c>
      <c r="AJ1569" t="s"/>
      <c r="AK1569" t="s">
        <v>91</v>
      </c>
      <c r="AL1569" t="s"/>
      <c r="AM1569" t="s">
        <v>271</v>
      </c>
      <c r="AN1569" t="s">
        <v>91</v>
      </c>
      <c r="AO1569" t="s"/>
      <c r="AP1569" t="n">
        <v>4</v>
      </c>
      <c r="AQ1569" t="s">
        <v>92</v>
      </c>
      <c r="AR1569" t="s"/>
      <c r="AS1569" t="s">
        <v>160</v>
      </c>
      <c r="AT1569" t="s">
        <v>94</v>
      </c>
      <c r="AU1569" t="s">
        <v>91</v>
      </c>
      <c r="AV1569" t="s"/>
      <c r="AW1569" t="s">
        <v>95</v>
      </c>
      <c r="AX1569" t="s"/>
      <c r="AY1569" t="n">
        <v>419223</v>
      </c>
      <c r="AZ1569" t="s">
        <v>1956</v>
      </c>
      <c r="BA1569" t="s"/>
      <c r="BB1569" t="s"/>
      <c r="BC1569" t="n">
        <v>38.9038</v>
      </c>
      <c r="BD1569" t="n">
        <v>38.9038</v>
      </c>
      <c r="BE1569" t="s">
        <v>1985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>
        <v>1982</v>
      </c>
      <c r="BR1569" t="s">
        <v>387</v>
      </c>
    </row>
    <row r="1570" spans="1:70">
      <c r="A1570" t="s">
        <v>70</v>
      </c>
      <c r="B1570" t="s">
        <v>71</v>
      </c>
      <c r="C1570" t="s">
        <v>311</v>
      </c>
      <c r="D1570" t="n">
        <v>3</v>
      </c>
      <c r="E1570" t="s">
        <v>1952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90.09999999999999</v>
      </c>
      <c r="L1570" t="s">
        <v>77</v>
      </c>
      <c r="M1570" t="s"/>
      <c r="N1570" t="s">
        <v>1978</v>
      </c>
      <c r="O1570" t="s">
        <v>79</v>
      </c>
      <c r="P1570" t="s">
        <v>1952</v>
      </c>
      <c r="Q1570" t="s"/>
      <c r="R1570" t="s">
        <v>80</v>
      </c>
      <c r="S1570" t="s">
        <v>1986</v>
      </c>
      <c r="T1570" t="s">
        <v>82</v>
      </c>
      <c r="U1570" t="s">
        <v>83</v>
      </c>
      <c r="V1570" t="s">
        <v>84</v>
      </c>
      <c r="W1570" t="s">
        <v>107</v>
      </c>
      <c r="X1570" t="s"/>
      <c r="Y1570" t="s">
        <v>86</v>
      </c>
      <c r="Z1570">
        <f>HYPERLINK("https://hotelmonitor-cachepage.eclerx.com/savepage/tk_15454758808442352_sr_59.html","info")</f>
        <v/>
      </c>
      <c r="AA1570" t="n">
        <v>-419223</v>
      </c>
      <c r="AB1570" t="s">
        <v>269</v>
      </c>
      <c r="AC1570" t="s">
        <v>88</v>
      </c>
      <c r="AD1570" t="s">
        <v>89</v>
      </c>
      <c r="AE1570" t="s"/>
      <c r="AF1570" t="s"/>
      <c r="AG1570" t="s"/>
      <c r="AH1570" t="s">
        <v>1987</v>
      </c>
      <c r="AI1570" t="s">
        <v>1988</v>
      </c>
      <c r="AJ1570" t="s"/>
      <c r="AK1570" t="s">
        <v>91</v>
      </c>
      <c r="AL1570" t="s"/>
      <c r="AM1570" t="s">
        <v>271</v>
      </c>
      <c r="AN1570" t="s">
        <v>91</v>
      </c>
      <c r="AO1570" t="s"/>
      <c r="AP1570" t="n">
        <v>4</v>
      </c>
      <c r="AQ1570" t="s">
        <v>92</v>
      </c>
      <c r="AR1570" t="s"/>
      <c r="AS1570" t="s">
        <v>160</v>
      </c>
      <c r="AT1570" t="s">
        <v>94</v>
      </c>
      <c r="AU1570" t="s">
        <v>91</v>
      </c>
      <c r="AV1570" t="s"/>
      <c r="AW1570" t="s">
        <v>95</v>
      </c>
      <c r="AX1570" t="s"/>
      <c r="AY1570" t="n">
        <v>419223</v>
      </c>
      <c r="AZ1570" t="s">
        <v>1956</v>
      </c>
      <c r="BA1570" t="s"/>
      <c r="BB1570" t="s"/>
      <c r="BC1570" t="n">
        <v>38.9038</v>
      </c>
      <c r="BD1570" t="n">
        <v>38.9038</v>
      </c>
      <c r="BE1570" t="s">
        <v>1989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>
        <v>1982</v>
      </c>
      <c r="BR1570" t="s">
        <v>387</v>
      </c>
    </row>
    <row r="1571" spans="1:70">
      <c r="A1571" t="s">
        <v>70</v>
      </c>
      <c r="B1571" t="s">
        <v>71</v>
      </c>
      <c r="C1571" t="s">
        <v>311</v>
      </c>
      <c r="D1571" t="n">
        <v>3</v>
      </c>
      <c r="E1571" t="s">
        <v>1952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90.09999999999999</v>
      </c>
      <c r="L1571" t="s">
        <v>77</v>
      </c>
      <c r="M1571" t="s"/>
      <c r="N1571" t="s">
        <v>1978</v>
      </c>
      <c r="O1571" t="s">
        <v>79</v>
      </c>
      <c r="P1571" t="s">
        <v>1952</v>
      </c>
      <c r="Q1571" t="s"/>
      <c r="R1571" t="s">
        <v>80</v>
      </c>
      <c r="S1571" t="s">
        <v>1986</v>
      </c>
      <c r="T1571" t="s">
        <v>82</v>
      </c>
      <c r="U1571" t="s">
        <v>83</v>
      </c>
      <c r="V1571" t="s">
        <v>84</v>
      </c>
      <c r="W1571" t="s">
        <v>107</v>
      </c>
      <c r="X1571" t="s"/>
      <c r="Y1571" t="s">
        <v>86</v>
      </c>
      <c r="Z1571">
        <f>HYPERLINK("https://hotelmonitor-cachepage.eclerx.com/savepage/tk_15454758808442352_sr_59.html","info")</f>
        <v/>
      </c>
      <c r="AA1571" t="n">
        <v>-419223</v>
      </c>
      <c r="AB1571" t="s">
        <v>269</v>
      </c>
      <c r="AC1571" t="s">
        <v>88</v>
      </c>
      <c r="AD1571" t="s">
        <v>89</v>
      </c>
      <c r="AE1571" t="s"/>
      <c r="AF1571" t="s"/>
      <c r="AG1571" t="s"/>
      <c r="AH1571" t="s">
        <v>1987</v>
      </c>
      <c r="AI1571" t="s">
        <v>1988</v>
      </c>
      <c r="AJ1571" t="s"/>
      <c r="AK1571" t="s">
        <v>91</v>
      </c>
      <c r="AL1571" t="s"/>
      <c r="AM1571" t="s">
        <v>271</v>
      </c>
      <c r="AN1571" t="s">
        <v>91</v>
      </c>
      <c r="AO1571" t="s"/>
      <c r="AP1571" t="n">
        <v>4</v>
      </c>
      <c r="AQ1571" t="s">
        <v>92</v>
      </c>
      <c r="AR1571" t="s"/>
      <c r="AS1571" t="s">
        <v>160</v>
      </c>
      <c r="AT1571" t="s">
        <v>94</v>
      </c>
      <c r="AU1571" t="s">
        <v>91</v>
      </c>
      <c r="AV1571" t="s"/>
      <c r="AW1571" t="s">
        <v>95</v>
      </c>
      <c r="AX1571" t="s"/>
      <c r="AY1571" t="n">
        <v>419223</v>
      </c>
      <c r="AZ1571" t="s">
        <v>1956</v>
      </c>
      <c r="BA1571" t="s"/>
      <c r="BB1571" t="s"/>
      <c r="BC1571" t="n">
        <v>38.9038</v>
      </c>
      <c r="BD1571" t="n">
        <v>38.9038</v>
      </c>
      <c r="BE1571" t="s">
        <v>1989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>
        <v>1982</v>
      </c>
      <c r="BR1571" t="s">
        <v>387</v>
      </c>
    </row>
    <row r="1572" spans="1:70">
      <c r="A1572" t="s">
        <v>70</v>
      </c>
      <c r="B1572" t="s">
        <v>71</v>
      </c>
      <c r="C1572" t="s">
        <v>311</v>
      </c>
      <c r="D1572" t="n">
        <v>3</v>
      </c>
      <c r="E1572" t="s">
        <v>1952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86.45</v>
      </c>
      <c r="L1572" t="s">
        <v>77</v>
      </c>
      <c r="M1572" t="s"/>
      <c r="N1572" t="s">
        <v>1004</v>
      </c>
      <c r="O1572" t="s">
        <v>79</v>
      </c>
      <c r="P1572" t="s">
        <v>1952</v>
      </c>
      <c r="Q1572" t="s"/>
      <c r="R1572" t="s">
        <v>80</v>
      </c>
      <c r="S1572" t="s">
        <v>1990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>
        <f>HYPERLINK("https://hotelmonitor-cachepage.eclerx.com/savepage/tk_15454758808442352_sr_59.html","info")</f>
        <v/>
      </c>
      <c r="AA1572" t="n">
        <v>-419223</v>
      </c>
      <c r="AB1572" t="s">
        <v>269</v>
      </c>
      <c r="AC1572" t="s">
        <v>88</v>
      </c>
      <c r="AD1572" t="s">
        <v>89</v>
      </c>
      <c r="AE1572" t="s"/>
      <c r="AF1572" t="s"/>
      <c r="AG1572" t="s"/>
      <c r="AH1572" t="s">
        <v>1991</v>
      </c>
      <c r="AI1572" t="s">
        <v>1990</v>
      </c>
      <c r="AJ1572" t="s"/>
      <c r="AK1572" t="s">
        <v>91</v>
      </c>
      <c r="AL1572" t="s"/>
      <c r="AM1572" t="s">
        <v>271</v>
      </c>
      <c r="AN1572" t="s">
        <v>91</v>
      </c>
      <c r="AO1572" t="s"/>
      <c r="AP1572" t="n">
        <v>4</v>
      </c>
      <c r="AQ1572" t="s">
        <v>92</v>
      </c>
      <c r="AR1572" t="s"/>
      <c r="AS1572" t="s">
        <v>160</v>
      </c>
      <c r="AT1572" t="s">
        <v>94</v>
      </c>
      <c r="AU1572" t="s">
        <v>91</v>
      </c>
      <c r="AV1572" t="s"/>
      <c r="AW1572" t="s">
        <v>95</v>
      </c>
      <c r="AX1572" t="s"/>
      <c r="AY1572" t="n">
        <v>419223</v>
      </c>
      <c r="AZ1572" t="s">
        <v>1956</v>
      </c>
      <c r="BA1572" t="s"/>
      <c r="BB1572" t="s"/>
      <c r="BC1572" t="n">
        <v>38.9038</v>
      </c>
      <c r="BD1572" t="n">
        <v>38.9038</v>
      </c>
      <c r="BE1572" t="s">
        <v>1992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>
        <v>1008</v>
      </c>
      <c r="BR1572" t="s">
        <v>387</v>
      </c>
    </row>
    <row r="1573" spans="1:70">
      <c r="A1573" t="s">
        <v>70</v>
      </c>
      <c r="B1573" t="s">
        <v>71</v>
      </c>
      <c r="C1573" t="s">
        <v>311</v>
      </c>
      <c r="D1573" t="n">
        <v>3</v>
      </c>
      <c r="E1573" t="s">
        <v>1952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86.45</v>
      </c>
      <c r="L1573" t="s">
        <v>77</v>
      </c>
      <c r="M1573" t="s"/>
      <c r="N1573" t="s">
        <v>1004</v>
      </c>
      <c r="O1573" t="s">
        <v>79</v>
      </c>
      <c r="P1573" t="s">
        <v>1952</v>
      </c>
      <c r="Q1573" t="s"/>
      <c r="R1573" t="s">
        <v>80</v>
      </c>
      <c r="S1573" t="s">
        <v>1990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>
        <f>HYPERLINK("https://hotelmonitor-cachepage.eclerx.com/savepage/tk_15454758808442352_sr_59.html","info")</f>
        <v/>
      </c>
      <c r="AA1573" t="n">
        <v>-419223</v>
      </c>
      <c r="AB1573" t="s">
        <v>269</v>
      </c>
      <c r="AC1573" t="s">
        <v>88</v>
      </c>
      <c r="AD1573" t="s">
        <v>89</v>
      </c>
      <c r="AE1573" t="s"/>
      <c r="AF1573" t="s"/>
      <c r="AG1573" t="s"/>
      <c r="AH1573" t="s">
        <v>1991</v>
      </c>
      <c r="AI1573" t="s">
        <v>1990</v>
      </c>
      <c r="AJ1573" t="s"/>
      <c r="AK1573" t="s">
        <v>91</v>
      </c>
      <c r="AL1573" t="s"/>
      <c r="AM1573" t="s">
        <v>271</v>
      </c>
      <c r="AN1573" t="s">
        <v>91</v>
      </c>
      <c r="AO1573" t="s"/>
      <c r="AP1573" t="n">
        <v>4</v>
      </c>
      <c r="AQ1573" t="s">
        <v>92</v>
      </c>
      <c r="AR1573" t="s"/>
      <c r="AS1573" t="s">
        <v>160</v>
      </c>
      <c r="AT1573" t="s">
        <v>94</v>
      </c>
      <c r="AU1573" t="s">
        <v>91</v>
      </c>
      <c r="AV1573" t="s"/>
      <c r="AW1573" t="s">
        <v>95</v>
      </c>
      <c r="AX1573" t="s"/>
      <c r="AY1573" t="n">
        <v>419223</v>
      </c>
      <c r="AZ1573" t="s">
        <v>1956</v>
      </c>
      <c r="BA1573" t="s"/>
      <c r="BB1573" t="s"/>
      <c r="BC1573" t="n">
        <v>38.9038</v>
      </c>
      <c r="BD1573" t="n">
        <v>38.9038</v>
      </c>
      <c r="BE1573" t="s">
        <v>1992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>
        <v>1008</v>
      </c>
      <c r="BR1573" t="s">
        <v>387</v>
      </c>
    </row>
    <row r="1574" spans="1:70">
      <c r="A1574" t="s">
        <v>70</v>
      </c>
      <c r="B1574" t="s">
        <v>71</v>
      </c>
      <c r="C1574" t="s">
        <v>311</v>
      </c>
      <c r="D1574" t="n">
        <v>3</v>
      </c>
      <c r="E1574" t="s">
        <v>1952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90.09999999999999</v>
      </c>
      <c r="L1574" t="s">
        <v>77</v>
      </c>
      <c r="M1574" t="s"/>
      <c r="N1574" t="s">
        <v>1004</v>
      </c>
      <c r="O1574" t="s">
        <v>79</v>
      </c>
      <c r="P1574" t="s">
        <v>1952</v>
      </c>
      <c r="Q1574" t="s"/>
      <c r="R1574" t="s">
        <v>80</v>
      </c>
      <c r="S1574" t="s">
        <v>1986</v>
      </c>
      <c r="T1574" t="s">
        <v>82</v>
      </c>
      <c r="U1574" t="s">
        <v>83</v>
      </c>
      <c r="V1574" t="s">
        <v>84</v>
      </c>
      <c r="W1574" t="s">
        <v>103</v>
      </c>
      <c r="X1574" t="s"/>
      <c r="Y1574" t="s">
        <v>86</v>
      </c>
      <c r="Z1574">
        <f>HYPERLINK("https://hotelmonitor-cachepage.eclerx.com/savepage/tk_15454758808442352_sr_59.html","info")</f>
        <v/>
      </c>
      <c r="AA1574" t="n">
        <v>-419223</v>
      </c>
      <c r="AB1574" t="s">
        <v>269</v>
      </c>
      <c r="AC1574" t="s">
        <v>88</v>
      </c>
      <c r="AD1574" t="s">
        <v>89</v>
      </c>
      <c r="AE1574" t="s"/>
      <c r="AF1574" t="s"/>
      <c r="AG1574" t="s"/>
      <c r="AH1574" t="s">
        <v>1987</v>
      </c>
      <c r="AI1574" t="s">
        <v>1988</v>
      </c>
      <c r="AJ1574" t="s"/>
      <c r="AK1574" t="s">
        <v>91</v>
      </c>
      <c r="AL1574" t="s"/>
      <c r="AM1574" t="s">
        <v>271</v>
      </c>
      <c r="AN1574" t="s">
        <v>91</v>
      </c>
      <c r="AO1574" t="s"/>
      <c r="AP1574" t="n">
        <v>4</v>
      </c>
      <c r="AQ1574" t="s">
        <v>92</v>
      </c>
      <c r="AR1574" t="s"/>
      <c r="AS1574" t="s">
        <v>160</v>
      </c>
      <c r="AT1574" t="s">
        <v>94</v>
      </c>
      <c r="AU1574" t="s">
        <v>91</v>
      </c>
      <c r="AV1574" t="s"/>
      <c r="AW1574" t="s">
        <v>95</v>
      </c>
      <c r="AX1574" t="s"/>
      <c r="AY1574" t="n">
        <v>419223</v>
      </c>
      <c r="AZ1574" t="s">
        <v>1956</v>
      </c>
      <c r="BA1574" t="s"/>
      <c r="BB1574" t="s"/>
      <c r="BC1574" t="n">
        <v>38.9038</v>
      </c>
      <c r="BD1574" t="n">
        <v>38.9038</v>
      </c>
      <c r="BE1574" t="s">
        <v>1989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>
        <v>1008</v>
      </c>
      <c r="BR1574" t="s">
        <v>387</v>
      </c>
    </row>
    <row r="1575" spans="1:70">
      <c r="A1575" t="s">
        <v>70</v>
      </c>
      <c r="B1575" t="s">
        <v>71</v>
      </c>
      <c r="C1575" t="s">
        <v>311</v>
      </c>
      <c r="D1575" t="n">
        <v>3</v>
      </c>
      <c r="E1575" t="s">
        <v>1952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90.09999999999999</v>
      </c>
      <c r="L1575" t="s">
        <v>77</v>
      </c>
      <c r="M1575" t="s"/>
      <c r="N1575" t="s">
        <v>1004</v>
      </c>
      <c r="O1575" t="s">
        <v>79</v>
      </c>
      <c r="P1575" t="s">
        <v>1952</v>
      </c>
      <c r="Q1575" t="s"/>
      <c r="R1575" t="s">
        <v>80</v>
      </c>
      <c r="S1575" t="s">
        <v>1986</v>
      </c>
      <c r="T1575" t="s">
        <v>82</v>
      </c>
      <c r="U1575" t="s">
        <v>83</v>
      </c>
      <c r="V1575" t="s">
        <v>84</v>
      </c>
      <c r="W1575" t="s">
        <v>103</v>
      </c>
      <c r="X1575" t="s"/>
      <c r="Y1575" t="s">
        <v>86</v>
      </c>
      <c r="Z1575">
        <f>HYPERLINK("https://hotelmonitor-cachepage.eclerx.com/savepage/tk_15454758808442352_sr_59.html","info")</f>
        <v/>
      </c>
      <c r="AA1575" t="n">
        <v>-419223</v>
      </c>
      <c r="AB1575" t="s">
        <v>269</v>
      </c>
      <c r="AC1575" t="s">
        <v>88</v>
      </c>
      <c r="AD1575" t="s">
        <v>89</v>
      </c>
      <c r="AE1575" t="s"/>
      <c r="AF1575" t="s"/>
      <c r="AG1575" t="s"/>
      <c r="AH1575" t="s">
        <v>1987</v>
      </c>
      <c r="AI1575" t="s">
        <v>1988</v>
      </c>
      <c r="AJ1575" t="s"/>
      <c r="AK1575" t="s">
        <v>91</v>
      </c>
      <c r="AL1575" t="s"/>
      <c r="AM1575" t="s">
        <v>271</v>
      </c>
      <c r="AN1575" t="s">
        <v>91</v>
      </c>
      <c r="AO1575" t="s"/>
      <c r="AP1575" t="n">
        <v>4</v>
      </c>
      <c r="AQ1575" t="s">
        <v>92</v>
      </c>
      <c r="AR1575" t="s"/>
      <c r="AS1575" t="s">
        <v>160</v>
      </c>
      <c r="AT1575" t="s">
        <v>94</v>
      </c>
      <c r="AU1575" t="s">
        <v>91</v>
      </c>
      <c r="AV1575" t="s"/>
      <c r="AW1575" t="s">
        <v>95</v>
      </c>
      <c r="AX1575" t="s"/>
      <c r="AY1575" t="n">
        <v>419223</v>
      </c>
      <c r="AZ1575" t="s">
        <v>1956</v>
      </c>
      <c r="BA1575" t="s"/>
      <c r="BB1575" t="s"/>
      <c r="BC1575" t="n">
        <v>38.9038</v>
      </c>
      <c r="BD1575" t="n">
        <v>38.9038</v>
      </c>
      <c r="BE1575" t="s">
        <v>1989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>
        <v>1008</v>
      </c>
      <c r="BR1575" t="s">
        <v>387</v>
      </c>
    </row>
    <row r="1576" spans="1:70">
      <c r="A1576" t="s">
        <v>70</v>
      </c>
      <c r="B1576" t="s">
        <v>71</v>
      </c>
      <c r="C1576" t="s">
        <v>311</v>
      </c>
      <c r="D1576" t="n">
        <v>3</v>
      </c>
      <c r="E1576" t="s">
        <v>1952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108.37</v>
      </c>
      <c r="L1576" t="s">
        <v>77</v>
      </c>
      <c r="M1576" t="s"/>
      <c r="N1576" t="s">
        <v>1004</v>
      </c>
      <c r="O1576" t="s">
        <v>79</v>
      </c>
      <c r="P1576" t="s">
        <v>1952</v>
      </c>
      <c r="Q1576" t="s"/>
      <c r="R1576" t="s">
        <v>80</v>
      </c>
      <c r="S1576" t="s">
        <v>1993</v>
      </c>
      <c r="T1576" t="s">
        <v>82</v>
      </c>
      <c r="U1576" t="s">
        <v>83</v>
      </c>
      <c r="V1576" t="s">
        <v>84</v>
      </c>
      <c r="W1576" t="s">
        <v>107</v>
      </c>
      <c r="X1576" t="s"/>
      <c r="Y1576" t="s">
        <v>86</v>
      </c>
      <c r="Z1576">
        <f>HYPERLINK("https://hotelmonitor-cachepage.eclerx.com/savepage/tk_15454758808442352_sr_59.html","info")</f>
        <v/>
      </c>
      <c r="AA1576" t="n">
        <v>-419223</v>
      </c>
      <c r="AB1576" t="s">
        <v>269</v>
      </c>
      <c r="AC1576" t="s">
        <v>88</v>
      </c>
      <c r="AD1576" t="s">
        <v>89</v>
      </c>
      <c r="AE1576" t="s"/>
      <c r="AF1576" t="s"/>
      <c r="AG1576" t="s"/>
      <c r="AH1576" t="s">
        <v>1994</v>
      </c>
      <c r="AI1576" t="s">
        <v>1993</v>
      </c>
      <c r="AJ1576" t="s"/>
      <c r="AK1576" t="s">
        <v>91</v>
      </c>
      <c r="AL1576" t="s"/>
      <c r="AM1576" t="s">
        <v>271</v>
      </c>
      <c r="AN1576" t="s">
        <v>91</v>
      </c>
      <c r="AO1576" t="s"/>
      <c r="AP1576" t="n">
        <v>4</v>
      </c>
      <c r="AQ1576" t="s">
        <v>92</v>
      </c>
      <c r="AR1576" t="s"/>
      <c r="AS1576" t="s">
        <v>160</v>
      </c>
      <c r="AT1576" t="s">
        <v>94</v>
      </c>
      <c r="AU1576" t="s">
        <v>91</v>
      </c>
      <c r="AV1576" t="s"/>
      <c r="AW1576" t="s">
        <v>95</v>
      </c>
      <c r="AX1576" t="s"/>
      <c r="AY1576" t="n">
        <v>419223</v>
      </c>
      <c r="AZ1576" t="s">
        <v>1956</v>
      </c>
      <c r="BA1576" t="s"/>
      <c r="BB1576" t="s"/>
      <c r="BC1576" t="n">
        <v>38.9038</v>
      </c>
      <c r="BD1576" t="n">
        <v>38.9038</v>
      </c>
      <c r="BE1576" t="s">
        <v>1995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>
        <v>1008</v>
      </c>
      <c r="BR1576" t="s">
        <v>387</v>
      </c>
    </row>
    <row r="1577" spans="1:70">
      <c r="A1577" t="s">
        <v>70</v>
      </c>
      <c r="B1577" t="s">
        <v>71</v>
      </c>
      <c r="C1577" t="s">
        <v>311</v>
      </c>
      <c r="D1577" t="n">
        <v>3</v>
      </c>
      <c r="E1577" t="s">
        <v>1952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108.37</v>
      </c>
      <c r="L1577" t="s">
        <v>77</v>
      </c>
      <c r="M1577" t="s"/>
      <c r="N1577" t="s">
        <v>1004</v>
      </c>
      <c r="O1577" t="s">
        <v>79</v>
      </c>
      <c r="P1577" t="s">
        <v>1952</v>
      </c>
      <c r="Q1577" t="s"/>
      <c r="R1577" t="s">
        <v>80</v>
      </c>
      <c r="S1577" t="s">
        <v>1993</v>
      </c>
      <c r="T1577" t="s">
        <v>82</v>
      </c>
      <c r="U1577" t="s">
        <v>83</v>
      </c>
      <c r="V1577" t="s">
        <v>84</v>
      </c>
      <c r="W1577" t="s">
        <v>107</v>
      </c>
      <c r="X1577" t="s"/>
      <c r="Y1577" t="s">
        <v>86</v>
      </c>
      <c r="Z1577">
        <f>HYPERLINK("https://hotelmonitor-cachepage.eclerx.com/savepage/tk_15454758808442352_sr_59.html","info")</f>
        <v/>
      </c>
      <c r="AA1577" t="n">
        <v>-419223</v>
      </c>
      <c r="AB1577" t="s">
        <v>269</v>
      </c>
      <c r="AC1577" t="s">
        <v>88</v>
      </c>
      <c r="AD1577" t="s">
        <v>89</v>
      </c>
      <c r="AE1577" t="s"/>
      <c r="AF1577" t="s"/>
      <c r="AG1577" t="s"/>
      <c r="AH1577" t="s">
        <v>1994</v>
      </c>
      <c r="AI1577" t="s">
        <v>1993</v>
      </c>
      <c r="AJ1577" t="s"/>
      <c r="AK1577" t="s">
        <v>91</v>
      </c>
      <c r="AL1577" t="s"/>
      <c r="AM1577" t="s">
        <v>271</v>
      </c>
      <c r="AN1577" t="s">
        <v>91</v>
      </c>
      <c r="AO1577" t="s"/>
      <c r="AP1577" t="n">
        <v>4</v>
      </c>
      <c r="AQ1577" t="s">
        <v>92</v>
      </c>
      <c r="AR1577" t="s"/>
      <c r="AS1577" t="s">
        <v>160</v>
      </c>
      <c r="AT1577" t="s">
        <v>94</v>
      </c>
      <c r="AU1577" t="s">
        <v>91</v>
      </c>
      <c r="AV1577" t="s"/>
      <c r="AW1577" t="s">
        <v>95</v>
      </c>
      <c r="AX1577" t="s"/>
      <c r="AY1577" t="n">
        <v>419223</v>
      </c>
      <c r="AZ1577" t="s">
        <v>1956</v>
      </c>
      <c r="BA1577" t="s"/>
      <c r="BB1577" t="s"/>
      <c r="BC1577" t="n">
        <v>38.9038</v>
      </c>
      <c r="BD1577" t="n">
        <v>38.9038</v>
      </c>
      <c r="BE1577" t="s">
        <v>1995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>
        <v>1008</v>
      </c>
      <c r="BR1577" t="s">
        <v>387</v>
      </c>
    </row>
    <row r="1578" spans="1:70">
      <c r="A1578" t="s">
        <v>70</v>
      </c>
      <c r="B1578" t="s">
        <v>71</v>
      </c>
      <c r="C1578" t="s">
        <v>311</v>
      </c>
      <c r="D1578" t="n">
        <v>3</v>
      </c>
      <c r="E1578" t="s">
        <v>1952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98.7</v>
      </c>
      <c r="L1578" t="s">
        <v>77</v>
      </c>
      <c r="M1578" t="s"/>
      <c r="N1578" t="s">
        <v>1996</v>
      </c>
      <c r="O1578" t="s">
        <v>79</v>
      </c>
      <c r="P1578" t="s">
        <v>1952</v>
      </c>
      <c r="Q1578" t="s"/>
      <c r="R1578" t="s">
        <v>80</v>
      </c>
      <c r="S1578" t="s">
        <v>1997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>
        <f>HYPERLINK("https://hotelmonitor-cachepage.eclerx.com/savepage/tk_15454758808442352_sr_59.html","info")</f>
        <v/>
      </c>
      <c r="AA1578" t="n">
        <v>-419223</v>
      </c>
      <c r="AB1578" t="s">
        <v>1954</v>
      </c>
      <c r="AC1578" t="s">
        <v>88</v>
      </c>
      <c r="AD1578" t="s">
        <v>89</v>
      </c>
      <c r="AE1578" t="s"/>
      <c r="AF1578" t="s"/>
      <c r="AG1578" t="s"/>
      <c r="AH1578" t="s">
        <v>1998</v>
      </c>
      <c r="AI1578" t="s">
        <v>1997</v>
      </c>
      <c r="AJ1578" t="s"/>
      <c r="AK1578" t="s">
        <v>91</v>
      </c>
      <c r="AL1578" t="s"/>
      <c r="AM1578" t="s"/>
      <c r="AN1578" t="s">
        <v>91</v>
      </c>
      <c r="AO1578" t="s"/>
      <c r="AP1578" t="n">
        <v>4</v>
      </c>
      <c r="AQ1578" t="s">
        <v>92</v>
      </c>
      <c r="AR1578" t="s"/>
      <c r="AS1578" t="s">
        <v>1999</v>
      </c>
      <c r="AT1578" t="s">
        <v>94</v>
      </c>
      <c r="AU1578" t="s">
        <v>91</v>
      </c>
      <c r="AV1578" t="s"/>
      <c r="AW1578" t="s">
        <v>95</v>
      </c>
      <c r="AX1578" t="s"/>
      <c r="AY1578" t="n">
        <v>419223</v>
      </c>
      <c r="AZ1578" t="s">
        <v>1956</v>
      </c>
      <c r="BA1578" t="s"/>
      <c r="BB1578" t="s"/>
      <c r="BC1578" t="n">
        <v>38.9038</v>
      </c>
      <c r="BD1578" t="n">
        <v>38.9038</v>
      </c>
      <c r="BE1578" t="s">
        <v>2000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>
        <v>98</v>
      </c>
      <c r="BO1578" t="s">
        <v>82</v>
      </c>
      <c r="BP1578" t="s">
        <v>99</v>
      </c>
      <c r="BQ1578" t="s">
        <v>2001</v>
      </c>
      <c r="BR1578" t="s">
        <v>387</v>
      </c>
    </row>
    <row r="1579" spans="1:70">
      <c r="A1579" t="s">
        <v>70</v>
      </c>
      <c r="B1579" t="s">
        <v>71</v>
      </c>
      <c r="C1579" t="s">
        <v>311</v>
      </c>
      <c r="D1579" t="n">
        <v>3</v>
      </c>
      <c r="E1579" t="s">
        <v>1952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98.7</v>
      </c>
      <c r="L1579" t="s">
        <v>77</v>
      </c>
      <c r="M1579" t="s"/>
      <c r="N1579" t="s">
        <v>1996</v>
      </c>
      <c r="O1579" t="s">
        <v>79</v>
      </c>
      <c r="P1579" t="s">
        <v>1952</v>
      </c>
      <c r="Q1579" t="s"/>
      <c r="R1579" t="s">
        <v>80</v>
      </c>
      <c r="S1579" t="s">
        <v>1997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>
        <f>HYPERLINK("https://hotelmonitor-cachepage.eclerx.com/savepage/tk_15454758808442352_sr_59.html","info")</f>
        <v/>
      </c>
      <c r="AA1579" t="n">
        <v>-419223</v>
      </c>
      <c r="AB1579" t="s">
        <v>1954</v>
      </c>
      <c r="AC1579" t="s">
        <v>88</v>
      </c>
      <c r="AD1579" t="s">
        <v>89</v>
      </c>
      <c r="AE1579" t="s"/>
      <c r="AF1579" t="s"/>
      <c r="AG1579" t="s"/>
      <c r="AH1579" t="s">
        <v>1998</v>
      </c>
      <c r="AI1579" t="s">
        <v>1997</v>
      </c>
      <c r="AJ1579" t="s"/>
      <c r="AK1579" t="s">
        <v>91</v>
      </c>
      <c r="AL1579" t="s"/>
      <c r="AM1579" t="s"/>
      <c r="AN1579" t="s">
        <v>91</v>
      </c>
      <c r="AO1579" t="s"/>
      <c r="AP1579" t="n">
        <v>4</v>
      </c>
      <c r="AQ1579" t="s">
        <v>92</v>
      </c>
      <c r="AR1579" t="s"/>
      <c r="AS1579" t="s">
        <v>1999</v>
      </c>
      <c r="AT1579" t="s">
        <v>94</v>
      </c>
      <c r="AU1579" t="s">
        <v>91</v>
      </c>
      <c r="AV1579" t="s"/>
      <c r="AW1579" t="s">
        <v>95</v>
      </c>
      <c r="AX1579" t="s"/>
      <c r="AY1579" t="n">
        <v>419223</v>
      </c>
      <c r="AZ1579" t="s">
        <v>1956</v>
      </c>
      <c r="BA1579" t="s"/>
      <c r="BB1579" t="s"/>
      <c r="BC1579" t="n">
        <v>38.9038</v>
      </c>
      <c r="BD1579" t="n">
        <v>38.9038</v>
      </c>
      <c r="BE1579" t="s">
        <v>2000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>
        <v>98</v>
      </c>
      <c r="BO1579" t="s">
        <v>82</v>
      </c>
      <c r="BP1579" t="s">
        <v>99</v>
      </c>
      <c r="BQ1579" t="s">
        <v>2001</v>
      </c>
      <c r="BR1579" t="s">
        <v>387</v>
      </c>
    </row>
    <row r="1580" spans="1:70">
      <c r="A1580" t="s">
        <v>70</v>
      </c>
      <c r="B1580" t="s">
        <v>71</v>
      </c>
      <c r="C1580" t="s">
        <v>311</v>
      </c>
      <c r="D1580" t="n">
        <v>3</v>
      </c>
      <c r="E1580" t="s">
        <v>1952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106.29</v>
      </c>
      <c r="L1580" t="s">
        <v>77</v>
      </c>
      <c r="M1580" t="s"/>
      <c r="N1580" t="s">
        <v>1996</v>
      </c>
      <c r="O1580" t="s">
        <v>79</v>
      </c>
      <c r="P1580" t="s">
        <v>1952</v>
      </c>
      <c r="Q1580" t="s"/>
      <c r="R1580" t="s">
        <v>80</v>
      </c>
      <c r="S1580" t="s">
        <v>2002</v>
      </c>
      <c r="T1580" t="s">
        <v>82</v>
      </c>
      <c r="U1580" t="s">
        <v>83</v>
      </c>
      <c r="V1580" t="s">
        <v>84</v>
      </c>
      <c r="W1580" t="s">
        <v>103</v>
      </c>
      <c r="X1580" t="s"/>
      <c r="Y1580" t="s">
        <v>86</v>
      </c>
      <c r="Z1580">
        <f>HYPERLINK("https://hotelmonitor-cachepage.eclerx.com/savepage/tk_15454758808442352_sr_59.html","info")</f>
        <v/>
      </c>
      <c r="AA1580" t="n">
        <v>-419223</v>
      </c>
      <c r="AB1580" t="s">
        <v>1959</v>
      </c>
      <c r="AC1580" t="s">
        <v>88</v>
      </c>
      <c r="AD1580" t="s">
        <v>89</v>
      </c>
      <c r="AE1580" t="s"/>
      <c r="AF1580" t="s"/>
      <c r="AG1580" t="s"/>
      <c r="AH1580" t="s">
        <v>2003</v>
      </c>
      <c r="AI1580" t="s">
        <v>2002</v>
      </c>
      <c r="AJ1580" t="s"/>
      <c r="AK1580" t="s">
        <v>91</v>
      </c>
      <c r="AL1580" t="s"/>
      <c r="AM1580" t="s"/>
      <c r="AN1580" t="s">
        <v>91</v>
      </c>
      <c r="AO1580" t="s"/>
      <c r="AP1580" t="n">
        <v>4</v>
      </c>
      <c r="AQ1580" t="s">
        <v>92</v>
      </c>
      <c r="AR1580" t="s"/>
      <c r="AS1580" t="s">
        <v>1999</v>
      </c>
      <c r="AT1580" t="s">
        <v>94</v>
      </c>
      <c r="AU1580" t="s">
        <v>91</v>
      </c>
      <c r="AV1580" t="s"/>
      <c r="AW1580" t="s">
        <v>95</v>
      </c>
      <c r="AX1580" t="s"/>
      <c r="AY1580" t="n">
        <v>419223</v>
      </c>
      <c r="AZ1580" t="s">
        <v>1956</v>
      </c>
      <c r="BA1580" t="s"/>
      <c r="BB1580" t="s"/>
      <c r="BC1580" t="n">
        <v>38.9038</v>
      </c>
      <c r="BD1580" t="n">
        <v>38.9038</v>
      </c>
      <c r="BE1580" t="s">
        <v>2004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>
        <v>98</v>
      </c>
      <c r="BO1580" t="s">
        <v>82</v>
      </c>
      <c r="BP1580" t="s">
        <v>99</v>
      </c>
      <c r="BQ1580" t="s">
        <v>2001</v>
      </c>
      <c r="BR1580" t="s">
        <v>387</v>
      </c>
    </row>
    <row r="1581" spans="1:70">
      <c r="A1581" t="s">
        <v>70</v>
      </c>
      <c r="B1581" t="s">
        <v>71</v>
      </c>
      <c r="C1581" t="s">
        <v>311</v>
      </c>
      <c r="D1581" t="n">
        <v>3</v>
      </c>
      <c r="E1581" t="s">
        <v>1952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106.29</v>
      </c>
      <c r="L1581" t="s">
        <v>77</v>
      </c>
      <c r="M1581" t="s"/>
      <c r="N1581" t="s">
        <v>1996</v>
      </c>
      <c r="O1581" t="s">
        <v>79</v>
      </c>
      <c r="P1581" t="s">
        <v>1952</v>
      </c>
      <c r="Q1581" t="s"/>
      <c r="R1581" t="s">
        <v>80</v>
      </c>
      <c r="S1581" t="s">
        <v>2002</v>
      </c>
      <c r="T1581" t="s">
        <v>82</v>
      </c>
      <c r="U1581" t="s">
        <v>83</v>
      </c>
      <c r="V1581" t="s">
        <v>84</v>
      </c>
      <c r="W1581" t="s">
        <v>103</v>
      </c>
      <c r="X1581" t="s"/>
      <c r="Y1581" t="s">
        <v>86</v>
      </c>
      <c r="Z1581">
        <f>HYPERLINK("https://hotelmonitor-cachepage.eclerx.com/savepage/tk_15454758808442352_sr_59.html","info")</f>
        <v/>
      </c>
      <c r="AA1581" t="n">
        <v>-419223</v>
      </c>
      <c r="AB1581" t="s">
        <v>1959</v>
      </c>
      <c r="AC1581" t="s">
        <v>88</v>
      </c>
      <c r="AD1581" t="s">
        <v>89</v>
      </c>
      <c r="AE1581" t="s"/>
      <c r="AF1581" t="s"/>
      <c r="AG1581" t="s"/>
      <c r="AH1581" t="s">
        <v>2003</v>
      </c>
      <c r="AI1581" t="s">
        <v>2002</v>
      </c>
      <c r="AJ1581" t="s"/>
      <c r="AK1581" t="s">
        <v>91</v>
      </c>
      <c r="AL1581" t="s"/>
      <c r="AM1581" t="s"/>
      <c r="AN1581" t="s">
        <v>91</v>
      </c>
      <c r="AO1581" t="s"/>
      <c r="AP1581" t="n">
        <v>4</v>
      </c>
      <c r="AQ1581" t="s">
        <v>92</v>
      </c>
      <c r="AR1581" t="s"/>
      <c r="AS1581" t="s">
        <v>1999</v>
      </c>
      <c r="AT1581" t="s">
        <v>94</v>
      </c>
      <c r="AU1581" t="s">
        <v>91</v>
      </c>
      <c r="AV1581" t="s"/>
      <c r="AW1581" t="s">
        <v>95</v>
      </c>
      <c r="AX1581" t="s"/>
      <c r="AY1581" t="n">
        <v>419223</v>
      </c>
      <c r="AZ1581" t="s">
        <v>1956</v>
      </c>
      <c r="BA1581" t="s"/>
      <c r="BB1581" t="s"/>
      <c r="BC1581" t="n">
        <v>38.9038</v>
      </c>
      <c r="BD1581" t="n">
        <v>38.9038</v>
      </c>
      <c r="BE1581" t="s">
        <v>2004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>
        <v>98</v>
      </c>
      <c r="BO1581" t="s">
        <v>82</v>
      </c>
      <c r="BP1581" t="s">
        <v>99</v>
      </c>
      <c r="BQ1581" t="s">
        <v>2001</v>
      </c>
      <c r="BR1581" t="s">
        <v>387</v>
      </c>
    </row>
    <row r="1582" spans="1:70">
      <c r="A1582" t="s">
        <v>70</v>
      </c>
      <c r="B1582" t="s">
        <v>71</v>
      </c>
      <c r="C1582" t="s">
        <v>311</v>
      </c>
      <c r="D1582" t="n">
        <v>3</v>
      </c>
      <c r="E1582" t="s">
        <v>1952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104</v>
      </c>
      <c r="L1582" t="s">
        <v>77</v>
      </c>
      <c r="M1582" t="s"/>
      <c r="N1582" t="s">
        <v>1996</v>
      </c>
      <c r="O1582" t="s">
        <v>79</v>
      </c>
      <c r="P1582" t="s">
        <v>1952</v>
      </c>
      <c r="Q1582" t="s"/>
      <c r="R1582" t="s">
        <v>80</v>
      </c>
      <c r="S1582" t="s">
        <v>2005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>
        <f>HYPERLINK("https://hotelmonitor-cachepage.eclerx.com/savepage/tk_15454758808442352_sr_59.html","info")</f>
        <v/>
      </c>
      <c r="AA1582" t="n">
        <v>-419223</v>
      </c>
      <c r="AB1582" t="s">
        <v>1954</v>
      </c>
      <c r="AC1582" t="s">
        <v>88</v>
      </c>
      <c r="AD1582" t="s">
        <v>89</v>
      </c>
      <c r="AE1582" t="s"/>
      <c r="AF1582" t="s"/>
      <c r="AG1582" t="s"/>
      <c r="AH1582" t="s">
        <v>2006</v>
      </c>
      <c r="AI1582" t="s">
        <v>2007</v>
      </c>
      <c r="AJ1582" t="s"/>
      <c r="AK1582" t="s">
        <v>99</v>
      </c>
      <c r="AL1582" t="s"/>
      <c r="AM1582" t="s"/>
      <c r="AN1582" t="s">
        <v>91</v>
      </c>
      <c r="AO1582" t="s"/>
      <c r="AP1582" t="n">
        <v>4</v>
      </c>
      <c r="AQ1582" t="s">
        <v>92</v>
      </c>
      <c r="AR1582" t="s"/>
      <c r="AS1582" t="s">
        <v>1999</v>
      </c>
      <c r="AT1582" t="s">
        <v>94</v>
      </c>
      <c r="AU1582" t="s">
        <v>91</v>
      </c>
      <c r="AV1582" t="s"/>
      <c r="AW1582" t="s">
        <v>95</v>
      </c>
      <c r="AX1582" t="s"/>
      <c r="AY1582" t="n">
        <v>419223</v>
      </c>
      <c r="AZ1582" t="s">
        <v>1956</v>
      </c>
      <c r="BA1582" t="s"/>
      <c r="BB1582" t="s"/>
      <c r="BC1582" t="n">
        <v>38.9038</v>
      </c>
      <c r="BD1582" t="n">
        <v>38.9038</v>
      </c>
      <c r="BE1582" t="s">
        <v>2008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>
        <v>98</v>
      </c>
      <c r="BO1582" t="s">
        <v>82</v>
      </c>
      <c r="BP1582" t="s">
        <v>99</v>
      </c>
      <c r="BQ1582" t="s">
        <v>2001</v>
      </c>
      <c r="BR1582" t="s">
        <v>387</v>
      </c>
    </row>
    <row r="1583" spans="1:70">
      <c r="A1583" t="s">
        <v>70</v>
      </c>
      <c r="B1583" t="s">
        <v>71</v>
      </c>
      <c r="C1583" t="s">
        <v>311</v>
      </c>
      <c r="D1583" t="n">
        <v>3</v>
      </c>
      <c r="E1583" t="s">
        <v>1952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104</v>
      </c>
      <c r="L1583" t="s">
        <v>77</v>
      </c>
      <c r="M1583" t="s"/>
      <c r="N1583" t="s">
        <v>1996</v>
      </c>
      <c r="O1583" t="s">
        <v>79</v>
      </c>
      <c r="P1583" t="s">
        <v>1952</v>
      </c>
      <c r="Q1583" t="s"/>
      <c r="R1583" t="s">
        <v>80</v>
      </c>
      <c r="S1583" t="s">
        <v>2005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>
        <f>HYPERLINK("https://hotelmonitor-cachepage.eclerx.com/savepage/tk_15454758808442352_sr_59.html","info")</f>
        <v/>
      </c>
      <c r="AA1583" t="n">
        <v>-419223</v>
      </c>
      <c r="AB1583" t="s">
        <v>1954</v>
      </c>
      <c r="AC1583" t="s">
        <v>88</v>
      </c>
      <c r="AD1583" t="s">
        <v>89</v>
      </c>
      <c r="AE1583" t="s"/>
      <c r="AF1583" t="s"/>
      <c r="AG1583" t="s"/>
      <c r="AH1583" t="s">
        <v>2006</v>
      </c>
      <c r="AI1583" t="s">
        <v>2007</v>
      </c>
      <c r="AJ1583" t="s"/>
      <c r="AK1583" t="s">
        <v>99</v>
      </c>
      <c r="AL1583" t="s"/>
      <c r="AM1583" t="s"/>
      <c r="AN1583" t="s">
        <v>91</v>
      </c>
      <c r="AO1583" t="s"/>
      <c r="AP1583" t="n">
        <v>4</v>
      </c>
      <c r="AQ1583" t="s">
        <v>92</v>
      </c>
      <c r="AR1583" t="s"/>
      <c r="AS1583" t="s">
        <v>1999</v>
      </c>
      <c r="AT1583" t="s">
        <v>94</v>
      </c>
      <c r="AU1583" t="s">
        <v>91</v>
      </c>
      <c r="AV1583" t="s"/>
      <c r="AW1583" t="s">
        <v>95</v>
      </c>
      <c r="AX1583" t="s"/>
      <c r="AY1583" t="n">
        <v>419223</v>
      </c>
      <c r="AZ1583" t="s">
        <v>1956</v>
      </c>
      <c r="BA1583" t="s"/>
      <c r="BB1583" t="s"/>
      <c r="BC1583" t="n">
        <v>38.9038</v>
      </c>
      <c r="BD1583" t="n">
        <v>38.9038</v>
      </c>
      <c r="BE1583" t="s">
        <v>2008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>
        <v>98</v>
      </c>
      <c r="BO1583" t="s">
        <v>82</v>
      </c>
      <c r="BP1583" t="s">
        <v>99</v>
      </c>
      <c r="BQ1583" t="s">
        <v>2001</v>
      </c>
      <c r="BR1583" t="s">
        <v>387</v>
      </c>
    </row>
    <row r="1584" spans="1:70">
      <c r="A1584" t="s">
        <v>70</v>
      </c>
      <c r="B1584" t="s">
        <v>71</v>
      </c>
      <c r="C1584" t="s">
        <v>311</v>
      </c>
      <c r="D1584" t="n">
        <v>3</v>
      </c>
      <c r="E1584" t="s">
        <v>1952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112</v>
      </c>
      <c r="L1584" t="s">
        <v>77</v>
      </c>
      <c r="M1584" t="s"/>
      <c r="N1584" t="s">
        <v>1996</v>
      </c>
      <c r="O1584" t="s">
        <v>79</v>
      </c>
      <c r="P1584" t="s">
        <v>1952</v>
      </c>
      <c r="Q1584" t="s"/>
      <c r="R1584" t="s">
        <v>80</v>
      </c>
      <c r="S1584" t="s">
        <v>2009</v>
      </c>
      <c r="T1584" t="s">
        <v>82</v>
      </c>
      <c r="U1584" t="s">
        <v>83</v>
      </c>
      <c r="V1584" t="s">
        <v>84</v>
      </c>
      <c r="W1584" t="s">
        <v>103</v>
      </c>
      <c r="X1584" t="s"/>
      <c r="Y1584" t="s">
        <v>86</v>
      </c>
      <c r="Z1584">
        <f>HYPERLINK("https://hotelmonitor-cachepage.eclerx.com/savepage/tk_15454758808442352_sr_59.html","info")</f>
        <v/>
      </c>
      <c r="AA1584" t="n">
        <v>-419223</v>
      </c>
      <c r="AB1584" t="s">
        <v>1959</v>
      </c>
      <c r="AC1584" t="s">
        <v>88</v>
      </c>
      <c r="AD1584" t="s">
        <v>89</v>
      </c>
      <c r="AE1584" t="s"/>
      <c r="AF1584" t="s"/>
      <c r="AG1584" t="s"/>
      <c r="AH1584" t="s">
        <v>2010</v>
      </c>
      <c r="AI1584" t="s">
        <v>2011</v>
      </c>
      <c r="AJ1584" t="s"/>
      <c r="AK1584" t="s">
        <v>99</v>
      </c>
      <c r="AL1584" t="s"/>
      <c r="AM1584" t="s"/>
      <c r="AN1584" t="s">
        <v>91</v>
      </c>
      <c r="AO1584" t="s"/>
      <c r="AP1584" t="n">
        <v>4</v>
      </c>
      <c r="AQ1584" t="s">
        <v>92</v>
      </c>
      <c r="AR1584" t="s"/>
      <c r="AS1584" t="s">
        <v>1999</v>
      </c>
      <c r="AT1584" t="s">
        <v>94</v>
      </c>
      <c r="AU1584" t="s">
        <v>91</v>
      </c>
      <c r="AV1584" t="s"/>
      <c r="AW1584" t="s">
        <v>95</v>
      </c>
      <c r="AX1584" t="s"/>
      <c r="AY1584" t="n">
        <v>419223</v>
      </c>
      <c r="AZ1584" t="s">
        <v>1956</v>
      </c>
      <c r="BA1584" t="s"/>
      <c r="BB1584" t="s"/>
      <c r="BC1584" t="n">
        <v>38.9038</v>
      </c>
      <c r="BD1584" t="n">
        <v>38.9038</v>
      </c>
      <c r="BE1584" t="s">
        <v>874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>
        <v>98</v>
      </c>
      <c r="BO1584" t="s">
        <v>82</v>
      </c>
      <c r="BP1584" t="s">
        <v>99</v>
      </c>
      <c r="BQ1584" t="s">
        <v>2001</v>
      </c>
      <c r="BR1584" t="s">
        <v>387</v>
      </c>
    </row>
    <row r="1585" spans="1:70">
      <c r="A1585" t="s">
        <v>70</v>
      </c>
      <c r="B1585" t="s">
        <v>71</v>
      </c>
      <c r="C1585" t="s">
        <v>311</v>
      </c>
      <c r="D1585" t="n">
        <v>3</v>
      </c>
      <c r="E1585" t="s">
        <v>1952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112</v>
      </c>
      <c r="L1585" t="s">
        <v>77</v>
      </c>
      <c r="M1585" t="s"/>
      <c r="N1585" t="s">
        <v>1996</v>
      </c>
      <c r="O1585" t="s">
        <v>79</v>
      </c>
      <c r="P1585" t="s">
        <v>1952</v>
      </c>
      <c r="Q1585" t="s"/>
      <c r="R1585" t="s">
        <v>80</v>
      </c>
      <c r="S1585" t="s">
        <v>2009</v>
      </c>
      <c r="T1585" t="s">
        <v>82</v>
      </c>
      <c r="U1585" t="s">
        <v>83</v>
      </c>
      <c r="V1585" t="s">
        <v>84</v>
      </c>
      <c r="W1585" t="s">
        <v>103</v>
      </c>
      <c r="X1585" t="s"/>
      <c r="Y1585" t="s">
        <v>86</v>
      </c>
      <c r="Z1585">
        <f>HYPERLINK("https://hotelmonitor-cachepage.eclerx.com/savepage/tk_15454758808442352_sr_59.html","info")</f>
        <v/>
      </c>
      <c r="AA1585" t="n">
        <v>-419223</v>
      </c>
      <c r="AB1585" t="s">
        <v>1959</v>
      </c>
      <c r="AC1585" t="s">
        <v>88</v>
      </c>
      <c r="AD1585" t="s">
        <v>89</v>
      </c>
      <c r="AE1585" t="s"/>
      <c r="AF1585" t="s"/>
      <c r="AG1585" t="s"/>
      <c r="AH1585" t="s">
        <v>2010</v>
      </c>
      <c r="AI1585" t="s">
        <v>2011</v>
      </c>
      <c r="AJ1585" t="s"/>
      <c r="AK1585" t="s">
        <v>99</v>
      </c>
      <c r="AL1585" t="s"/>
      <c r="AM1585" t="s"/>
      <c r="AN1585" t="s">
        <v>91</v>
      </c>
      <c r="AO1585" t="s"/>
      <c r="AP1585" t="n">
        <v>4</v>
      </c>
      <c r="AQ1585" t="s">
        <v>92</v>
      </c>
      <c r="AR1585" t="s"/>
      <c r="AS1585" t="s">
        <v>1999</v>
      </c>
      <c r="AT1585" t="s">
        <v>94</v>
      </c>
      <c r="AU1585" t="s">
        <v>91</v>
      </c>
      <c r="AV1585" t="s"/>
      <c r="AW1585" t="s">
        <v>95</v>
      </c>
      <c r="AX1585" t="s"/>
      <c r="AY1585" t="n">
        <v>419223</v>
      </c>
      <c r="AZ1585" t="s">
        <v>1956</v>
      </c>
      <c r="BA1585" t="s"/>
      <c r="BB1585" t="s"/>
      <c r="BC1585" t="n">
        <v>38.9038</v>
      </c>
      <c r="BD1585" t="n">
        <v>38.9038</v>
      </c>
      <c r="BE1585" t="s">
        <v>874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>
        <v>98</v>
      </c>
      <c r="BO1585" t="s">
        <v>82</v>
      </c>
      <c r="BP1585" t="s">
        <v>99</v>
      </c>
      <c r="BQ1585" t="s">
        <v>2001</v>
      </c>
      <c r="BR1585" t="s">
        <v>387</v>
      </c>
    </row>
    <row r="1586" spans="1:70">
      <c r="A1586" t="s">
        <v>70</v>
      </c>
      <c r="B1586" t="s">
        <v>71</v>
      </c>
      <c r="C1586" t="s">
        <v>311</v>
      </c>
      <c r="D1586" t="n">
        <v>3</v>
      </c>
      <c r="E1586" t="s">
        <v>1952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144.26</v>
      </c>
      <c r="L1586" t="s">
        <v>77</v>
      </c>
      <c r="M1586" t="s"/>
      <c r="N1586" t="s">
        <v>1996</v>
      </c>
      <c r="O1586" t="s">
        <v>79</v>
      </c>
      <c r="P1586" t="s">
        <v>1952</v>
      </c>
      <c r="Q1586" t="s"/>
      <c r="R1586" t="s">
        <v>80</v>
      </c>
      <c r="S1586" t="s">
        <v>2012</v>
      </c>
      <c r="T1586" t="s">
        <v>82</v>
      </c>
      <c r="U1586" t="s">
        <v>83</v>
      </c>
      <c r="V1586" t="s">
        <v>84</v>
      </c>
      <c r="W1586" t="s">
        <v>107</v>
      </c>
      <c r="X1586" t="s"/>
      <c r="Y1586" t="s">
        <v>86</v>
      </c>
      <c r="Z1586">
        <f>HYPERLINK("https://hotelmonitor-cachepage.eclerx.com/savepage/tk_15454758808442352_sr_59.html","info")</f>
        <v/>
      </c>
      <c r="AA1586" t="n">
        <v>-419223</v>
      </c>
      <c r="AB1586" t="s">
        <v>1970</v>
      </c>
      <c r="AC1586" t="s">
        <v>88</v>
      </c>
      <c r="AD1586" t="s">
        <v>89</v>
      </c>
      <c r="AE1586" t="s"/>
      <c r="AF1586" t="s"/>
      <c r="AG1586" t="s"/>
      <c r="AH1586" t="s">
        <v>2013</v>
      </c>
      <c r="AI1586" t="s">
        <v>2012</v>
      </c>
      <c r="AJ1586" t="s"/>
      <c r="AK1586" t="s">
        <v>91</v>
      </c>
      <c r="AL1586" t="s"/>
      <c r="AM1586" t="s"/>
      <c r="AN1586" t="s">
        <v>91</v>
      </c>
      <c r="AO1586" t="s"/>
      <c r="AP1586" t="n">
        <v>4</v>
      </c>
      <c r="AQ1586" t="s">
        <v>92</v>
      </c>
      <c r="AR1586" t="s"/>
      <c r="AS1586" t="s">
        <v>1999</v>
      </c>
      <c r="AT1586" t="s">
        <v>94</v>
      </c>
      <c r="AU1586" t="s">
        <v>91</v>
      </c>
      <c r="AV1586" t="s"/>
      <c r="AW1586" t="s">
        <v>95</v>
      </c>
      <c r="AX1586" t="s"/>
      <c r="AY1586" t="n">
        <v>419223</v>
      </c>
      <c r="AZ1586" t="s">
        <v>1956</v>
      </c>
      <c r="BA1586" t="s"/>
      <c r="BB1586" t="s"/>
      <c r="BC1586" t="n">
        <v>38.9038</v>
      </c>
      <c r="BD1586" t="n">
        <v>38.9038</v>
      </c>
      <c r="BE1586" t="s">
        <v>886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>
        <v>98</v>
      </c>
      <c r="BO1586" t="s">
        <v>82</v>
      </c>
      <c r="BP1586" t="s">
        <v>99</v>
      </c>
      <c r="BQ1586" t="s">
        <v>2001</v>
      </c>
      <c r="BR1586" t="s">
        <v>387</v>
      </c>
    </row>
    <row r="1587" spans="1:70">
      <c r="A1587" t="s">
        <v>70</v>
      </c>
      <c r="B1587" t="s">
        <v>71</v>
      </c>
      <c r="C1587" t="s">
        <v>311</v>
      </c>
      <c r="D1587" t="n">
        <v>3</v>
      </c>
      <c r="E1587" t="s">
        <v>1952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144.26</v>
      </c>
      <c r="L1587" t="s">
        <v>77</v>
      </c>
      <c r="M1587" t="s"/>
      <c r="N1587" t="s">
        <v>1996</v>
      </c>
      <c r="O1587" t="s">
        <v>79</v>
      </c>
      <c r="P1587" t="s">
        <v>1952</v>
      </c>
      <c r="Q1587" t="s"/>
      <c r="R1587" t="s">
        <v>80</v>
      </c>
      <c r="S1587" t="s">
        <v>2012</v>
      </c>
      <c r="T1587" t="s">
        <v>82</v>
      </c>
      <c r="U1587" t="s">
        <v>83</v>
      </c>
      <c r="V1587" t="s">
        <v>84</v>
      </c>
      <c r="W1587" t="s">
        <v>107</v>
      </c>
      <c r="X1587" t="s"/>
      <c r="Y1587" t="s">
        <v>86</v>
      </c>
      <c r="Z1587">
        <f>HYPERLINK("https://hotelmonitor-cachepage.eclerx.com/savepage/tk_15454758808442352_sr_59.html","info")</f>
        <v/>
      </c>
      <c r="AA1587" t="n">
        <v>-419223</v>
      </c>
      <c r="AB1587" t="s">
        <v>1970</v>
      </c>
      <c r="AC1587" t="s">
        <v>88</v>
      </c>
      <c r="AD1587" t="s">
        <v>89</v>
      </c>
      <c r="AE1587" t="s"/>
      <c r="AF1587" t="s"/>
      <c r="AG1587" t="s"/>
      <c r="AH1587" t="s">
        <v>2013</v>
      </c>
      <c r="AI1587" t="s">
        <v>2012</v>
      </c>
      <c r="AJ1587" t="s"/>
      <c r="AK1587" t="s">
        <v>91</v>
      </c>
      <c r="AL1587" t="s"/>
      <c r="AM1587" t="s"/>
      <c r="AN1587" t="s">
        <v>91</v>
      </c>
      <c r="AO1587" t="s"/>
      <c r="AP1587" t="n">
        <v>4</v>
      </c>
      <c r="AQ1587" t="s">
        <v>92</v>
      </c>
      <c r="AR1587" t="s"/>
      <c r="AS1587" t="s">
        <v>1999</v>
      </c>
      <c r="AT1587" t="s">
        <v>94</v>
      </c>
      <c r="AU1587" t="s">
        <v>91</v>
      </c>
      <c r="AV1587" t="s"/>
      <c r="AW1587" t="s">
        <v>95</v>
      </c>
      <c r="AX1587" t="s"/>
      <c r="AY1587" t="n">
        <v>419223</v>
      </c>
      <c r="AZ1587" t="s">
        <v>1956</v>
      </c>
      <c r="BA1587" t="s"/>
      <c r="BB1587" t="s"/>
      <c r="BC1587" t="n">
        <v>38.9038</v>
      </c>
      <c r="BD1587" t="n">
        <v>38.9038</v>
      </c>
      <c r="BE1587" t="s">
        <v>886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>
        <v>98</v>
      </c>
      <c r="BO1587" t="s">
        <v>82</v>
      </c>
      <c r="BP1587" t="s">
        <v>99</v>
      </c>
      <c r="BQ1587" t="s">
        <v>2001</v>
      </c>
      <c r="BR1587" t="s">
        <v>387</v>
      </c>
    </row>
    <row r="1588" spans="1:70">
      <c r="A1588" t="s">
        <v>70</v>
      </c>
      <c r="B1588" t="s">
        <v>71</v>
      </c>
      <c r="C1588" t="s">
        <v>311</v>
      </c>
      <c r="D1588" t="n">
        <v>3</v>
      </c>
      <c r="E1588" t="s">
        <v>1952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152</v>
      </c>
      <c r="L1588" t="s">
        <v>77</v>
      </c>
      <c r="M1588" t="s"/>
      <c r="N1588" t="s">
        <v>1996</v>
      </c>
      <c r="O1588" t="s">
        <v>79</v>
      </c>
      <c r="P1588" t="s">
        <v>1952</v>
      </c>
      <c r="Q1588" t="s"/>
      <c r="R1588" t="s">
        <v>80</v>
      </c>
      <c r="S1588" t="s">
        <v>146</v>
      </c>
      <c r="T1588" t="s">
        <v>82</v>
      </c>
      <c r="U1588" t="s">
        <v>83</v>
      </c>
      <c r="V1588" t="s">
        <v>84</v>
      </c>
      <c r="W1588" t="s">
        <v>107</v>
      </c>
      <c r="X1588" t="s"/>
      <c r="Y1588" t="s">
        <v>86</v>
      </c>
      <c r="Z1588">
        <f>HYPERLINK("https://hotelmonitor-cachepage.eclerx.com/savepage/tk_15454758808442352_sr_59.html","info")</f>
        <v/>
      </c>
      <c r="AA1588" t="n">
        <v>-419223</v>
      </c>
      <c r="AB1588" t="s">
        <v>1970</v>
      </c>
      <c r="AC1588" t="s">
        <v>88</v>
      </c>
      <c r="AD1588" t="s">
        <v>89</v>
      </c>
      <c r="AE1588" t="s"/>
      <c r="AF1588" t="s"/>
      <c r="AG1588" t="s"/>
      <c r="AH1588" t="s">
        <v>1572</v>
      </c>
      <c r="AI1588" t="s">
        <v>148</v>
      </c>
      <c r="AJ1588" t="s"/>
      <c r="AK1588" t="s">
        <v>99</v>
      </c>
      <c r="AL1588" t="s"/>
      <c r="AM1588" t="s"/>
      <c r="AN1588" t="s">
        <v>91</v>
      </c>
      <c r="AO1588" t="s"/>
      <c r="AP1588" t="n">
        <v>4</v>
      </c>
      <c r="AQ1588" t="s">
        <v>92</v>
      </c>
      <c r="AR1588" t="s"/>
      <c r="AS1588" t="s">
        <v>1999</v>
      </c>
      <c r="AT1588" t="s">
        <v>94</v>
      </c>
      <c r="AU1588" t="s">
        <v>91</v>
      </c>
      <c r="AV1588" t="s"/>
      <c r="AW1588" t="s">
        <v>95</v>
      </c>
      <c r="AX1588" t="s"/>
      <c r="AY1588" t="n">
        <v>419223</v>
      </c>
      <c r="AZ1588" t="s">
        <v>1956</v>
      </c>
      <c r="BA1588" t="s"/>
      <c r="BB1588" t="s"/>
      <c r="BC1588" t="n">
        <v>38.9038</v>
      </c>
      <c r="BD1588" t="n">
        <v>38.9038</v>
      </c>
      <c r="BE1588" t="s">
        <v>2014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>
        <v>98</v>
      </c>
      <c r="BO1588" t="s">
        <v>82</v>
      </c>
      <c r="BP1588" t="s">
        <v>99</v>
      </c>
      <c r="BQ1588" t="s">
        <v>2001</v>
      </c>
      <c r="BR1588" t="s">
        <v>387</v>
      </c>
    </row>
    <row r="1589" spans="1:70">
      <c r="A1589" t="s">
        <v>70</v>
      </c>
      <c r="B1589" t="s">
        <v>71</v>
      </c>
      <c r="C1589" t="s">
        <v>311</v>
      </c>
      <c r="D1589" t="n">
        <v>3</v>
      </c>
      <c r="E1589" t="s">
        <v>1952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152</v>
      </c>
      <c r="L1589" t="s">
        <v>77</v>
      </c>
      <c r="M1589" t="s"/>
      <c r="N1589" t="s">
        <v>1996</v>
      </c>
      <c r="O1589" t="s">
        <v>79</v>
      </c>
      <c r="P1589" t="s">
        <v>1952</v>
      </c>
      <c r="Q1589" t="s"/>
      <c r="R1589" t="s">
        <v>80</v>
      </c>
      <c r="S1589" t="s">
        <v>146</v>
      </c>
      <c r="T1589" t="s">
        <v>82</v>
      </c>
      <c r="U1589" t="s">
        <v>83</v>
      </c>
      <c r="V1589" t="s">
        <v>84</v>
      </c>
      <c r="W1589" t="s">
        <v>107</v>
      </c>
      <c r="X1589" t="s"/>
      <c r="Y1589" t="s">
        <v>86</v>
      </c>
      <c r="Z1589">
        <f>HYPERLINK("https://hotelmonitor-cachepage.eclerx.com/savepage/tk_15454758808442352_sr_59.html","info")</f>
        <v/>
      </c>
      <c r="AA1589" t="n">
        <v>-419223</v>
      </c>
      <c r="AB1589" t="s">
        <v>1970</v>
      </c>
      <c r="AC1589" t="s">
        <v>88</v>
      </c>
      <c r="AD1589" t="s">
        <v>89</v>
      </c>
      <c r="AE1589" t="s"/>
      <c r="AF1589" t="s"/>
      <c r="AG1589" t="s"/>
      <c r="AH1589" t="s">
        <v>1572</v>
      </c>
      <c r="AI1589" t="s">
        <v>148</v>
      </c>
      <c r="AJ1589" t="s"/>
      <c r="AK1589" t="s">
        <v>99</v>
      </c>
      <c r="AL1589" t="s"/>
      <c r="AM1589" t="s"/>
      <c r="AN1589" t="s">
        <v>91</v>
      </c>
      <c r="AO1589" t="s"/>
      <c r="AP1589" t="n">
        <v>4</v>
      </c>
      <c r="AQ1589" t="s">
        <v>92</v>
      </c>
      <c r="AR1589" t="s"/>
      <c r="AS1589" t="s">
        <v>1999</v>
      </c>
      <c r="AT1589" t="s">
        <v>94</v>
      </c>
      <c r="AU1589" t="s">
        <v>91</v>
      </c>
      <c r="AV1589" t="s"/>
      <c r="AW1589" t="s">
        <v>95</v>
      </c>
      <c r="AX1589" t="s"/>
      <c r="AY1589" t="n">
        <v>419223</v>
      </c>
      <c r="AZ1589" t="s">
        <v>1956</v>
      </c>
      <c r="BA1589" t="s"/>
      <c r="BB1589" t="s"/>
      <c r="BC1589" t="n">
        <v>38.9038</v>
      </c>
      <c r="BD1589" t="n">
        <v>38.9038</v>
      </c>
      <c r="BE1589" t="s">
        <v>2014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>
        <v>98</v>
      </c>
      <c r="BO1589" t="s">
        <v>82</v>
      </c>
      <c r="BP1589" t="s">
        <v>99</v>
      </c>
      <c r="BQ1589" t="s">
        <v>2001</v>
      </c>
      <c r="BR1589" t="s">
        <v>387</v>
      </c>
    </row>
    <row r="1590" spans="1:70">
      <c r="A1590" t="s">
        <v>70</v>
      </c>
      <c r="B1590" t="s">
        <v>71</v>
      </c>
      <c r="C1590" t="s">
        <v>311</v>
      </c>
      <c r="D1590" t="n">
        <v>3</v>
      </c>
      <c r="E1590" t="s">
        <v>1952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107.88</v>
      </c>
      <c r="L1590" t="s">
        <v>77</v>
      </c>
      <c r="M1590" t="s"/>
      <c r="N1590" t="s">
        <v>2015</v>
      </c>
      <c r="O1590" t="s">
        <v>79</v>
      </c>
      <c r="P1590" t="s">
        <v>1952</v>
      </c>
      <c r="Q1590" t="s"/>
      <c r="R1590" t="s">
        <v>80</v>
      </c>
      <c r="S1590" t="s">
        <v>2016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HYPERLINK("https://hotelmonitor-cachepage.eclerx.com/savepage/tk_15454758808442352_sr_59.html","info")</f>
        <v/>
      </c>
      <c r="AA1590" t="n">
        <v>-419223</v>
      </c>
      <c r="AB1590" t="s">
        <v>1954</v>
      </c>
      <c r="AC1590" t="s">
        <v>88</v>
      </c>
      <c r="AD1590" t="s">
        <v>89</v>
      </c>
      <c r="AE1590" t="s"/>
      <c r="AF1590" t="s"/>
      <c r="AG1590" t="s"/>
      <c r="AH1590" t="s">
        <v>2017</v>
      </c>
      <c r="AI1590" t="s">
        <v>2016</v>
      </c>
      <c r="AJ1590" t="s"/>
      <c r="AK1590" t="s">
        <v>91</v>
      </c>
      <c r="AL1590" t="s"/>
      <c r="AM1590" t="s"/>
      <c r="AN1590" t="s">
        <v>91</v>
      </c>
      <c r="AO1590" t="s"/>
      <c r="AP1590" t="n">
        <v>4</v>
      </c>
      <c r="AQ1590" t="s">
        <v>92</v>
      </c>
      <c r="AR1590" t="s"/>
      <c r="AS1590" t="s">
        <v>683</v>
      </c>
      <c r="AT1590" t="s">
        <v>94</v>
      </c>
      <c r="AU1590" t="s">
        <v>91</v>
      </c>
      <c r="AV1590" t="s"/>
      <c r="AW1590" t="s">
        <v>95</v>
      </c>
      <c r="AX1590" t="s"/>
      <c r="AY1590" t="n">
        <v>419223</v>
      </c>
      <c r="AZ1590" t="s">
        <v>1956</v>
      </c>
      <c r="BA1590" t="s"/>
      <c r="BB1590" t="s"/>
      <c r="BC1590" t="n">
        <v>38.9038</v>
      </c>
      <c r="BD1590" t="n">
        <v>38.9038</v>
      </c>
      <c r="BE1590" t="s">
        <v>2018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>
        <v>98</v>
      </c>
      <c r="BO1590" t="s">
        <v>82</v>
      </c>
      <c r="BP1590" t="s">
        <v>99</v>
      </c>
      <c r="BQ1590" t="s">
        <v>2019</v>
      </c>
      <c r="BR1590" t="s">
        <v>387</v>
      </c>
    </row>
    <row r="1591" spans="1:70">
      <c r="A1591" t="s">
        <v>70</v>
      </c>
      <c r="B1591" t="s">
        <v>71</v>
      </c>
      <c r="C1591" t="s">
        <v>311</v>
      </c>
      <c r="D1591" t="n">
        <v>3</v>
      </c>
      <c r="E1591" t="s">
        <v>1952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107.88</v>
      </c>
      <c r="L1591" t="s">
        <v>77</v>
      </c>
      <c r="M1591" t="s"/>
      <c r="N1591" t="s">
        <v>2015</v>
      </c>
      <c r="O1591" t="s">
        <v>79</v>
      </c>
      <c r="P1591" t="s">
        <v>1952</v>
      </c>
      <c r="Q1591" t="s"/>
      <c r="R1591" t="s">
        <v>80</v>
      </c>
      <c r="S1591" t="s">
        <v>2016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HYPERLINK("https://hotelmonitor-cachepage.eclerx.com/savepage/tk_15454758808442352_sr_59.html","info")</f>
        <v/>
      </c>
      <c r="AA1591" t="n">
        <v>-419223</v>
      </c>
      <c r="AB1591" t="s">
        <v>1954</v>
      </c>
      <c r="AC1591" t="s">
        <v>88</v>
      </c>
      <c r="AD1591" t="s">
        <v>89</v>
      </c>
      <c r="AE1591" t="s"/>
      <c r="AF1591" t="s"/>
      <c r="AG1591" t="s"/>
      <c r="AH1591" t="s">
        <v>2017</v>
      </c>
      <c r="AI1591" t="s">
        <v>2016</v>
      </c>
      <c r="AJ1591" t="s"/>
      <c r="AK1591" t="s">
        <v>91</v>
      </c>
      <c r="AL1591" t="s"/>
      <c r="AM1591" t="s"/>
      <c r="AN1591" t="s">
        <v>91</v>
      </c>
      <c r="AO1591" t="s"/>
      <c r="AP1591" t="n">
        <v>4</v>
      </c>
      <c r="AQ1591" t="s">
        <v>92</v>
      </c>
      <c r="AR1591" t="s"/>
      <c r="AS1591" t="s">
        <v>683</v>
      </c>
      <c r="AT1591" t="s">
        <v>94</v>
      </c>
      <c r="AU1591" t="s">
        <v>91</v>
      </c>
      <c r="AV1591" t="s"/>
      <c r="AW1591" t="s">
        <v>95</v>
      </c>
      <c r="AX1591" t="s"/>
      <c r="AY1591" t="n">
        <v>419223</v>
      </c>
      <c r="AZ1591" t="s">
        <v>1956</v>
      </c>
      <c r="BA1591" t="s"/>
      <c r="BB1591" t="s"/>
      <c r="BC1591" t="n">
        <v>38.9038</v>
      </c>
      <c r="BD1591" t="n">
        <v>38.9038</v>
      </c>
      <c r="BE1591" t="s">
        <v>2018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>
        <v>98</v>
      </c>
      <c r="BO1591" t="s">
        <v>82</v>
      </c>
      <c r="BP1591" t="s">
        <v>99</v>
      </c>
      <c r="BQ1591" t="s">
        <v>2019</v>
      </c>
      <c r="BR1591" t="s">
        <v>387</v>
      </c>
    </row>
    <row r="1592" spans="1:70">
      <c r="A1592" t="s">
        <v>70</v>
      </c>
      <c r="B1592" t="s">
        <v>71</v>
      </c>
      <c r="C1592" t="s">
        <v>311</v>
      </c>
      <c r="D1592" t="n">
        <v>3</v>
      </c>
      <c r="E1592" t="s">
        <v>1952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115.47</v>
      </c>
      <c r="L1592" t="s">
        <v>77</v>
      </c>
      <c r="M1592" t="s"/>
      <c r="N1592" t="s">
        <v>2015</v>
      </c>
      <c r="O1592" t="s">
        <v>79</v>
      </c>
      <c r="P1592" t="s">
        <v>1952</v>
      </c>
      <c r="Q1592" t="s"/>
      <c r="R1592" t="s">
        <v>80</v>
      </c>
      <c r="S1592" t="s">
        <v>2020</v>
      </c>
      <c r="T1592" t="s">
        <v>82</v>
      </c>
      <c r="U1592" t="s">
        <v>83</v>
      </c>
      <c r="V1592" t="s">
        <v>84</v>
      </c>
      <c r="W1592" t="s">
        <v>103</v>
      </c>
      <c r="X1592" t="s"/>
      <c r="Y1592" t="s">
        <v>86</v>
      </c>
      <c r="Z1592">
        <f>HYPERLINK("https://hotelmonitor-cachepage.eclerx.com/savepage/tk_15454758808442352_sr_59.html","info")</f>
        <v/>
      </c>
      <c r="AA1592" t="n">
        <v>-419223</v>
      </c>
      <c r="AB1592" t="s">
        <v>1959</v>
      </c>
      <c r="AC1592" t="s">
        <v>88</v>
      </c>
      <c r="AD1592" t="s">
        <v>89</v>
      </c>
      <c r="AE1592" t="s"/>
      <c r="AF1592" t="s"/>
      <c r="AG1592" t="s"/>
      <c r="AH1592" t="s">
        <v>2021</v>
      </c>
      <c r="AI1592" t="s">
        <v>2020</v>
      </c>
      <c r="AJ1592" t="s"/>
      <c r="AK1592" t="s">
        <v>91</v>
      </c>
      <c r="AL1592" t="s"/>
      <c r="AM1592" t="s"/>
      <c r="AN1592" t="s">
        <v>91</v>
      </c>
      <c r="AO1592" t="s"/>
      <c r="AP1592" t="n">
        <v>4</v>
      </c>
      <c r="AQ1592" t="s">
        <v>92</v>
      </c>
      <c r="AR1592" t="s"/>
      <c r="AS1592" t="s">
        <v>683</v>
      </c>
      <c r="AT1592" t="s">
        <v>94</v>
      </c>
      <c r="AU1592" t="s">
        <v>91</v>
      </c>
      <c r="AV1592" t="s"/>
      <c r="AW1592" t="s">
        <v>95</v>
      </c>
      <c r="AX1592" t="s"/>
      <c r="AY1592" t="n">
        <v>419223</v>
      </c>
      <c r="AZ1592" t="s">
        <v>1956</v>
      </c>
      <c r="BA1592" t="s"/>
      <c r="BB1592" t="s"/>
      <c r="BC1592" t="n">
        <v>38.9038</v>
      </c>
      <c r="BD1592" t="n">
        <v>38.9038</v>
      </c>
      <c r="BE1592" t="s">
        <v>2022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>
        <v>98</v>
      </c>
      <c r="BO1592" t="s">
        <v>82</v>
      </c>
      <c r="BP1592" t="s">
        <v>99</v>
      </c>
      <c r="BQ1592" t="s">
        <v>2019</v>
      </c>
      <c r="BR1592" t="s">
        <v>387</v>
      </c>
    </row>
    <row r="1593" spans="1:70">
      <c r="A1593" t="s">
        <v>70</v>
      </c>
      <c r="B1593" t="s">
        <v>71</v>
      </c>
      <c r="C1593" t="s">
        <v>311</v>
      </c>
      <c r="D1593" t="n">
        <v>3</v>
      </c>
      <c r="E1593" t="s">
        <v>1952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115.47</v>
      </c>
      <c r="L1593" t="s">
        <v>77</v>
      </c>
      <c r="M1593" t="s"/>
      <c r="N1593" t="s">
        <v>2015</v>
      </c>
      <c r="O1593" t="s">
        <v>79</v>
      </c>
      <c r="P1593" t="s">
        <v>1952</v>
      </c>
      <c r="Q1593" t="s"/>
      <c r="R1593" t="s">
        <v>80</v>
      </c>
      <c r="S1593" t="s">
        <v>2020</v>
      </c>
      <c r="T1593" t="s">
        <v>82</v>
      </c>
      <c r="U1593" t="s">
        <v>83</v>
      </c>
      <c r="V1593" t="s">
        <v>84</v>
      </c>
      <c r="W1593" t="s">
        <v>103</v>
      </c>
      <c r="X1593" t="s"/>
      <c r="Y1593" t="s">
        <v>86</v>
      </c>
      <c r="Z1593">
        <f>HYPERLINK("https://hotelmonitor-cachepage.eclerx.com/savepage/tk_15454758808442352_sr_59.html","info")</f>
        <v/>
      </c>
      <c r="AA1593" t="n">
        <v>-419223</v>
      </c>
      <c r="AB1593" t="s">
        <v>1959</v>
      </c>
      <c r="AC1593" t="s">
        <v>88</v>
      </c>
      <c r="AD1593" t="s">
        <v>89</v>
      </c>
      <c r="AE1593" t="s"/>
      <c r="AF1593" t="s"/>
      <c r="AG1593" t="s"/>
      <c r="AH1593" t="s">
        <v>2021</v>
      </c>
      <c r="AI1593" t="s">
        <v>2020</v>
      </c>
      <c r="AJ1593" t="s"/>
      <c r="AK1593" t="s">
        <v>91</v>
      </c>
      <c r="AL1593" t="s"/>
      <c r="AM1593" t="s"/>
      <c r="AN1593" t="s">
        <v>91</v>
      </c>
      <c r="AO1593" t="s"/>
      <c r="AP1593" t="n">
        <v>4</v>
      </c>
      <c r="AQ1593" t="s">
        <v>92</v>
      </c>
      <c r="AR1593" t="s"/>
      <c r="AS1593" t="s">
        <v>683</v>
      </c>
      <c r="AT1593" t="s">
        <v>94</v>
      </c>
      <c r="AU1593" t="s">
        <v>91</v>
      </c>
      <c r="AV1593" t="s"/>
      <c r="AW1593" t="s">
        <v>95</v>
      </c>
      <c r="AX1593" t="s"/>
      <c r="AY1593" t="n">
        <v>419223</v>
      </c>
      <c r="AZ1593" t="s">
        <v>1956</v>
      </c>
      <c r="BA1593" t="s"/>
      <c r="BB1593" t="s"/>
      <c r="BC1593" t="n">
        <v>38.9038</v>
      </c>
      <c r="BD1593" t="n">
        <v>38.9038</v>
      </c>
      <c r="BE1593" t="s">
        <v>2022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>
        <v>98</v>
      </c>
      <c r="BO1593" t="s">
        <v>82</v>
      </c>
      <c r="BP1593" t="s">
        <v>99</v>
      </c>
      <c r="BQ1593" t="s">
        <v>2019</v>
      </c>
      <c r="BR1593" t="s">
        <v>387</v>
      </c>
    </row>
    <row r="1594" spans="1:70">
      <c r="A1594" t="s">
        <v>70</v>
      </c>
      <c r="B1594" t="s">
        <v>71</v>
      </c>
      <c r="C1594" t="s">
        <v>311</v>
      </c>
      <c r="D1594" t="n">
        <v>3</v>
      </c>
      <c r="E1594" t="s">
        <v>1952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113.67</v>
      </c>
      <c r="L1594" t="s">
        <v>77</v>
      </c>
      <c r="M1594" t="s"/>
      <c r="N1594" t="s">
        <v>2015</v>
      </c>
      <c r="O1594" t="s">
        <v>79</v>
      </c>
      <c r="P1594" t="s">
        <v>1952</v>
      </c>
      <c r="Q1594" t="s"/>
      <c r="R1594" t="s">
        <v>80</v>
      </c>
      <c r="S1594" t="s">
        <v>2023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HYPERLINK("https://hotelmonitor-cachepage.eclerx.com/savepage/tk_15454758808442352_sr_59.html","info")</f>
        <v/>
      </c>
      <c r="AA1594" t="n">
        <v>-419223</v>
      </c>
      <c r="AB1594" t="s">
        <v>1954</v>
      </c>
      <c r="AC1594" t="s">
        <v>88</v>
      </c>
      <c r="AD1594" t="s">
        <v>89</v>
      </c>
      <c r="AE1594" t="s"/>
      <c r="AF1594" t="s"/>
      <c r="AG1594" t="s"/>
      <c r="AH1594" t="s">
        <v>2024</v>
      </c>
      <c r="AI1594" t="s">
        <v>2025</v>
      </c>
      <c r="AJ1594" t="s"/>
      <c r="AK1594" t="s">
        <v>99</v>
      </c>
      <c r="AL1594" t="s"/>
      <c r="AM1594" t="s"/>
      <c r="AN1594" t="s">
        <v>91</v>
      </c>
      <c r="AO1594" t="s"/>
      <c r="AP1594" t="n">
        <v>4</v>
      </c>
      <c r="AQ1594" t="s">
        <v>92</v>
      </c>
      <c r="AR1594" t="s"/>
      <c r="AS1594" t="s">
        <v>683</v>
      </c>
      <c r="AT1594" t="s">
        <v>94</v>
      </c>
      <c r="AU1594" t="s">
        <v>91</v>
      </c>
      <c r="AV1594" t="s"/>
      <c r="AW1594" t="s">
        <v>95</v>
      </c>
      <c r="AX1594" t="s"/>
      <c r="AY1594" t="n">
        <v>419223</v>
      </c>
      <c r="AZ1594" t="s">
        <v>1956</v>
      </c>
      <c r="BA1594" t="s"/>
      <c r="BB1594" t="s"/>
      <c r="BC1594" t="n">
        <v>38.9038</v>
      </c>
      <c r="BD1594" t="n">
        <v>38.9038</v>
      </c>
      <c r="BE1594" t="s">
        <v>2026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>
        <v>98</v>
      </c>
      <c r="BO1594" t="s">
        <v>82</v>
      </c>
      <c r="BP1594" t="s">
        <v>99</v>
      </c>
      <c r="BQ1594" t="s">
        <v>2019</v>
      </c>
      <c r="BR1594" t="s">
        <v>387</v>
      </c>
    </row>
    <row r="1595" spans="1:70">
      <c r="A1595" t="s">
        <v>70</v>
      </c>
      <c r="B1595" t="s">
        <v>71</v>
      </c>
      <c r="C1595" t="s">
        <v>311</v>
      </c>
      <c r="D1595" t="n">
        <v>3</v>
      </c>
      <c r="E1595" t="s">
        <v>1952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113.67</v>
      </c>
      <c r="L1595" t="s">
        <v>77</v>
      </c>
      <c r="M1595" t="s"/>
      <c r="N1595" t="s">
        <v>2015</v>
      </c>
      <c r="O1595" t="s">
        <v>79</v>
      </c>
      <c r="P1595" t="s">
        <v>1952</v>
      </c>
      <c r="Q1595" t="s"/>
      <c r="R1595" t="s">
        <v>80</v>
      </c>
      <c r="S1595" t="s">
        <v>2023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>
        <f>HYPERLINK("https://hotelmonitor-cachepage.eclerx.com/savepage/tk_15454758808442352_sr_59.html","info")</f>
        <v/>
      </c>
      <c r="AA1595" t="n">
        <v>-419223</v>
      </c>
      <c r="AB1595" t="s">
        <v>1954</v>
      </c>
      <c r="AC1595" t="s">
        <v>88</v>
      </c>
      <c r="AD1595" t="s">
        <v>89</v>
      </c>
      <c r="AE1595" t="s"/>
      <c r="AF1595" t="s"/>
      <c r="AG1595" t="s"/>
      <c r="AH1595" t="s">
        <v>2024</v>
      </c>
      <c r="AI1595" t="s">
        <v>2025</v>
      </c>
      <c r="AJ1595" t="s"/>
      <c r="AK1595" t="s">
        <v>99</v>
      </c>
      <c r="AL1595" t="s"/>
      <c r="AM1595" t="s"/>
      <c r="AN1595" t="s">
        <v>91</v>
      </c>
      <c r="AO1595" t="s"/>
      <c r="AP1595" t="n">
        <v>4</v>
      </c>
      <c r="AQ1595" t="s">
        <v>92</v>
      </c>
      <c r="AR1595" t="s"/>
      <c r="AS1595" t="s">
        <v>683</v>
      </c>
      <c r="AT1595" t="s">
        <v>94</v>
      </c>
      <c r="AU1595" t="s">
        <v>91</v>
      </c>
      <c r="AV1595" t="s"/>
      <c r="AW1595" t="s">
        <v>95</v>
      </c>
      <c r="AX1595" t="s"/>
      <c r="AY1595" t="n">
        <v>419223</v>
      </c>
      <c r="AZ1595" t="s">
        <v>1956</v>
      </c>
      <c r="BA1595" t="s"/>
      <c r="BB1595" t="s"/>
      <c r="BC1595" t="n">
        <v>38.9038</v>
      </c>
      <c r="BD1595" t="n">
        <v>38.9038</v>
      </c>
      <c r="BE1595" t="s">
        <v>2026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>
        <v>98</v>
      </c>
      <c r="BO1595" t="s">
        <v>82</v>
      </c>
      <c r="BP1595" t="s">
        <v>99</v>
      </c>
      <c r="BQ1595" t="s">
        <v>2019</v>
      </c>
      <c r="BR1595" t="s">
        <v>387</v>
      </c>
    </row>
    <row r="1596" spans="1:70">
      <c r="A1596" t="s">
        <v>70</v>
      </c>
      <c r="B1596" t="s">
        <v>71</v>
      </c>
      <c r="C1596" t="s">
        <v>311</v>
      </c>
      <c r="D1596" t="n">
        <v>3</v>
      </c>
      <c r="E1596" t="s">
        <v>1952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121.67</v>
      </c>
      <c r="L1596" t="s">
        <v>77</v>
      </c>
      <c r="M1596" t="s"/>
      <c r="N1596" t="s">
        <v>2015</v>
      </c>
      <c r="O1596" t="s">
        <v>79</v>
      </c>
      <c r="P1596" t="s">
        <v>1952</v>
      </c>
      <c r="Q1596" t="s"/>
      <c r="R1596" t="s">
        <v>80</v>
      </c>
      <c r="S1596" t="s">
        <v>2027</v>
      </c>
      <c r="T1596" t="s">
        <v>82</v>
      </c>
      <c r="U1596" t="s">
        <v>83</v>
      </c>
      <c r="V1596" t="s">
        <v>84</v>
      </c>
      <c r="W1596" t="s">
        <v>103</v>
      </c>
      <c r="X1596" t="s"/>
      <c r="Y1596" t="s">
        <v>86</v>
      </c>
      <c r="Z1596">
        <f>HYPERLINK("https://hotelmonitor-cachepage.eclerx.com/savepage/tk_15454758808442352_sr_59.html","info")</f>
        <v/>
      </c>
      <c r="AA1596" t="n">
        <v>-419223</v>
      </c>
      <c r="AB1596" t="s">
        <v>1959</v>
      </c>
      <c r="AC1596" t="s">
        <v>88</v>
      </c>
      <c r="AD1596" t="s">
        <v>89</v>
      </c>
      <c r="AE1596" t="s"/>
      <c r="AF1596" t="s"/>
      <c r="AG1596" t="s"/>
      <c r="AH1596" t="s">
        <v>2028</v>
      </c>
      <c r="AI1596" t="s">
        <v>2029</v>
      </c>
      <c r="AJ1596" t="s"/>
      <c r="AK1596" t="s">
        <v>99</v>
      </c>
      <c r="AL1596" t="s"/>
      <c r="AM1596" t="s"/>
      <c r="AN1596" t="s">
        <v>91</v>
      </c>
      <c r="AO1596" t="s"/>
      <c r="AP1596" t="n">
        <v>4</v>
      </c>
      <c r="AQ1596" t="s">
        <v>92</v>
      </c>
      <c r="AR1596" t="s"/>
      <c r="AS1596" t="s">
        <v>683</v>
      </c>
      <c r="AT1596" t="s">
        <v>94</v>
      </c>
      <c r="AU1596" t="s">
        <v>91</v>
      </c>
      <c r="AV1596" t="s"/>
      <c r="AW1596" t="s">
        <v>95</v>
      </c>
      <c r="AX1596" t="s"/>
      <c r="AY1596" t="n">
        <v>419223</v>
      </c>
      <c r="AZ1596" t="s">
        <v>1956</v>
      </c>
      <c r="BA1596" t="s"/>
      <c r="BB1596" t="s"/>
      <c r="BC1596" t="n">
        <v>38.9038</v>
      </c>
      <c r="BD1596" t="n">
        <v>38.9038</v>
      </c>
      <c r="BE1596" t="s">
        <v>2030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>
        <v>98</v>
      </c>
      <c r="BO1596" t="s">
        <v>82</v>
      </c>
      <c r="BP1596" t="s">
        <v>99</v>
      </c>
      <c r="BQ1596" t="s">
        <v>2019</v>
      </c>
      <c r="BR1596" t="s">
        <v>387</v>
      </c>
    </row>
    <row r="1597" spans="1:70">
      <c r="A1597" t="s">
        <v>70</v>
      </c>
      <c r="B1597" t="s">
        <v>71</v>
      </c>
      <c r="C1597" t="s">
        <v>311</v>
      </c>
      <c r="D1597" t="n">
        <v>3</v>
      </c>
      <c r="E1597" t="s">
        <v>1952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121.67</v>
      </c>
      <c r="L1597" t="s">
        <v>77</v>
      </c>
      <c r="M1597" t="s"/>
      <c r="N1597" t="s">
        <v>2015</v>
      </c>
      <c r="O1597" t="s">
        <v>79</v>
      </c>
      <c r="P1597" t="s">
        <v>1952</v>
      </c>
      <c r="Q1597" t="s"/>
      <c r="R1597" t="s">
        <v>80</v>
      </c>
      <c r="S1597" t="s">
        <v>2027</v>
      </c>
      <c r="T1597" t="s">
        <v>82</v>
      </c>
      <c r="U1597" t="s">
        <v>83</v>
      </c>
      <c r="V1597" t="s">
        <v>84</v>
      </c>
      <c r="W1597" t="s">
        <v>103</v>
      </c>
      <c r="X1597" t="s"/>
      <c r="Y1597" t="s">
        <v>86</v>
      </c>
      <c r="Z1597">
        <f>HYPERLINK("https://hotelmonitor-cachepage.eclerx.com/savepage/tk_15454758808442352_sr_59.html","info")</f>
        <v/>
      </c>
      <c r="AA1597" t="n">
        <v>-419223</v>
      </c>
      <c r="AB1597" t="s">
        <v>1959</v>
      </c>
      <c r="AC1597" t="s">
        <v>88</v>
      </c>
      <c r="AD1597" t="s">
        <v>89</v>
      </c>
      <c r="AE1597" t="s"/>
      <c r="AF1597" t="s"/>
      <c r="AG1597" t="s"/>
      <c r="AH1597" t="s">
        <v>2028</v>
      </c>
      <c r="AI1597" t="s">
        <v>2029</v>
      </c>
      <c r="AJ1597" t="s"/>
      <c r="AK1597" t="s">
        <v>99</v>
      </c>
      <c r="AL1597" t="s"/>
      <c r="AM1597" t="s"/>
      <c r="AN1597" t="s">
        <v>91</v>
      </c>
      <c r="AO1597" t="s"/>
      <c r="AP1597" t="n">
        <v>4</v>
      </c>
      <c r="AQ1597" t="s">
        <v>92</v>
      </c>
      <c r="AR1597" t="s"/>
      <c r="AS1597" t="s">
        <v>683</v>
      </c>
      <c r="AT1597" t="s">
        <v>94</v>
      </c>
      <c r="AU1597" t="s">
        <v>91</v>
      </c>
      <c r="AV1597" t="s"/>
      <c r="AW1597" t="s">
        <v>95</v>
      </c>
      <c r="AX1597" t="s"/>
      <c r="AY1597" t="n">
        <v>419223</v>
      </c>
      <c r="AZ1597" t="s">
        <v>1956</v>
      </c>
      <c r="BA1597" t="s"/>
      <c r="BB1597" t="s"/>
      <c r="BC1597" t="n">
        <v>38.9038</v>
      </c>
      <c r="BD1597" t="n">
        <v>38.9038</v>
      </c>
      <c r="BE1597" t="s">
        <v>2030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>
        <v>98</v>
      </c>
      <c r="BO1597" t="s">
        <v>82</v>
      </c>
      <c r="BP1597" t="s">
        <v>99</v>
      </c>
      <c r="BQ1597" t="s">
        <v>2019</v>
      </c>
      <c r="BR1597" t="s">
        <v>387</v>
      </c>
    </row>
    <row r="1598" spans="1:70">
      <c r="A1598" t="s">
        <v>70</v>
      </c>
      <c r="B1598" t="s">
        <v>71</v>
      </c>
      <c r="C1598" t="s">
        <v>311</v>
      </c>
      <c r="D1598" t="n">
        <v>3</v>
      </c>
      <c r="E1598" t="s">
        <v>1952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153.12</v>
      </c>
      <c r="L1598" t="s">
        <v>77</v>
      </c>
      <c r="M1598" t="s"/>
      <c r="N1598" t="s">
        <v>2015</v>
      </c>
      <c r="O1598" t="s">
        <v>79</v>
      </c>
      <c r="P1598" t="s">
        <v>1952</v>
      </c>
      <c r="Q1598" t="s"/>
      <c r="R1598" t="s">
        <v>80</v>
      </c>
      <c r="S1598" t="s">
        <v>2031</v>
      </c>
      <c r="T1598" t="s">
        <v>82</v>
      </c>
      <c r="U1598" t="s">
        <v>83</v>
      </c>
      <c r="V1598" t="s">
        <v>84</v>
      </c>
      <c r="W1598" t="s">
        <v>107</v>
      </c>
      <c r="X1598" t="s"/>
      <c r="Y1598" t="s">
        <v>86</v>
      </c>
      <c r="Z1598">
        <f>HYPERLINK("https://hotelmonitor-cachepage.eclerx.com/savepage/tk_15454758808442352_sr_59.html","info")</f>
        <v/>
      </c>
      <c r="AA1598" t="n">
        <v>-419223</v>
      </c>
      <c r="AB1598" t="s">
        <v>1970</v>
      </c>
      <c r="AC1598" t="s">
        <v>88</v>
      </c>
      <c r="AD1598" t="s">
        <v>89</v>
      </c>
      <c r="AE1598" t="s"/>
      <c r="AF1598" t="s"/>
      <c r="AG1598" t="s"/>
      <c r="AH1598" t="s">
        <v>2032</v>
      </c>
      <c r="AI1598" t="s">
        <v>2031</v>
      </c>
      <c r="AJ1598" t="s"/>
      <c r="AK1598" t="s">
        <v>91</v>
      </c>
      <c r="AL1598" t="s"/>
      <c r="AM1598" t="s"/>
      <c r="AN1598" t="s">
        <v>91</v>
      </c>
      <c r="AO1598" t="s"/>
      <c r="AP1598" t="n">
        <v>4</v>
      </c>
      <c r="AQ1598" t="s">
        <v>92</v>
      </c>
      <c r="AR1598" t="s"/>
      <c r="AS1598" t="s">
        <v>683</v>
      </c>
      <c r="AT1598" t="s">
        <v>94</v>
      </c>
      <c r="AU1598" t="s">
        <v>91</v>
      </c>
      <c r="AV1598" t="s"/>
      <c r="AW1598" t="s">
        <v>95</v>
      </c>
      <c r="AX1598" t="s"/>
      <c r="AY1598" t="n">
        <v>419223</v>
      </c>
      <c r="AZ1598" t="s">
        <v>1956</v>
      </c>
      <c r="BA1598" t="s"/>
      <c r="BB1598" t="s"/>
      <c r="BC1598" t="n">
        <v>38.9038</v>
      </c>
      <c r="BD1598" t="n">
        <v>38.9038</v>
      </c>
      <c r="BE1598" t="s">
        <v>486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>
        <v>98</v>
      </c>
      <c r="BO1598" t="s">
        <v>82</v>
      </c>
      <c r="BP1598" t="s">
        <v>99</v>
      </c>
      <c r="BQ1598" t="s">
        <v>2019</v>
      </c>
      <c r="BR1598" t="s">
        <v>387</v>
      </c>
    </row>
    <row r="1599" spans="1:70">
      <c r="A1599" t="s">
        <v>70</v>
      </c>
      <c r="B1599" t="s">
        <v>71</v>
      </c>
      <c r="C1599" t="s">
        <v>311</v>
      </c>
      <c r="D1599" t="n">
        <v>3</v>
      </c>
      <c r="E1599" t="s">
        <v>1952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153.12</v>
      </c>
      <c r="L1599" t="s">
        <v>77</v>
      </c>
      <c r="M1599" t="s"/>
      <c r="N1599" t="s">
        <v>2015</v>
      </c>
      <c r="O1599" t="s">
        <v>79</v>
      </c>
      <c r="P1599" t="s">
        <v>1952</v>
      </c>
      <c r="Q1599" t="s"/>
      <c r="R1599" t="s">
        <v>80</v>
      </c>
      <c r="S1599" t="s">
        <v>2031</v>
      </c>
      <c r="T1599" t="s">
        <v>82</v>
      </c>
      <c r="U1599" t="s">
        <v>83</v>
      </c>
      <c r="V1599" t="s">
        <v>84</v>
      </c>
      <c r="W1599" t="s">
        <v>107</v>
      </c>
      <c r="X1599" t="s"/>
      <c r="Y1599" t="s">
        <v>86</v>
      </c>
      <c r="Z1599">
        <f>HYPERLINK("https://hotelmonitor-cachepage.eclerx.com/savepage/tk_15454758808442352_sr_59.html","info")</f>
        <v/>
      </c>
      <c r="AA1599" t="n">
        <v>-419223</v>
      </c>
      <c r="AB1599" t="s">
        <v>1970</v>
      </c>
      <c r="AC1599" t="s">
        <v>88</v>
      </c>
      <c r="AD1599" t="s">
        <v>89</v>
      </c>
      <c r="AE1599" t="s"/>
      <c r="AF1599" t="s"/>
      <c r="AG1599" t="s"/>
      <c r="AH1599" t="s">
        <v>2032</v>
      </c>
      <c r="AI1599" t="s">
        <v>2031</v>
      </c>
      <c r="AJ1599" t="s"/>
      <c r="AK1599" t="s">
        <v>91</v>
      </c>
      <c r="AL1599" t="s"/>
      <c r="AM1599" t="s"/>
      <c r="AN1599" t="s">
        <v>91</v>
      </c>
      <c r="AO1599" t="s"/>
      <c r="AP1599" t="n">
        <v>4</v>
      </c>
      <c r="AQ1599" t="s">
        <v>92</v>
      </c>
      <c r="AR1599" t="s"/>
      <c r="AS1599" t="s">
        <v>683</v>
      </c>
      <c r="AT1599" t="s">
        <v>94</v>
      </c>
      <c r="AU1599" t="s">
        <v>91</v>
      </c>
      <c r="AV1599" t="s"/>
      <c r="AW1599" t="s">
        <v>95</v>
      </c>
      <c r="AX1599" t="s"/>
      <c r="AY1599" t="n">
        <v>419223</v>
      </c>
      <c r="AZ1599" t="s">
        <v>1956</v>
      </c>
      <c r="BA1599" t="s"/>
      <c r="BB1599" t="s"/>
      <c r="BC1599" t="n">
        <v>38.9038</v>
      </c>
      <c r="BD1599" t="n">
        <v>38.9038</v>
      </c>
      <c r="BE1599" t="s">
        <v>486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>
        <v>98</v>
      </c>
      <c r="BO1599" t="s">
        <v>82</v>
      </c>
      <c r="BP1599" t="s">
        <v>99</v>
      </c>
      <c r="BQ1599" t="s">
        <v>2019</v>
      </c>
      <c r="BR1599" t="s">
        <v>387</v>
      </c>
    </row>
    <row r="1600" spans="1:70">
      <c r="A1600" t="s">
        <v>70</v>
      </c>
      <c r="B1600" t="s">
        <v>71</v>
      </c>
      <c r="C1600" t="s">
        <v>311</v>
      </c>
      <c r="D1600" t="n">
        <v>3</v>
      </c>
      <c r="E1600" t="s">
        <v>1952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161.33</v>
      </c>
      <c r="L1600" t="s">
        <v>77</v>
      </c>
      <c r="M1600" t="s"/>
      <c r="N1600" t="s">
        <v>2015</v>
      </c>
      <c r="O1600" t="s">
        <v>79</v>
      </c>
      <c r="P1600" t="s">
        <v>1952</v>
      </c>
      <c r="Q1600" t="s"/>
      <c r="R1600" t="s">
        <v>80</v>
      </c>
      <c r="S1600" t="s">
        <v>2033</v>
      </c>
      <c r="T1600" t="s">
        <v>82</v>
      </c>
      <c r="U1600" t="s">
        <v>83</v>
      </c>
      <c r="V1600" t="s">
        <v>84</v>
      </c>
      <c r="W1600" t="s">
        <v>107</v>
      </c>
      <c r="X1600" t="s"/>
      <c r="Y1600" t="s">
        <v>86</v>
      </c>
      <c r="Z1600">
        <f>HYPERLINK("https://hotelmonitor-cachepage.eclerx.com/savepage/tk_15454758808442352_sr_59.html","info")</f>
        <v/>
      </c>
      <c r="AA1600" t="n">
        <v>-419223</v>
      </c>
      <c r="AB1600" t="s">
        <v>1970</v>
      </c>
      <c r="AC1600" t="s">
        <v>88</v>
      </c>
      <c r="AD1600" t="s">
        <v>89</v>
      </c>
      <c r="AE1600" t="s"/>
      <c r="AF1600" t="s"/>
      <c r="AG1600" t="s"/>
      <c r="AH1600" t="s">
        <v>2034</v>
      </c>
      <c r="AI1600" t="s">
        <v>2035</v>
      </c>
      <c r="AJ1600" t="s"/>
      <c r="AK1600" t="s">
        <v>99</v>
      </c>
      <c r="AL1600" t="s"/>
      <c r="AM1600" t="s"/>
      <c r="AN1600" t="s">
        <v>91</v>
      </c>
      <c r="AO1600" t="s"/>
      <c r="AP1600" t="n">
        <v>4</v>
      </c>
      <c r="AQ1600" t="s">
        <v>92</v>
      </c>
      <c r="AR1600" t="s"/>
      <c r="AS1600" t="s">
        <v>683</v>
      </c>
      <c r="AT1600" t="s">
        <v>94</v>
      </c>
      <c r="AU1600" t="s">
        <v>91</v>
      </c>
      <c r="AV1600" t="s"/>
      <c r="AW1600" t="s">
        <v>95</v>
      </c>
      <c r="AX1600" t="s"/>
      <c r="AY1600" t="n">
        <v>419223</v>
      </c>
      <c r="AZ1600" t="s">
        <v>1956</v>
      </c>
      <c r="BA1600" t="s"/>
      <c r="BB1600" t="s"/>
      <c r="BC1600" t="n">
        <v>38.9038</v>
      </c>
      <c r="BD1600" t="n">
        <v>38.9038</v>
      </c>
      <c r="BE1600" t="s">
        <v>2036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>
        <v>98</v>
      </c>
      <c r="BO1600" t="s">
        <v>82</v>
      </c>
      <c r="BP1600" t="s">
        <v>99</v>
      </c>
      <c r="BQ1600" t="s">
        <v>2019</v>
      </c>
      <c r="BR1600" t="s">
        <v>387</v>
      </c>
    </row>
    <row r="1601" spans="1:70">
      <c r="A1601" t="s">
        <v>70</v>
      </c>
      <c r="B1601" t="s">
        <v>71</v>
      </c>
      <c r="C1601" t="s">
        <v>311</v>
      </c>
      <c r="D1601" t="n">
        <v>3</v>
      </c>
      <c r="E1601" t="s">
        <v>1952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161.33</v>
      </c>
      <c r="L1601" t="s">
        <v>77</v>
      </c>
      <c r="M1601" t="s"/>
      <c r="N1601" t="s">
        <v>2015</v>
      </c>
      <c r="O1601" t="s">
        <v>79</v>
      </c>
      <c r="P1601" t="s">
        <v>1952</v>
      </c>
      <c r="Q1601" t="s"/>
      <c r="R1601" t="s">
        <v>80</v>
      </c>
      <c r="S1601" t="s">
        <v>2033</v>
      </c>
      <c r="T1601" t="s">
        <v>82</v>
      </c>
      <c r="U1601" t="s">
        <v>83</v>
      </c>
      <c r="V1601" t="s">
        <v>84</v>
      </c>
      <c r="W1601" t="s">
        <v>107</v>
      </c>
      <c r="X1601" t="s"/>
      <c r="Y1601" t="s">
        <v>86</v>
      </c>
      <c r="Z1601">
        <f>HYPERLINK("https://hotelmonitor-cachepage.eclerx.com/savepage/tk_15454758808442352_sr_59.html","info")</f>
        <v/>
      </c>
      <c r="AA1601" t="n">
        <v>-419223</v>
      </c>
      <c r="AB1601" t="s">
        <v>1970</v>
      </c>
      <c r="AC1601" t="s">
        <v>88</v>
      </c>
      <c r="AD1601" t="s">
        <v>89</v>
      </c>
      <c r="AE1601" t="s"/>
      <c r="AF1601" t="s"/>
      <c r="AG1601" t="s"/>
      <c r="AH1601" t="s">
        <v>2034</v>
      </c>
      <c r="AI1601" t="s">
        <v>2035</v>
      </c>
      <c r="AJ1601" t="s"/>
      <c r="AK1601" t="s">
        <v>99</v>
      </c>
      <c r="AL1601" t="s"/>
      <c r="AM1601" t="s"/>
      <c r="AN1601" t="s">
        <v>91</v>
      </c>
      <c r="AO1601" t="s"/>
      <c r="AP1601" t="n">
        <v>4</v>
      </c>
      <c r="AQ1601" t="s">
        <v>92</v>
      </c>
      <c r="AR1601" t="s"/>
      <c r="AS1601" t="s">
        <v>683</v>
      </c>
      <c r="AT1601" t="s">
        <v>94</v>
      </c>
      <c r="AU1601" t="s">
        <v>91</v>
      </c>
      <c r="AV1601" t="s"/>
      <c r="AW1601" t="s">
        <v>95</v>
      </c>
      <c r="AX1601" t="s"/>
      <c r="AY1601" t="n">
        <v>419223</v>
      </c>
      <c r="AZ1601" t="s">
        <v>1956</v>
      </c>
      <c r="BA1601" t="s"/>
      <c r="BB1601" t="s"/>
      <c r="BC1601" t="n">
        <v>38.9038</v>
      </c>
      <c r="BD1601" t="n">
        <v>38.9038</v>
      </c>
      <c r="BE1601" t="s">
        <v>2036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>
        <v>98</v>
      </c>
      <c r="BO1601" t="s">
        <v>82</v>
      </c>
      <c r="BP1601" t="s">
        <v>99</v>
      </c>
      <c r="BQ1601" t="s">
        <v>2019</v>
      </c>
      <c r="BR1601" t="s">
        <v>387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2037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52.93</v>
      </c>
      <c r="L1602" t="s">
        <v>77</v>
      </c>
      <c r="M1602" t="s"/>
      <c r="N1602" t="s">
        <v>181</v>
      </c>
      <c r="O1602" t="s">
        <v>79</v>
      </c>
      <c r="P1602" t="s">
        <v>2037</v>
      </c>
      <c r="Q1602" t="s"/>
      <c r="R1602" t="s">
        <v>267</v>
      </c>
      <c r="S1602" t="s">
        <v>2038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>
        <f>HYPERLINK("https://hotelmonitor-cachepage.eclerx.com/savepage/tk_15454758766951272_sr_62.html","info")</f>
        <v/>
      </c>
      <c r="AA1602" t="n">
        <v>-419238</v>
      </c>
      <c r="AB1602" t="s">
        <v>87</v>
      </c>
      <c r="AC1602" t="s">
        <v>88</v>
      </c>
      <c r="AD1602" t="s">
        <v>89</v>
      </c>
      <c r="AE1602" t="s"/>
      <c r="AF1602" t="s"/>
      <c r="AG1602" t="s"/>
      <c r="AH1602" t="s">
        <v>2039</v>
      </c>
      <c r="AI1602" t="s">
        <v>2038</v>
      </c>
      <c r="AJ1602" t="s"/>
      <c r="AK1602" t="s">
        <v>91</v>
      </c>
      <c r="AL1602" t="s"/>
      <c r="AM1602" t="s"/>
      <c r="AN1602" t="s">
        <v>99</v>
      </c>
      <c r="AO1602" t="s">
        <v>185</v>
      </c>
      <c r="AP1602" t="n">
        <v>8</v>
      </c>
      <c r="AQ1602" t="s">
        <v>92</v>
      </c>
      <c r="AR1602" t="s"/>
      <c r="AS1602" t="s">
        <v>1235</v>
      </c>
      <c r="AT1602" t="s">
        <v>94</v>
      </c>
      <c r="AU1602" t="s">
        <v>91</v>
      </c>
      <c r="AV1602" t="s"/>
      <c r="AW1602" t="s">
        <v>95</v>
      </c>
      <c r="AX1602" t="s"/>
      <c r="AY1602" t="n">
        <v>419238</v>
      </c>
      <c r="AZ1602" t="s">
        <v>2040</v>
      </c>
      <c r="BA1602" t="s"/>
      <c r="BB1602" t="s"/>
      <c r="BC1602" t="n">
        <v>38.9865</v>
      </c>
      <c r="BD1602" t="n">
        <v>38.9865</v>
      </c>
      <c r="BE1602" t="s">
        <v>2041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>
        <v>284</v>
      </c>
      <c r="BO1602" t="s">
        <v>82</v>
      </c>
      <c r="BP1602" t="s">
        <v>99</v>
      </c>
      <c r="BQ1602" t="s">
        <v>188</v>
      </c>
      <c r="BR1602" t="s">
        <v>101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2037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52.93</v>
      </c>
      <c r="L1603" t="s">
        <v>77</v>
      </c>
      <c r="M1603" t="s"/>
      <c r="N1603" t="s">
        <v>181</v>
      </c>
      <c r="O1603" t="s">
        <v>79</v>
      </c>
      <c r="P1603" t="s">
        <v>2037</v>
      </c>
      <c r="Q1603" t="s"/>
      <c r="R1603" t="s">
        <v>267</v>
      </c>
      <c r="S1603" t="s">
        <v>2038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>
        <f>HYPERLINK("https://hotelmonitor-cachepage.eclerx.com/savepage/tk_15454758766951272_sr_62.html","info")</f>
        <v/>
      </c>
      <c r="AA1603" t="n">
        <v>-419238</v>
      </c>
      <c r="AB1603" t="s">
        <v>87</v>
      </c>
      <c r="AC1603" t="s">
        <v>88</v>
      </c>
      <c r="AD1603" t="s">
        <v>89</v>
      </c>
      <c r="AE1603" t="s"/>
      <c r="AF1603" t="s"/>
      <c r="AG1603" t="s"/>
      <c r="AH1603" t="s">
        <v>2039</v>
      </c>
      <c r="AI1603" t="s">
        <v>2038</v>
      </c>
      <c r="AJ1603" t="s"/>
      <c r="AK1603" t="s">
        <v>91</v>
      </c>
      <c r="AL1603" t="s"/>
      <c r="AM1603" t="s"/>
      <c r="AN1603" t="s">
        <v>99</v>
      </c>
      <c r="AO1603" t="s">
        <v>185</v>
      </c>
      <c r="AP1603" t="n">
        <v>8</v>
      </c>
      <c r="AQ1603" t="s">
        <v>92</v>
      </c>
      <c r="AR1603" t="s"/>
      <c r="AS1603" t="s">
        <v>1235</v>
      </c>
      <c r="AT1603" t="s">
        <v>94</v>
      </c>
      <c r="AU1603" t="s">
        <v>91</v>
      </c>
      <c r="AV1603" t="s"/>
      <c r="AW1603" t="s">
        <v>95</v>
      </c>
      <c r="AX1603" t="s"/>
      <c r="AY1603" t="n">
        <v>419238</v>
      </c>
      <c r="AZ1603" t="s">
        <v>2040</v>
      </c>
      <c r="BA1603" t="s"/>
      <c r="BB1603" t="s"/>
      <c r="BC1603" t="n">
        <v>38.9865</v>
      </c>
      <c r="BD1603" t="n">
        <v>38.9865</v>
      </c>
      <c r="BE1603" t="s">
        <v>2041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>
        <v>284</v>
      </c>
      <c r="BO1603" t="s">
        <v>82</v>
      </c>
      <c r="BP1603" t="s">
        <v>99</v>
      </c>
      <c r="BQ1603" t="s">
        <v>188</v>
      </c>
      <c r="BR1603" t="s">
        <v>101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2037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56.24</v>
      </c>
      <c r="L1604" t="s">
        <v>77</v>
      </c>
      <c r="M1604" t="s"/>
      <c r="N1604" t="s">
        <v>181</v>
      </c>
      <c r="O1604" t="s">
        <v>79</v>
      </c>
      <c r="P1604" t="s">
        <v>2037</v>
      </c>
      <c r="Q1604" t="s"/>
      <c r="R1604" t="s">
        <v>267</v>
      </c>
      <c r="S1604" t="s">
        <v>2042</v>
      </c>
      <c r="T1604" t="s">
        <v>82</v>
      </c>
      <c r="U1604" t="s">
        <v>83</v>
      </c>
      <c r="V1604" t="s">
        <v>84</v>
      </c>
      <c r="W1604" t="s">
        <v>103</v>
      </c>
      <c r="X1604" t="s"/>
      <c r="Y1604" t="s">
        <v>86</v>
      </c>
      <c r="Z1604">
        <f>HYPERLINK("https://hotelmonitor-cachepage.eclerx.com/savepage/tk_15454758766951272_sr_62.html","info")</f>
        <v/>
      </c>
      <c r="AA1604" t="n">
        <v>-419238</v>
      </c>
      <c r="AB1604" t="s">
        <v>87</v>
      </c>
      <c r="AC1604" t="s">
        <v>88</v>
      </c>
      <c r="AD1604" t="s">
        <v>89</v>
      </c>
      <c r="AE1604" t="s"/>
      <c r="AF1604" t="s"/>
      <c r="AG1604" t="s"/>
      <c r="AH1604" t="s">
        <v>2043</v>
      </c>
      <c r="AI1604" t="s">
        <v>2042</v>
      </c>
      <c r="AJ1604" t="s"/>
      <c r="AK1604" t="s">
        <v>91</v>
      </c>
      <c r="AL1604" t="s"/>
      <c r="AM1604" t="s"/>
      <c r="AN1604" t="s">
        <v>99</v>
      </c>
      <c r="AO1604" t="s">
        <v>185</v>
      </c>
      <c r="AP1604" t="n">
        <v>8</v>
      </c>
      <c r="AQ1604" t="s">
        <v>92</v>
      </c>
      <c r="AR1604" t="s"/>
      <c r="AS1604" t="s">
        <v>1235</v>
      </c>
      <c r="AT1604" t="s">
        <v>94</v>
      </c>
      <c r="AU1604" t="s">
        <v>91</v>
      </c>
      <c r="AV1604" t="s"/>
      <c r="AW1604" t="s">
        <v>95</v>
      </c>
      <c r="AX1604" t="s"/>
      <c r="AY1604" t="n">
        <v>419238</v>
      </c>
      <c r="AZ1604" t="s">
        <v>2040</v>
      </c>
      <c r="BA1604" t="s"/>
      <c r="BB1604" t="s"/>
      <c r="BC1604" t="n">
        <v>38.9865</v>
      </c>
      <c r="BD1604" t="n">
        <v>38.9865</v>
      </c>
      <c r="BE1604" t="s">
        <v>2044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>
        <v>284</v>
      </c>
      <c r="BO1604" t="s">
        <v>82</v>
      </c>
      <c r="BP1604" t="s">
        <v>99</v>
      </c>
      <c r="BQ1604" t="s">
        <v>188</v>
      </c>
      <c r="BR1604" t="s">
        <v>101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2037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56.24</v>
      </c>
      <c r="L1605" t="s">
        <v>77</v>
      </c>
      <c r="M1605" t="s"/>
      <c r="N1605" t="s">
        <v>181</v>
      </c>
      <c r="O1605" t="s">
        <v>79</v>
      </c>
      <c r="P1605" t="s">
        <v>2037</v>
      </c>
      <c r="Q1605" t="s"/>
      <c r="R1605" t="s">
        <v>267</v>
      </c>
      <c r="S1605" t="s">
        <v>2042</v>
      </c>
      <c r="T1605" t="s">
        <v>82</v>
      </c>
      <c r="U1605" t="s">
        <v>83</v>
      </c>
      <c r="V1605" t="s">
        <v>84</v>
      </c>
      <c r="W1605" t="s">
        <v>103</v>
      </c>
      <c r="X1605" t="s"/>
      <c r="Y1605" t="s">
        <v>86</v>
      </c>
      <c r="Z1605">
        <f>HYPERLINK("https://hotelmonitor-cachepage.eclerx.com/savepage/tk_15454758766951272_sr_62.html","info")</f>
        <v/>
      </c>
      <c r="AA1605" t="n">
        <v>-419238</v>
      </c>
      <c r="AB1605" t="s">
        <v>87</v>
      </c>
      <c r="AC1605" t="s">
        <v>88</v>
      </c>
      <c r="AD1605" t="s">
        <v>89</v>
      </c>
      <c r="AE1605" t="s"/>
      <c r="AF1605" t="s"/>
      <c r="AG1605" t="s"/>
      <c r="AH1605" t="s">
        <v>2043</v>
      </c>
      <c r="AI1605" t="s">
        <v>2042</v>
      </c>
      <c r="AJ1605" t="s"/>
      <c r="AK1605" t="s">
        <v>91</v>
      </c>
      <c r="AL1605" t="s"/>
      <c r="AM1605" t="s"/>
      <c r="AN1605" t="s">
        <v>99</v>
      </c>
      <c r="AO1605" t="s">
        <v>185</v>
      </c>
      <c r="AP1605" t="n">
        <v>8</v>
      </c>
      <c r="AQ1605" t="s">
        <v>92</v>
      </c>
      <c r="AR1605" t="s"/>
      <c r="AS1605" t="s">
        <v>1235</v>
      </c>
      <c r="AT1605" t="s">
        <v>94</v>
      </c>
      <c r="AU1605" t="s">
        <v>91</v>
      </c>
      <c r="AV1605" t="s"/>
      <c r="AW1605" t="s">
        <v>95</v>
      </c>
      <c r="AX1605" t="s"/>
      <c r="AY1605" t="n">
        <v>419238</v>
      </c>
      <c r="AZ1605" t="s">
        <v>2040</v>
      </c>
      <c r="BA1605" t="s"/>
      <c r="BB1605" t="s"/>
      <c r="BC1605" t="n">
        <v>38.9865</v>
      </c>
      <c r="BD1605" t="n">
        <v>38.9865</v>
      </c>
      <c r="BE1605" t="s">
        <v>2044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>
        <v>284</v>
      </c>
      <c r="BO1605" t="s">
        <v>82</v>
      </c>
      <c r="BP1605" t="s">
        <v>99</v>
      </c>
      <c r="BQ1605" t="s">
        <v>188</v>
      </c>
      <c r="BR1605" t="s">
        <v>101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2045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166.06</v>
      </c>
      <c r="L1606" t="s">
        <v>77</v>
      </c>
      <c r="M1606" t="s"/>
      <c r="N1606" t="s">
        <v>430</v>
      </c>
      <c r="O1606" t="s">
        <v>79</v>
      </c>
      <c r="P1606" t="s">
        <v>2045</v>
      </c>
      <c r="Q1606" t="s"/>
      <c r="R1606" t="s">
        <v>80</v>
      </c>
      <c r="S1606" t="s">
        <v>2046</v>
      </c>
      <c r="T1606" t="s">
        <v>82</v>
      </c>
      <c r="U1606" t="s">
        <v>83</v>
      </c>
      <c r="V1606" t="s">
        <v>84</v>
      </c>
      <c r="W1606" t="s">
        <v>103</v>
      </c>
      <c r="X1606" t="s"/>
      <c r="Y1606" t="s">
        <v>86</v>
      </c>
      <c r="Z1606">
        <f>HYPERLINK("https://hotelmonitor-cachepage.eclerx.com/savepage/tk_15454758769117093_sr_62.html","info")</f>
        <v/>
      </c>
      <c r="AA1606" t="n">
        <v>-419242</v>
      </c>
      <c r="AB1606" t="s">
        <v>432</v>
      </c>
      <c r="AC1606" t="s">
        <v>88</v>
      </c>
      <c r="AD1606" t="s">
        <v>89</v>
      </c>
      <c r="AE1606" t="s"/>
      <c r="AF1606" t="s"/>
      <c r="AG1606" t="s"/>
      <c r="AH1606" t="s">
        <v>2047</v>
      </c>
      <c r="AI1606" t="s">
        <v>2046</v>
      </c>
      <c r="AJ1606" t="s"/>
      <c r="AK1606" t="s">
        <v>91</v>
      </c>
      <c r="AL1606" t="s"/>
      <c r="AM1606" t="s"/>
      <c r="AN1606" t="s">
        <v>99</v>
      </c>
      <c r="AO1606" t="s">
        <v>185</v>
      </c>
      <c r="AP1606" t="n">
        <v>35</v>
      </c>
      <c r="AQ1606" t="s">
        <v>92</v>
      </c>
      <c r="AR1606" t="s"/>
      <c r="AS1606" t="s">
        <v>201</v>
      </c>
      <c r="AT1606" t="s">
        <v>94</v>
      </c>
      <c r="AU1606" t="s">
        <v>91</v>
      </c>
      <c r="AV1606" t="s"/>
      <c r="AW1606" t="s">
        <v>95</v>
      </c>
      <c r="AX1606" t="s"/>
      <c r="AY1606" t="n">
        <v>419242</v>
      </c>
      <c r="AZ1606" t="s">
        <v>2048</v>
      </c>
      <c r="BA1606" t="s"/>
      <c r="BB1606" t="s"/>
      <c r="BC1606" t="n">
        <v>39.0763</v>
      </c>
      <c r="BD1606" t="n">
        <v>39.0763</v>
      </c>
      <c r="BE1606" t="s">
        <v>2049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>
        <v>98</v>
      </c>
      <c r="BO1606" t="s">
        <v>82</v>
      </c>
      <c r="BP1606" t="s">
        <v>99</v>
      </c>
      <c r="BQ1606" t="s">
        <v>437</v>
      </c>
      <c r="BR1606" t="s">
        <v>2050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2045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166.06</v>
      </c>
      <c r="L1607" t="s">
        <v>77</v>
      </c>
      <c r="M1607" t="s"/>
      <c r="N1607" t="s">
        <v>430</v>
      </c>
      <c r="O1607" t="s">
        <v>79</v>
      </c>
      <c r="P1607" t="s">
        <v>2045</v>
      </c>
      <c r="Q1607" t="s"/>
      <c r="R1607" t="s">
        <v>80</v>
      </c>
      <c r="S1607" t="s">
        <v>2046</v>
      </c>
      <c r="T1607" t="s">
        <v>82</v>
      </c>
      <c r="U1607" t="s">
        <v>83</v>
      </c>
      <c r="V1607" t="s">
        <v>84</v>
      </c>
      <c r="W1607" t="s">
        <v>103</v>
      </c>
      <c r="X1607" t="s"/>
      <c r="Y1607" t="s">
        <v>86</v>
      </c>
      <c r="Z1607">
        <f>HYPERLINK("https://hotelmonitor-cachepage.eclerx.com/savepage/tk_15454758769117093_sr_62.html","info")</f>
        <v/>
      </c>
      <c r="AA1607" t="n">
        <v>-419242</v>
      </c>
      <c r="AB1607" t="s">
        <v>432</v>
      </c>
      <c r="AC1607" t="s">
        <v>88</v>
      </c>
      <c r="AD1607" t="s">
        <v>89</v>
      </c>
      <c r="AE1607" t="s"/>
      <c r="AF1607" t="s"/>
      <c r="AG1607" t="s"/>
      <c r="AH1607" t="s">
        <v>2047</v>
      </c>
      <c r="AI1607" t="s">
        <v>2046</v>
      </c>
      <c r="AJ1607" t="s"/>
      <c r="AK1607" t="s">
        <v>91</v>
      </c>
      <c r="AL1607" t="s"/>
      <c r="AM1607" t="s"/>
      <c r="AN1607" t="s">
        <v>99</v>
      </c>
      <c r="AO1607" t="s">
        <v>185</v>
      </c>
      <c r="AP1607" t="n">
        <v>35</v>
      </c>
      <c r="AQ1607" t="s">
        <v>92</v>
      </c>
      <c r="AR1607" t="s"/>
      <c r="AS1607" t="s">
        <v>201</v>
      </c>
      <c r="AT1607" t="s">
        <v>94</v>
      </c>
      <c r="AU1607" t="s">
        <v>91</v>
      </c>
      <c r="AV1607" t="s"/>
      <c r="AW1607" t="s">
        <v>95</v>
      </c>
      <c r="AX1607" t="s"/>
      <c r="AY1607" t="n">
        <v>419242</v>
      </c>
      <c r="AZ1607" t="s">
        <v>2048</v>
      </c>
      <c r="BA1607" t="s"/>
      <c r="BB1607" t="s"/>
      <c r="BC1607" t="n">
        <v>39.0763</v>
      </c>
      <c r="BD1607" t="n">
        <v>39.0763</v>
      </c>
      <c r="BE1607" t="s">
        <v>2049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>
        <v>98</v>
      </c>
      <c r="BO1607" t="s">
        <v>82</v>
      </c>
      <c r="BP1607" t="s">
        <v>99</v>
      </c>
      <c r="BQ1607" t="s">
        <v>437</v>
      </c>
      <c r="BR1607" t="s">
        <v>2050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2045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166.06</v>
      </c>
      <c r="L1608" t="s">
        <v>77</v>
      </c>
      <c r="M1608" t="s"/>
      <c r="N1608" t="s">
        <v>430</v>
      </c>
      <c r="O1608" t="s">
        <v>79</v>
      </c>
      <c r="P1608" t="s">
        <v>2045</v>
      </c>
      <c r="Q1608" t="s"/>
      <c r="R1608" t="s">
        <v>80</v>
      </c>
      <c r="S1608" t="s">
        <v>2046</v>
      </c>
      <c r="T1608" t="s">
        <v>82</v>
      </c>
      <c r="U1608" t="s">
        <v>83</v>
      </c>
      <c r="V1608" t="s">
        <v>84</v>
      </c>
      <c r="W1608" t="s">
        <v>107</v>
      </c>
      <c r="X1608" t="s"/>
      <c r="Y1608" t="s">
        <v>86</v>
      </c>
      <c r="Z1608">
        <f>HYPERLINK("https://hotelmonitor-cachepage.eclerx.com/savepage/tk_15454758769117093_sr_62.html","info")</f>
        <v/>
      </c>
      <c r="AA1608" t="n">
        <v>-419242</v>
      </c>
      <c r="AB1608" t="s">
        <v>671</v>
      </c>
      <c r="AC1608" t="s">
        <v>88</v>
      </c>
      <c r="AD1608" t="s">
        <v>89</v>
      </c>
      <c r="AE1608" t="s"/>
      <c r="AF1608" t="s"/>
      <c r="AG1608" t="s"/>
      <c r="AH1608" t="s">
        <v>2047</v>
      </c>
      <c r="AI1608" t="s">
        <v>2046</v>
      </c>
      <c r="AJ1608" t="s"/>
      <c r="AK1608" t="s">
        <v>91</v>
      </c>
      <c r="AL1608" t="s"/>
      <c r="AM1608" t="s"/>
      <c r="AN1608" t="s">
        <v>99</v>
      </c>
      <c r="AO1608" t="s">
        <v>185</v>
      </c>
      <c r="AP1608" t="n">
        <v>35</v>
      </c>
      <c r="AQ1608" t="s">
        <v>92</v>
      </c>
      <c r="AR1608" t="s"/>
      <c r="AS1608" t="s">
        <v>201</v>
      </c>
      <c r="AT1608" t="s">
        <v>94</v>
      </c>
      <c r="AU1608" t="s">
        <v>91</v>
      </c>
      <c r="AV1608" t="s"/>
      <c r="AW1608" t="s">
        <v>95</v>
      </c>
      <c r="AX1608" t="s"/>
      <c r="AY1608" t="n">
        <v>419242</v>
      </c>
      <c r="AZ1608" t="s">
        <v>2048</v>
      </c>
      <c r="BA1608" t="s"/>
      <c r="BB1608" t="s"/>
      <c r="BC1608" t="n">
        <v>39.0763</v>
      </c>
      <c r="BD1608" t="n">
        <v>39.0763</v>
      </c>
      <c r="BE1608" t="s">
        <v>2049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>
        <v>98</v>
      </c>
      <c r="BO1608" t="s">
        <v>82</v>
      </c>
      <c r="BP1608" t="s">
        <v>99</v>
      </c>
      <c r="BQ1608" t="s">
        <v>437</v>
      </c>
      <c r="BR1608" t="s">
        <v>2050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2045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166.06</v>
      </c>
      <c r="L1609" t="s">
        <v>77</v>
      </c>
      <c r="M1609" t="s"/>
      <c r="N1609" t="s">
        <v>430</v>
      </c>
      <c r="O1609" t="s">
        <v>79</v>
      </c>
      <c r="P1609" t="s">
        <v>2045</v>
      </c>
      <c r="Q1609" t="s"/>
      <c r="R1609" t="s">
        <v>80</v>
      </c>
      <c r="S1609" t="s">
        <v>2046</v>
      </c>
      <c r="T1609" t="s">
        <v>82</v>
      </c>
      <c r="U1609" t="s">
        <v>83</v>
      </c>
      <c r="V1609" t="s">
        <v>84</v>
      </c>
      <c r="W1609" t="s">
        <v>107</v>
      </c>
      <c r="X1609" t="s"/>
      <c r="Y1609" t="s">
        <v>86</v>
      </c>
      <c r="Z1609">
        <f>HYPERLINK("https://hotelmonitor-cachepage.eclerx.com/savepage/tk_15454758769117093_sr_62.html","info")</f>
        <v/>
      </c>
      <c r="AA1609" t="n">
        <v>-419242</v>
      </c>
      <c r="AB1609" t="s">
        <v>671</v>
      </c>
      <c r="AC1609" t="s">
        <v>88</v>
      </c>
      <c r="AD1609" t="s">
        <v>89</v>
      </c>
      <c r="AE1609" t="s"/>
      <c r="AF1609" t="s"/>
      <c r="AG1609" t="s"/>
      <c r="AH1609" t="s">
        <v>2047</v>
      </c>
      <c r="AI1609" t="s">
        <v>2046</v>
      </c>
      <c r="AJ1609" t="s"/>
      <c r="AK1609" t="s">
        <v>91</v>
      </c>
      <c r="AL1609" t="s"/>
      <c r="AM1609" t="s"/>
      <c r="AN1609" t="s">
        <v>99</v>
      </c>
      <c r="AO1609" t="s">
        <v>185</v>
      </c>
      <c r="AP1609" t="n">
        <v>35</v>
      </c>
      <c r="AQ1609" t="s">
        <v>92</v>
      </c>
      <c r="AR1609" t="s"/>
      <c r="AS1609" t="s">
        <v>201</v>
      </c>
      <c r="AT1609" t="s">
        <v>94</v>
      </c>
      <c r="AU1609" t="s">
        <v>91</v>
      </c>
      <c r="AV1609" t="s"/>
      <c r="AW1609" t="s">
        <v>95</v>
      </c>
      <c r="AX1609" t="s"/>
      <c r="AY1609" t="n">
        <v>419242</v>
      </c>
      <c r="AZ1609" t="s">
        <v>2048</v>
      </c>
      <c r="BA1609" t="s"/>
      <c r="BB1609" t="s"/>
      <c r="BC1609" t="n">
        <v>39.0763</v>
      </c>
      <c r="BD1609" t="n">
        <v>39.0763</v>
      </c>
      <c r="BE1609" t="s">
        <v>2049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>
        <v>98</v>
      </c>
      <c r="BO1609" t="s">
        <v>82</v>
      </c>
      <c r="BP1609" t="s">
        <v>99</v>
      </c>
      <c r="BQ1609" t="s">
        <v>437</v>
      </c>
      <c r="BR1609" t="s">
        <v>2050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2045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243</v>
      </c>
      <c r="L1610" t="s">
        <v>77</v>
      </c>
      <c r="M1610" t="s"/>
      <c r="N1610" t="s">
        <v>430</v>
      </c>
      <c r="O1610" t="s">
        <v>79</v>
      </c>
      <c r="P1610" t="s">
        <v>2045</v>
      </c>
      <c r="Q1610" t="s"/>
      <c r="R1610" t="s">
        <v>80</v>
      </c>
      <c r="S1610" t="s">
        <v>2051</v>
      </c>
      <c r="T1610" t="s">
        <v>82</v>
      </c>
      <c r="U1610" t="s">
        <v>83</v>
      </c>
      <c r="V1610" t="s">
        <v>84</v>
      </c>
      <c r="W1610" t="s">
        <v>1390</v>
      </c>
      <c r="X1610" t="s"/>
      <c r="Y1610" t="s">
        <v>86</v>
      </c>
      <c r="Z1610">
        <f>HYPERLINK("https://hotelmonitor-cachepage.eclerx.com/savepage/tk_15454758769117093_sr_62.html","info")</f>
        <v/>
      </c>
      <c r="AA1610" t="n">
        <v>-419242</v>
      </c>
      <c r="AB1610" t="s">
        <v>2052</v>
      </c>
      <c r="AC1610" t="s">
        <v>88</v>
      </c>
      <c r="AD1610" t="s">
        <v>89</v>
      </c>
      <c r="AE1610" t="s"/>
      <c r="AF1610" t="s"/>
      <c r="AG1610" t="s"/>
      <c r="AH1610" t="s">
        <v>2053</v>
      </c>
      <c r="AI1610" t="s">
        <v>2051</v>
      </c>
      <c r="AJ1610" t="s"/>
      <c r="AK1610" t="s">
        <v>91</v>
      </c>
      <c r="AL1610" t="s"/>
      <c r="AM1610" t="s"/>
      <c r="AN1610" t="s">
        <v>99</v>
      </c>
      <c r="AO1610" t="s">
        <v>185</v>
      </c>
      <c r="AP1610" t="n">
        <v>35</v>
      </c>
      <c r="AQ1610" t="s">
        <v>92</v>
      </c>
      <c r="AR1610" t="s"/>
      <c r="AS1610" t="s">
        <v>201</v>
      </c>
      <c r="AT1610" t="s">
        <v>94</v>
      </c>
      <c r="AU1610" t="s">
        <v>91</v>
      </c>
      <c r="AV1610" t="s"/>
      <c r="AW1610" t="s">
        <v>95</v>
      </c>
      <c r="AX1610" t="s"/>
      <c r="AY1610" t="n">
        <v>419242</v>
      </c>
      <c r="AZ1610" t="s">
        <v>2048</v>
      </c>
      <c r="BA1610" t="s"/>
      <c r="BB1610" t="s"/>
      <c r="BC1610" t="n">
        <v>39.0763</v>
      </c>
      <c r="BD1610" t="n">
        <v>39.0763</v>
      </c>
      <c r="BE1610" t="s">
        <v>2054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>
        <v>98</v>
      </c>
      <c r="BO1610" t="s">
        <v>82</v>
      </c>
      <c r="BP1610" t="s">
        <v>99</v>
      </c>
      <c r="BQ1610" t="s">
        <v>437</v>
      </c>
      <c r="BR1610" t="s">
        <v>2050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2045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243</v>
      </c>
      <c r="L1611" t="s">
        <v>77</v>
      </c>
      <c r="M1611" t="s"/>
      <c r="N1611" t="s">
        <v>430</v>
      </c>
      <c r="O1611" t="s">
        <v>79</v>
      </c>
      <c r="P1611" t="s">
        <v>2045</v>
      </c>
      <c r="Q1611" t="s"/>
      <c r="R1611" t="s">
        <v>80</v>
      </c>
      <c r="S1611" t="s">
        <v>2051</v>
      </c>
      <c r="T1611" t="s">
        <v>82</v>
      </c>
      <c r="U1611" t="s">
        <v>83</v>
      </c>
      <c r="V1611" t="s">
        <v>84</v>
      </c>
      <c r="W1611" t="s">
        <v>1390</v>
      </c>
      <c r="X1611" t="s"/>
      <c r="Y1611" t="s">
        <v>86</v>
      </c>
      <c r="Z1611">
        <f>HYPERLINK("https://hotelmonitor-cachepage.eclerx.com/savepage/tk_15454758769117093_sr_62.html","info")</f>
        <v/>
      </c>
      <c r="AA1611" t="n">
        <v>-419242</v>
      </c>
      <c r="AB1611" t="s">
        <v>2052</v>
      </c>
      <c r="AC1611" t="s">
        <v>88</v>
      </c>
      <c r="AD1611" t="s">
        <v>89</v>
      </c>
      <c r="AE1611" t="s"/>
      <c r="AF1611" t="s"/>
      <c r="AG1611" t="s"/>
      <c r="AH1611" t="s">
        <v>2053</v>
      </c>
      <c r="AI1611" t="s">
        <v>2051</v>
      </c>
      <c r="AJ1611" t="s"/>
      <c r="AK1611" t="s">
        <v>91</v>
      </c>
      <c r="AL1611" t="s"/>
      <c r="AM1611" t="s"/>
      <c r="AN1611" t="s">
        <v>99</v>
      </c>
      <c r="AO1611" t="s">
        <v>185</v>
      </c>
      <c r="AP1611" t="n">
        <v>35</v>
      </c>
      <c r="AQ1611" t="s">
        <v>92</v>
      </c>
      <c r="AR1611" t="s"/>
      <c r="AS1611" t="s">
        <v>201</v>
      </c>
      <c r="AT1611" t="s">
        <v>94</v>
      </c>
      <c r="AU1611" t="s">
        <v>91</v>
      </c>
      <c r="AV1611" t="s"/>
      <c r="AW1611" t="s">
        <v>95</v>
      </c>
      <c r="AX1611" t="s"/>
      <c r="AY1611" t="n">
        <v>419242</v>
      </c>
      <c r="AZ1611" t="s">
        <v>2048</v>
      </c>
      <c r="BA1611" t="s"/>
      <c r="BB1611" t="s"/>
      <c r="BC1611" t="n">
        <v>39.0763</v>
      </c>
      <c r="BD1611" t="n">
        <v>39.0763</v>
      </c>
      <c r="BE1611" t="s">
        <v>2054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>
        <v>98</v>
      </c>
      <c r="BO1611" t="s">
        <v>82</v>
      </c>
      <c r="BP1611" t="s">
        <v>99</v>
      </c>
      <c r="BQ1611" t="s">
        <v>437</v>
      </c>
      <c r="BR1611" t="s">
        <v>2050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2045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190.42</v>
      </c>
      <c r="L1612" t="s">
        <v>77</v>
      </c>
      <c r="M1612" t="s"/>
      <c r="N1612" t="s">
        <v>2055</v>
      </c>
      <c r="O1612" t="s">
        <v>79</v>
      </c>
      <c r="P1612" t="s">
        <v>2045</v>
      </c>
      <c r="Q1612" t="s"/>
      <c r="R1612" t="s">
        <v>80</v>
      </c>
      <c r="S1612" t="s">
        <v>2056</v>
      </c>
      <c r="T1612" t="s">
        <v>82</v>
      </c>
      <c r="U1612" t="s">
        <v>83</v>
      </c>
      <c r="V1612" t="s">
        <v>84</v>
      </c>
      <c r="W1612" t="s">
        <v>103</v>
      </c>
      <c r="X1612" t="s"/>
      <c r="Y1612" t="s">
        <v>86</v>
      </c>
      <c r="Z1612">
        <f>HYPERLINK("https://hotelmonitor-cachepage.eclerx.com/savepage/tk_15454758769117093_sr_62.html","info")</f>
        <v/>
      </c>
      <c r="AA1612" t="n">
        <v>-419242</v>
      </c>
      <c r="AB1612" t="s">
        <v>432</v>
      </c>
      <c r="AC1612" t="s">
        <v>88</v>
      </c>
      <c r="AD1612" t="s">
        <v>89</v>
      </c>
      <c r="AE1612" t="s"/>
      <c r="AF1612" t="s"/>
      <c r="AG1612" t="s"/>
      <c r="AH1612" t="s">
        <v>2057</v>
      </c>
      <c r="AI1612" t="s">
        <v>2056</v>
      </c>
      <c r="AJ1612" t="s"/>
      <c r="AK1612" t="s">
        <v>91</v>
      </c>
      <c r="AL1612" t="s"/>
      <c r="AM1612" t="s"/>
      <c r="AN1612" t="s">
        <v>99</v>
      </c>
      <c r="AO1612" t="s">
        <v>185</v>
      </c>
      <c r="AP1612" t="n">
        <v>35</v>
      </c>
      <c r="AQ1612" t="s">
        <v>92</v>
      </c>
      <c r="AR1612" t="s"/>
      <c r="AS1612" t="s">
        <v>201</v>
      </c>
      <c r="AT1612" t="s">
        <v>94</v>
      </c>
      <c r="AU1612" t="s">
        <v>91</v>
      </c>
      <c r="AV1612" t="s"/>
      <c r="AW1612" t="s">
        <v>95</v>
      </c>
      <c r="AX1612" t="s"/>
      <c r="AY1612" t="n">
        <v>419242</v>
      </c>
      <c r="AZ1612" t="s">
        <v>2048</v>
      </c>
      <c r="BA1612" t="s"/>
      <c r="BB1612" t="s"/>
      <c r="BC1612" t="n">
        <v>39.0763</v>
      </c>
      <c r="BD1612" t="n">
        <v>39.0763</v>
      </c>
      <c r="BE1612" t="s">
        <v>1569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>
        <v>98</v>
      </c>
      <c r="BO1612" t="s">
        <v>82</v>
      </c>
      <c r="BP1612" t="s">
        <v>99</v>
      </c>
      <c r="BQ1612" t="s">
        <v>2058</v>
      </c>
      <c r="BR1612" t="s">
        <v>2050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2045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190.42</v>
      </c>
      <c r="L1613" t="s">
        <v>77</v>
      </c>
      <c r="M1613" t="s"/>
      <c r="N1613" t="s">
        <v>2055</v>
      </c>
      <c r="O1613" t="s">
        <v>79</v>
      </c>
      <c r="P1613" t="s">
        <v>2045</v>
      </c>
      <c r="Q1613" t="s"/>
      <c r="R1613" t="s">
        <v>80</v>
      </c>
      <c r="S1613" t="s">
        <v>2056</v>
      </c>
      <c r="T1613" t="s">
        <v>82</v>
      </c>
      <c r="U1613" t="s">
        <v>83</v>
      </c>
      <c r="V1613" t="s">
        <v>84</v>
      </c>
      <c r="W1613" t="s">
        <v>103</v>
      </c>
      <c r="X1613" t="s"/>
      <c r="Y1613" t="s">
        <v>86</v>
      </c>
      <c r="Z1613">
        <f>HYPERLINK("https://hotelmonitor-cachepage.eclerx.com/savepage/tk_15454758769117093_sr_62.html","info")</f>
        <v/>
      </c>
      <c r="AA1613" t="n">
        <v>-419242</v>
      </c>
      <c r="AB1613" t="s">
        <v>432</v>
      </c>
      <c r="AC1613" t="s">
        <v>88</v>
      </c>
      <c r="AD1613" t="s">
        <v>89</v>
      </c>
      <c r="AE1613" t="s"/>
      <c r="AF1613" t="s"/>
      <c r="AG1613" t="s"/>
      <c r="AH1613" t="s">
        <v>2057</v>
      </c>
      <c r="AI1613" t="s">
        <v>2056</v>
      </c>
      <c r="AJ1613" t="s"/>
      <c r="AK1613" t="s">
        <v>91</v>
      </c>
      <c r="AL1613" t="s"/>
      <c r="AM1613" t="s"/>
      <c r="AN1613" t="s">
        <v>99</v>
      </c>
      <c r="AO1613" t="s">
        <v>185</v>
      </c>
      <c r="AP1613" t="n">
        <v>35</v>
      </c>
      <c r="AQ1613" t="s">
        <v>92</v>
      </c>
      <c r="AR1613" t="s"/>
      <c r="AS1613" t="s">
        <v>201</v>
      </c>
      <c r="AT1613" t="s">
        <v>94</v>
      </c>
      <c r="AU1613" t="s">
        <v>91</v>
      </c>
      <c r="AV1613" t="s"/>
      <c r="AW1613" t="s">
        <v>95</v>
      </c>
      <c r="AX1613" t="s"/>
      <c r="AY1613" t="n">
        <v>419242</v>
      </c>
      <c r="AZ1613" t="s">
        <v>2048</v>
      </c>
      <c r="BA1613" t="s"/>
      <c r="BB1613" t="s"/>
      <c r="BC1613" t="n">
        <v>39.0763</v>
      </c>
      <c r="BD1613" t="n">
        <v>39.0763</v>
      </c>
      <c r="BE1613" t="s">
        <v>1569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>
        <v>98</v>
      </c>
      <c r="BO1613" t="s">
        <v>82</v>
      </c>
      <c r="BP1613" t="s">
        <v>99</v>
      </c>
      <c r="BQ1613" t="s">
        <v>2058</v>
      </c>
      <c r="BR1613" t="s">
        <v>2050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2045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190.42</v>
      </c>
      <c r="L1614" t="s">
        <v>77</v>
      </c>
      <c r="M1614" t="s"/>
      <c r="N1614" t="s">
        <v>2055</v>
      </c>
      <c r="O1614" t="s">
        <v>79</v>
      </c>
      <c r="P1614" t="s">
        <v>2045</v>
      </c>
      <c r="Q1614" t="s"/>
      <c r="R1614" t="s">
        <v>80</v>
      </c>
      <c r="S1614" t="s">
        <v>2056</v>
      </c>
      <c r="T1614" t="s">
        <v>82</v>
      </c>
      <c r="U1614" t="s">
        <v>83</v>
      </c>
      <c r="V1614" t="s">
        <v>84</v>
      </c>
      <c r="W1614" t="s">
        <v>107</v>
      </c>
      <c r="X1614" t="s"/>
      <c r="Y1614" t="s">
        <v>86</v>
      </c>
      <c r="Z1614">
        <f>HYPERLINK("https://hotelmonitor-cachepage.eclerx.com/savepage/tk_15454758769117093_sr_62.html","info")</f>
        <v/>
      </c>
      <c r="AA1614" t="n">
        <v>-419242</v>
      </c>
      <c r="AB1614" t="s">
        <v>671</v>
      </c>
      <c r="AC1614" t="s">
        <v>88</v>
      </c>
      <c r="AD1614" t="s">
        <v>89</v>
      </c>
      <c r="AE1614" t="s"/>
      <c r="AF1614" t="s"/>
      <c r="AG1614" t="s"/>
      <c r="AH1614" t="s">
        <v>2057</v>
      </c>
      <c r="AI1614" t="s">
        <v>2056</v>
      </c>
      <c r="AJ1614" t="s"/>
      <c r="AK1614" t="s">
        <v>91</v>
      </c>
      <c r="AL1614" t="s"/>
      <c r="AM1614" t="s"/>
      <c r="AN1614" t="s">
        <v>99</v>
      </c>
      <c r="AO1614" t="s">
        <v>185</v>
      </c>
      <c r="AP1614" t="n">
        <v>35</v>
      </c>
      <c r="AQ1614" t="s">
        <v>92</v>
      </c>
      <c r="AR1614" t="s"/>
      <c r="AS1614" t="s">
        <v>201</v>
      </c>
      <c r="AT1614" t="s">
        <v>94</v>
      </c>
      <c r="AU1614" t="s">
        <v>91</v>
      </c>
      <c r="AV1614" t="s"/>
      <c r="AW1614" t="s">
        <v>95</v>
      </c>
      <c r="AX1614" t="s"/>
      <c r="AY1614" t="n">
        <v>419242</v>
      </c>
      <c r="AZ1614" t="s">
        <v>2048</v>
      </c>
      <c r="BA1614" t="s"/>
      <c r="BB1614" t="s"/>
      <c r="BC1614" t="n">
        <v>39.0763</v>
      </c>
      <c r="BD1614" t="n">
        <v>39.0763</v>
      </c>
      <c r="BE1614" t="s">
        <v>1569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>
        <v>98</v>
      </c>
      <c r="BO1614" t="s">
        <v>82</v>
      </c>
      <c r="BP1614" t="s">
        <v>99</v>
      </c>
      <c r="BQ1614" t="s">
        <v>2058</v>
      </c>
      <c r="BR1614" t="s">
        <v>2050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2045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190.42</v>
      </c>
      <c r="L1615" t="s">
        <v>77</v>
      </c>
      <c r="M1615" t="s"/>
      <c r="N1615" t="s">
        <v>2055</v>
      </c>
      <c r="O1615" t="s">
        <v>79</v>
      </c>
      <c r="P1615" t="s">
        <v>2045</v>
      </c>
      <c r="Q1615" t="s"/>
      <c r="R1615" t="s">
        <v>80</v>
      </c>
      <c r="S1615" t="s">
        <v>2056</v>
      </c>
      <c r="T1615" t="s">
        <v>82</v>
      </c>
      <c r="U1615" t="s">
        <v>83</v>
      </c>
      <c r="V1615" t="s">
        <v>84</v>
      </c>
      <c r="W1615" t="s">
        <v>107</v>
      </c>
      <c r="X1615" t="s"/>
      <c r="Y1615" t="s">
        <v>86</v>
      </c>
      <c r="Z1615">
        <f>HYPERLINK("https://hotelmonitor-cachepage.eclerx.com/savepage/tk_15454758769117093_sr_62.html","info")</f>
        <v/>
      </c>
      <c r="AA1615" t="n">
        <v>-419242</v>
      </c>
      <c r="AB1615" t="s">
        <v>671</v>
      </c>
      <c r="AC1615" t="s">
        <v>88</v>
      </c>
      <c r="AD1615" t="s">
        <v>89</v>
      </c>
      <c r="AE1615" t="s"/>
      <c r="AF1615" t="s"/>
      <c r="AG1615" t="s"/>
      <c r="AH1615" t="s">
        <v>2057</v>
      </c>
      <c r="AI1615" t="s">
        <v>2056</v>
      </c>
      <c r="AJ1615" t="s"/>
      <c r="AK1615" t="s">
        <v>91</v>
      </c>
      <c r="AL1615" t="s"/>
      <c r="AM1615" t="s"/>
      <c r="AN1615" t="s">
        <v>99</v>
      </c>
      <c r="AO1615" t="s">
        <v>185</v>
      </c>
      <c r="AP1615" t="n">
        <v>35</v>
      </c>
      <c r="AQ1615" t="s">
        <v>92</v>
      </c>
      <c r="AR1615" t="s"/>
      <c r="AS1615" t="s">
        <v>201</v>
      </c>
      <c r="AT1615" t="s">
        <v>94</v>
      </c>
      <c r="AU1615" t="s">
        <v>91</v>
      </c>
      <c r="AV1615" t="s"/>
      <c r="AW1615" t="s">
        <v>95</v>
      </c>
      <c r="AX1615" t="s"/>
      <c r="AY1615" t="n">
        <v>419242</v>
      </c>
      <c r="AZ1615" t="s">
        <v>2048</v>
      </c>
      <c r="BA1615" t="s"/>
      <c r="BB1615" t="s"/>
      <c r="BC1615" t="n">
        <v>39.0763</v>
      </c>
      <c r="BD1615" t="n">
        <v>39.0763</v>
      </c>
      <c r="BE1615" t="s">
        <v>1569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>
        <v>98</v>
      </c>
      <c r="BO1615" t="s">
        <v>82</v>
      </c>
      <c r="BP1615" t="s">
        <v>99</v>
      </c>
      <c r="BQ1615" t="s">
        <v>2058</v>
      </c>
      <c r="BR1615" t="s">
        <v>2050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2045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275.06</v>
      </c>
      <c r="L1616" t="s">
        <v>77</v>
      </c>
      <c r="M1616" t="s"/>
      <c r="N1616" t="s">
        <v>2055</v>
      </c>
      <c r="O1616" t="s">
        <v>79</v>
      </c>
      <c r="P1616" t="s">
        <v>2045</v>
      </c>
      <c r="Q1616" t="s"/>
      <c r="R1616" t="s">
        <v>80</v>
      </c>
      <c r="S1616" t="s">
        <v>2059</v>
      </c>
      <c r="T1616" t="s">
        <v>82</v>
      </c>
      <c r="U1616" t="s">
        <v>83</v>
      </c>
      <c r="V1616" t="s">
        <v>84</v>
      </c>
      <c r="W1616" t="s">
        <v>1390</v>
      </c>
      <c r="X1616" t="s"/>
      <c r="Y1616" t="s">
        <v>86</v>
      </c>
      <c r="Z1616">
        <f>HYPERLINK("https://hotelmonitor-cachepage.eclerx.com/savepage/tk_15454758769117093_sr_62.html","info")</f>
        <v/>
      </c>
      <c r="AA1616" t="n">
        <v>-419242</v>
      </c>
      <c r="AB1616" t="s">
        <v>2052</v>
      </c>
      <c r="AC1616" t="s">
        <v>88</v>
      </c>
      <c r="AD1616" t="s">
        <v>89</v>
      </c>
      <c r="AE1616" t="s"/>
      <c r="AF1616" t="s"/>
      <c r="AG1616" t="s"/>
      <c r="AH1616" t="s">
        <v>2060</v>
      </c>
      <c r="AI1616" t="s">
        <v>2059</v>
      </c>
      <c r="AJ1616" t="s"/>
      <c r="AK1616" t="s">
        <v>91</v>
      </c>
      <c r="AL1616" t="s"/>
      <c r="AM1616" t="s"/>
      <c r="AN1616" t="s">
        <v>99</v>
      </c>
      <c r="AO1616" t="s">
        <v>185</v>
      </c>
      <c r="AP1616" t="n">
        <v>35</v>
      </c>
      <c r="AQ1616" t="s">
        <v>92</v>
      </c>
      <c r="AR1616" t="s"/>
      <c r="AS1616" t="s">
        <v>201</v>
      </c>
      <c r="AT1616" t="s">
        <v>94</v>
      </c>
      <c r="AU1616" t="s">
        <v>91</v>
      </c>
      <c r="AV1616" t="s"/>
      <c r="AW1616" t="s">
        <v>95</v>
      </c>
      <c r="AX1616" t="s"/>
      <c r="AY1616" t="n">
        <v>419242</v>
      </c>
      <c r="AZ1616" t="s">
        <v>2048</v>
      </c>
      <c r="BA1616" t="s"/>
      <c r="BB1616" t="s"/>
      <c r="BC1616" t="n">
        <v>39.0763</v>
      </c>
      <c r="BD1616" t="n">
        <v>39.0763</v>
      </c>
      <c r="BE1616" t="s">
        <v>2061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>
        <v>98</v>
      </c>
      <c r="BO1616" t="s">
        <v>82</v>
      </c>
      <c r="BP1616" t="s">
        <v>99</v>
      </c>
      <c r="BQ1616" t="s">
        <v>2058</v>
      </c>
      <c r="BR1616" t="s">
        <v>2050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2045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275.06</v>
      </c>
      <c r="L1617" t="s">
        <v>77</v>
      </c>
      <c r="M1617" t="s"/>
      <c r="N1617" t="s">
        <v>2055</v>
      </c>
      <c r="O1617" t="s">
        <v>79</v>
      </c>
      <c r="P1617" t="s">
        <v>2045</v>
      </c>
      <c r="Q1617" t="s"/>
      <c r="R1617" t="s">
        <v>80</v>
      </c>
      <c r="S1617" t="s">
        <v>2059</v>
      </c>
      <c r="T1617" t="s">
        <v>82</v>
      </c>
      <c r="U1617" t="s">
        <v>83</v>
      </c>
      <c r="V1617" t="s">
        <v>84</v>
      </c>
      <c r="W1617" t="s">
        <v>1390</v>
      </c>
      <c r="X1617" t="s"/>
      <c r="Y1617" t="s">
        <v>86</v>
      </c>
      <c r="Z1617">
        <f>HYPERLINK("https://hotelmonitor-cachepage.eclerx.com/savepage/tk_15454758769117093_sr_62.html","info")</f>
        <v/>
      </c>
      <c r="AA1617" t="n">
        <v>-419242</v>
      </c>
      <c r="AB1617" t="s">
        <v>2052</v>
      </c>
      <c r="AC1617" t="s">
        <v>88</v>
      </c>
      <c r="AD1617" t="s">
        <v>89</v>
      </c>
      <c r="AE1617" t="s"/>
      <c r="AF1617" t="s"/>
      <c r="AG1617" t="s"/>
      <c r="AH1617" t="s">
        <v>2060</v>
      </c>
      <c r="AI1617" t="s">
        <v>2059</v>
      </c>
      <c r="AJ1617" t="s"/>
      <c r="AK1617" t="s">
        <v>91</v>
      </c>
      <c r="AL1617" t="s"/>
      <c r="AM1617" t="s"/>
      <c r="AN1617" t="s">
        <v>99</v>
      </c>
      <c r="AO1617" t="s">
        <v>185</v>
      </c>
      <c r="AP1617" t="n">
        <v>35</v>
      </c>
      <c r="AQ1617" t="s">
        <v>92</v>
      </c>
      <c r="AR1617" t="s"/>
      <c r="AS1617" t="s">
        <v>201</v>
      </c>
      <c r="AT1617" t="s">
        <v>94</v>
      </c>
      <c r="AU1617" t="s">
        <v>91</v>
      </c>
      <c r="AV1617" t="s"/>
      <c r="AW1617" t="s">
        <v>95</v>
      </c>
      <c r="AX1617" t="s"/>
      <c r="AY1617" t="n">
        <v>419242</v>
      </c>
      <c r="AZ1617" t="s">
        <v>2048</v>
      </c>
      <c r="BA1617" t="s"/>
      <c r="BB1617" t="s"/>
      <c r="BC1617" t="n">
        <v>39.0763</v>
      </c>
      <c r="BD1617" t="n">
        <v>39.0763</v>
      </c>
      <c r="BE1617" t="s">
        <v>2061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>
        <v>98</v>
      </c>
      <c r="BO1617" t="s">
        <v>82</v>
      </c>
      <c r="BP1617" t="s">
        <v>99</v>
      </c>
      <c r="BQ1617" t="s">
        <v>2058</v>
      </c>
      <c r="BR1617" t="s">
        <v>2050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2062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165.47</v>
      </c>
      <c r="L1618" t="s">
        <v>77</v>
      </c>
      <c r="M1618" t="s"/>
      <c r="N1618" t="s">
        <v>440</v>
      </c>
      <c r="O1618" t="s">
        <v>79</v>
      </c>
      <c r="P1618" t="s">
        <v>2062</v>
      </c>
      <c r="Q1618" t="s"/>
      <c r="R1618" t="s">
        <v>1388</v>
      </c>
      <c r="S1618" t="s">
        <v>2063</v>
      </c>
      <c r="T1618" t="s">
        <v>82</v>
      </c>
      <c r="U1618" t="s">
        <v>83</v>
      </c>
      <c r="V1618" t="s">
        <v>84</v>
      </c>
      <c r="W1618" t="s">
        <v>1390</v>
      </c>
      <c r="X1618" t="s"/>
      <c r="Y1618" t="s">
        <v>86</v>
      </c>
      <c r="Z1618">
        <f>HYPERLINK("https://hotelmonitor-cachepage.eclerx.com/savepage/tk_15454758767429357_sr_62.html","info")</f>
        <v/>
      </c>
      <c r="AA1618" t="n">
        <v>-418066</v>
      </c>
      <c r="AB1618" t="s">
        <v>2064</v>
      </c>
      <c r="AC1618" t="s">
        <v>88</v>
      </c>
      <c r="AD1618" t="s">
        <v>89</v>
      </c>
      <c r="AE1618" t="s"/>
      <c r="AF1618" t="s"/>
      <c r="AG1618" t="s"/>
      <c r="AH1618" t="s">
        <v>2065</v>
      </c>
      <c r="AI1618" t="s">
        <v>2063</v>
      </c>
      <c r="AJ1618" t="s"/>
      <c r="AK1618" t="s">
        <v>91</v>
      </c>
      <c r="AL1618" t="s"/>
      <c r="AM1618" t="s"/>
      <c r="AN1618" t="s">
        <v>91</v>
      </c>
      <c r="AO1618" t="s"/>
      <c r="AP1618" t="n">
        <v>15</v>
      </c>
      <c r="AQ1618" t="s">
        <v>92</v>
      </c>
      <c r="AR1618" t="s"/>
      <c r="AS1618" t="s">
        <v>318</v>
      </c>
      <c r="AT1618" t="s">
        <v>94</v>
      </c>
      <c r="AU1618" t="s">
        <v>91</v>
      </c>
      <c r="AV1618" t="s"/>
      <c r="AW1618" t="s">
        <v>95</v>
      </c>
      <c r="AX1618" t="s"/>
      <c r="AY1618" t="n">
        <v>418066</v>
      </c>
      <c r="AZ1618" t="s">
        <v>2066</v>
      </c>
      <c r="BA1618" t="s"/>
      <c r="BB1618" t="s"/>
      <c r="BC1618" t="n">
        <v>38.9748</v>
      </c>
      <c r="BD1618" t="n">
        <v>38.9748</v>
      </c>
      <c r="BE1618" t="s">
        <v>2067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>
        <v>98</v>
      </c>
      <c r="BO1618" t="s">
        <v>82</v>
      </c>
      <c r="BP1618" t="s">
        <v>99</v>
      </c>
      <c r="BQ1618" t="s">
        <v>448</v>
      </c>
      <c r="BR1618" t="s">
        <v>205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2062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165.47</v>
      </c>
      <c r="L1619" t="s">
        <v>77</v>
      </c>
      <c r="M1619" t="s"/>
      <c r="N1619" t="s">
        <v>440</v>
      </c>
      <c r="O1619" t="s">
        <v>79</v>
      </c>
      <c r="P1619" t="s">
        <v>2062</v>
      </c>
      <c r="Q1619" t="s"/>
      <c r="R1619" t="s">
        <v>1388</v>
      </c>
      <c r="S1619" t="s">
        <v>2063</v>
      </c>
      <c r="T1619" t="s">
        <v>82</v>
      </c>
      <c r="U1619" t="s">
        <v>83</v>
      </c>
      <c r="V1619" t="s">
        <v>84</v>
      </c>
      <c r="W1619" t="s">
        <v>1390</v>
      </c>
      <c r="X1619" t="s"/>
      <c r="Y1619" t="s">
        <v>86</v>
      </c>
      <c r="Z1619">
        <f>HYPERLINK("https://hotelmonitor-cachepage.eclerx.com/savepage/tk_15454758767429357_sr_62.html","info")</f>
        <v/>
      </c>
      <c r="AA1619" t="n">
        <v>-418066</v>
      </c>
      <c r="AB1619" t="s">
        <v>2064</v>
      </c>
      <c r="AC1619" t="s">
        <v>88</v>
      </c>
      <c r="AD1619" t="s">
        <v>89</v>
      </c>
      <c r="AE1619" t="s"/>
      <c r="AF1619" t="s"/>
      <c r="AG1619" t="s"/>
      <c r="AH1619" t="s">
        <v>2065</v>
      </c>
      <c r="AI1619" t="s">
        <v>2063</v>
      </c>
      <c r="AJ1619" t="s"/>
      <c r="AK1619" t="s">
        <v>91</v>
      </c>
      <c r="AL1619" t="s"/>
      <c r="AM1619" t="s"/>
      <c r="AN1619" t="s">
        <v>91</v>
      </c>
      <c r="AO1619" t="s"/>
      <c r="AP1619" t="n">
        <v>15</v>
      </c>
      <c r="AQ1619" t="s">
        <v>92</v>
      </c>
      <c r="AR1619" t="s"/>
      <c r="AS1619" t="s">
        <v>318</v>
      </c>
      <c r="AT1619" t="s">
        <v>94</v>
      </c>
      <c r="AU1619" t="s">
        <v>91</v>
      </c>
      <c r="AV1619" t="s"/>
      <c r="AW1619" t="s">
        <v>95</v>
      </c>
      <c r="AX1619" t="s"/>
      <c r="AY1619" t="n">
        <v>418066</v>
      </c>
      <c r="AZ1619" t="s">
        <v>2066</v>
      </c>
      <c r="BA1619" t="s"/>
      <c r="BB1619" t="s"/>
      <c r="BC1619" t="n">
        <v>38.9748</v>
      </c>
      <c r="BD1619" t="n">
        <v>38.9748</v>
      </c>
      <c r="BE1619" t="s">
        <v>2067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>
        <v>98</v>
      </c>
      <c r="BO1619" t="s">
        <v>82</v>
      </c>
      <c r="BP1619" t="s">
        <v>99</v>
      </c>
      <c r="BQ1619" t="s">
        <v>448</v>
      </c>
      <c r="BR1619" t="s">
        <v>205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2062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183.98</v>
      </c>
      <c r="L1620" t="s">
        <v>77</v>
      </c>
      <c r="M1620" t="s"/>
      <c r="N1620" t="s">
        <v>2068</v>
      </c>
      <c r="O1620" t="s">
        <v>79</v>
      </c>
      <c r="P1620" t="s">
        <v>2062</v>
      </c>
      <c r="Q1620" t="s"/>
      <c r="R1620" t="s">
        <v>1388</v>
      </c>
      <c r="S1620" t="s">
        <v>2069</v>
      </c>
      <c r="T1620" t="s">
        <v>82</v>
      </c>
      <c r="U1620" t="s">
        <v>83</v>
      </c>
      <c r="V1620" t="s">
        <v>84</v>
      </c>
      <c r="W1620" t="s">
        <v>1390</v>
      </c>
      <c r="X1620" t="s"/>
      <c r="Y1620" t="s">
        <v>86</v>
      </c>
      <c r="Z1620">
        <f>HYPERLINK("https://hotelmonitor-cachepage.eclerx.com/savepage/tk_15454758767429357_sr_62.html","info")</f>
        <v/>
      </c>
      <c r="AA1620" t="n">
        <v>-418066</v>
      </c>
      <c r="AB1620" t="s">
        <v>2064</v>
      </c>
      <c r="AC1620" t="s">
        <v>88</v>
      </c>
      <c r="AD1620" t="s">
        <v>89</v>
      </c>
      <c r="AE1620" t="s"/>
      <c r="AF1620" t="s"/>
      <c r="AG1620" t="s"/>
      <c r="AH1620" t="s">
        <v>2070</v>
      </c>
      <c r="AI1620" t="s">
        <v>2069</v>
      </c>
      <c r="AJ1620" t="s"/>
      <c r="AK1620" t="s">
        <v>91</v>
      </c>
      <c r="AL1620" t="s"/>
      <c r="AM1620" t="s"/>
      <c r="AN1620" t="s">
        <v>91</v>
      </c>
      <c r="AO1620" t="s"/>
      <c r="AP1620" t="n">
        <v>15</v>
      </c>
      <c r="AQ1620" t="s">
        <v>92</v>
      </c>
      <c r="AR1620" t="s"/>
      <c r="AS1620" t="s">
        <v>160</v>
      </c>
      <c r="AT1620" t="s">
        <v>94</v>
      </c>
      <c r="AU1620" t="s">
        <v>91</v>
      </c>
      <c r="AV1620" t="s"/>
      <c r="AW1620" t="s">
        <v>95</v>
      </c>
      <c r="AX1620" t="s"/>
      <c r="AY1620" t="n">
        <v>418066</v>
      </c>
      <c r="AZ1620" t="s">
        <v>2066</v>
      </c>
      <c r="BA1620" t="s"/>
      <c r="BB1620" t="s"/>
      <c r="BC1620" t="n">
        <v>38.9748</v>
      </c>
      <c r="BD1620" t="n">
        <v>38.9748</v>
      </c>
      <c r="BE1620" t="s">
        <v>2071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>
        <v>98</v>
      </c>
      <c r="BO1620" t="s">
        <v>82</v>
      </c>
      <c r="BP1620" t="s">
        <v>99</v>
      </c>
      <c r="BQ1620" t="s">
        <v>2072</v>
      </c>
      <c r="BR1620" t="s">
        <v>205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2062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183.98</v>
      </c>
      <c r="L1621" t="s">
        <v>77</v>
      </c>
      <c r="M1621" t="s"/>
      <c r="N1621" t="s">
        <v>2068</v>
      </c>
      <c r="O1621" t="s">
        <v>79</v>
      </c>
      <c r="P1621" t="s">
        <v>2062</v>
      </c>
      <c r="Q1621" t="s"/>
      <c r="R1621" t="s">
        <v>1388</v>
      </c>
      <c r="S1621" t="s">
        <v>2069</v>
      </c>
      <c r="T1621" t="s">
        <v>82</v>
      </c>
      <c r="U1621" t="s">
        <v>83</v>
      </c>
      <c r="V1621" t="s">
        <v>84</v>
      </c>
      <c r="W1621" t="s">
        <v>1390</v>
      </c>
      <c r="X1621" t="s"/>
      <c r="Y1621" t="s">
        <v>86</v>
      </c>
      <c r="Z1621">
        <f>HYPERLINK("https://hotelmonitor-cachepage.eclerx.com/savepage/tk_15454758767429357_sr_62.html","info")</f>
        <v/>
      </c>
      <c r="AA1621" t="n">
        <v>-418066</v>
      </c>
      <c r="AB1621" t="s">
        <v>2064</v>
      </c>
      <c r="AC1621" t="s">
        <v>88</v>
      </c>
      <c r="AD1621" t="s">
        <v>89</v>
      </c>
      <c r="AE1621" t="s"/>
      <c r="AF1621" t="s"/>
      <c r="AG1621" t="s"/>
      <c r="AH1621" t="s">
        <v>2070</v>
      </c>
      <c r="AI1621" t="s">
        <v>2069</v>
      </c>
      <c r="AJ1621" t="s"/>
      <c r="AK1621" t="s">
        <v>91</v>
      </c>
      <c r="AL1621" t="s"/>
      <c r="AM1621" t="s"/>
      <c r="AN1621" t="s">
        <v>91</v>
      </c>
      <c r="AO1621" t="s"/>
      <c r="AP1621" t="n">
        <v>15</v>
      </c>
      <c r="AQ1621" t="s">
        <v>92</v>
      </c>
      <c r="AR1621" t="s"/>
      <c r="AS1621" t="s">
        <v>160</v>
      </c>
      <c r="AT1621" t="s">
        <v>94</v>
      </c>
      <c r="AU1621" t="s">
        <v>91</v>
      </c>
      <c r="AV1621" t="s"/>
      <c r="AW1621" t="s">
        <v>95</v>
      </c>
      <c r="AX1621" t="s"/>
      <c r="AY1621" t="n">
        <v>418066</v>
      </c>
      <c r="AZ1621" t="s">
        <v>2066</v>
      </c>
      <c r="BA1621" t="s"/>
      <c r="BB1621" t="s"/>
      <c r="BC1621" t="n">
        <v>38.9748</v>
      </c>
      <c r="BD1621" t="n">
        <v>38.9748</v>
      </c>
      <c r="BE1621" t="s">
        <v>2071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>
        <v>98</v>
      </c>
      <c r="BO1621" t="s">
        <v>82</v>
      </c>
      <c r="BP1621" t="s">
        <v>99</v>
      </c>
      <c r="BQ1621" t="s">
        <v>2072</v>
      </c>
      <c r="BR1621" t="s">
        <v>205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2062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198.83</v>
      </c>
      <c r="L1622" t="s">
        <v>77</v>
      </c>
      <c r="M1622" t="s"/>
      <c r="N1622" t="s">
        <v>276</v>
      </c>
      <c r="O1622" t="s">
        <v>79</v>
      </c>
      <c r="P1622" t="s">
        <v>2062</v>
      </c>
      <c r="Q1622" t="s"/>
      <c r="R1622" t="s">
        <v>1388</v>
      </c>
      <c r="S1622" t="s">
        <v>2073</v>
      </c>
      <c r="T1622" t="s">
        <v>82</v>
      </c>
      <c r="U1622" t="s">
        <v>83</v>
      </c>
      <c r="V1622" t="s">
        <v>84</v>
      </c>
      <c r="W1622" t="s">
        <v>1390</v>
      </c>
      <c r="X1622" t="s"/>
      <c r="Y1622" t="s">
        <v>86</v>
      </c>
      <c r="Z1622">
        <f>HYPERLINK("https://hotelmonitor-cachepage.eclerx.com/savepage/tk_15454758767429357_sr_62.html","info")</f>
        <v/>
      </c>
      <c r="AA1622" t="n">
        <v>-418066</v>
      </c>
      <c r="AB1622" t="s">
        <v>2074</v>
      </c>
      <c r="AC1622" t="s">
        <v>88</v>
      </c>
      <c r="AD1622" t="s">
        <v>89</v>
      </c>
      <c r="AE1622" t="s"/>
      <c r="AF1622" t="s"/>
      <c r="AG1622" t="s"/>
      <c r="AH1622" t="s">
        <v>2075</v>
      </c>
      <c r="AI1622" t="s">
        <v>2073</v>
      </c>
      <c r="AJ1622" t="s"/>
      <c r="AK1622" t="s">
        <v>91</v>
      </c>
      <c r="AL1622" t="s"/>
      <c r="AM1622" t="s"/>
      <c r="AN1622" t="s">
        <v>91</v>
      </c>
      <c r="AO1622" t="s"/>
      <c r="AP1622" t="n">
        <v>15</v>
      </c>
      <c r="AQ1622" t="s">
        <v>92</v>
      </c>
      <c r="AR1622" t="s"/>
      <c r="AS1622" t="s">
        <v>512</v>
      </c>
      <c r="AT1622" t="s">
        <v>94</v>
      </c>
      <c r="AU1622" t="s">
        <v>91</v>
      </c>
      <c r="AV1622" t="s"/>
      <c r="AW1622" t="s">
        <v>95</v>
      </c>
      <c r="AX1622" t="s"/>
      <c r="AY1622" t="n">
        <v>418066</v>
      </c>
      <c r="AZ1622" t="s">
        <v>2066</v>
      </c>
      <c r="BA1622" t="s"/>
      <c r="BB1622" t="s"/>
      <c r="BC1622" t="n">
        <v>38.9748</v>
      </c>
      <c r="BD1622" t="n">
        <v>38.9748</v>
      </c>
      <c r="BE1622" t="s">
        <v>2076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>
        <v>98</v>
      </c>
      <c r="BO1622" t="s">
        <v>82</v>
      </c>
      <c r="BP1622" t="s">
        <v>99</v>
      </c>
      <c r="BQ1622" t="s">
        <v>285</v>
      </c>
      <c r="BR1622" t="s">
        <v>205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2062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198.83</v>
      </c>
      <c r="L1623" t="s">
        <v>77</v>
      </c>
      <c r="M1623" t="s"/>
      <c r="N1623" t="s">
        <v>276</v>
      </c>
      <c r="O1623" t="s">
        <v>79</v>
      </c>
      <c r="P1623" t="s">
        <v>2062</v>
      </c>
      <c r="Q1623" t="s"/>
      <c r="R1623" t="s">
        <v>1388</v>
      </c>
      <c r="S1623" t="s">
        <v>2073</v>
      </c>
      <c r="T1623" t="s">
        <v>82</v>
      </c>
      <c r="U1623" t="s">
        <v>83</v>
      </c>
      <c r="V1623" t="s">
        <v>84</v>
      </c>
      <c r="W1623" t="s">
        <v>1390</v>
      </c>
      <c r="X1623" t="s"/>
      <c r="Y1623" t="s">
        <v>86</v>
      </c>
      <c r="Z1623">
        <f>HYPERLINK("https://hotelmonitor-cachepage.eclerx.com/savepage/tk_15454758767429357_sr_62.html","info")</f>
        <v/>
      </c>
      <c r="AA1623" t="n">
        <v>-418066</v>
      </c>
      <c r="AB1623" t="s">
        <v>2074</v>
      </c>
      <c r="AC1623" t="s">
        <v>88</v>
      </c>
      <c r="AD1623" t="s">
        <v>89</v>
      </c>
      <c r="AE1623" t="s"/>
      <c r="AF1623" t="s"/>
      <c r="AG1623" t="s"/>
      <c r="AH1623" t="s">
        <v>2075</v>
      </c>
      <c r="AI1623" t="s">
        <v>2073</v>
      </c>
      <c r="AJ1623" t="s"/>
      <c r="AK1623" t="s">
        <v>91</v>
      </c>
      <c r="AL1623" t="s"/>
      <c r="AM1623" t="s"/>
      <c r="AN1623" t="s">
        <v>91</v>
      </c>
      <c r="AO1623" t="s"/>
      <c r="AP1623" t="n">
        <v>15</v>
      </c>
      <c r="AQ1623" t="s">
        <v>92</v>
      </c>
      <c r="AR1623" t="s"/>
      <c r="AS1623" t="s">
        <v>512</v>
      </c>
      <c r="AT1623" t="s">
        <v>94</v>
      </c>
      <c r="AU1623" t="s">
        <v>91</v>
      </c>
      <c r="AV1623" t="s"/>
      <c r="AW1623" t="s">
        <v>95</v>
      </c>
      <c r="AX1623" t="s"/>
      <c r="AY1623" t="n">
        <v>418066</v>
      </c>
      <c r="AZ1623" t="s">
        <v>2066</v>
      </c>
      <c r="BA1623" t="s"/>
      <c r="BB1623" t="s"/>
      <c r="BC1623" t="n">
        <v>38.9748</v>
      </c>
      <c r="BD1623" t="n">
        <v>38.9748</v>
      </c>
      <c r="BE1623" t="s">
        <v>2076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>
        <v>98</v>
      </c>
      <c r="BO1623" t="s">
        <v>82</v>
      </c>
      <c r="BP1623" t="s">
        <v>99</v>
      </c>
      <c r="BQ1623" t="s">
        <v>285</v>
      </c>
      <c r="BR1623" t="s">
        <v>205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2062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221.62</v>
      </c>
      <c r="L1624" t="s">
        <v>77</v>
      </c>
      <c r="M1624" t="s"/>
      <c r="N1624" t="s">
        <v>1394</v>
      </c>
      <c r="O1624" t="s">
        <v>79</v>
      </c>
      <c r="P1624" t="s">
        <v>2062</v>
      </c>
      <c r="Q1624" t="s"/>
      <c r="R1624" t="s">
        <v>1388</v>
      </c>
      <c r="S1624" t="s">
        <v>2077</v>
      </c>
      <c r="T1624" t="s">
        <v>82</v>
      </c>
      <c r="U1624" t="s">
        <v>83</v>
      </c>
      <c r="V1624" t="s">
        <v>84</v>
      </c>
      <c r="W1624" t="s">
        <v>1390</v>
      </c>
      <c r="X1624" t="s"/>
      <c r="Y1624" t="s">
        <v>86</v>
      </c>
      <c r="Z1624">
        <f>HYPERLINK("https://hotelmonitor-cachepage.eclerx.com/savepage/tk_15454758767429357_sr_62.html","info")</f>
        <v/>
      </c>
      <c r="AA1624" t="n">
        <v>-418066</v>
      </c>
      <c r="AB1624" t="s">
        <v>2074</v>
      </c>
      <c r="AC1624" t="s">
        <v>88</v>
      </c>
      <c r="AD1624" t="s">
        <v>89</v>
      </c>
      <c r="AE1624" t="s"/>
      <c r="AF1624" t="s"/>
      <c r="AG1624" t="s"/>
      <c r="AH1624" t="s">
        <v>2078</v>
      </c>
      <c r="AI1624" t="s">
        <v>2077</v>
      </c>
      <c r="AJ1624" t="s"/>
      <c r="AK1624" t="s">
        <v>91</v>
      </c>
      <c r="AL1624" t="s"/>
      <c r="AM1624" t="s"/>
      <c r="AN1624" t="s">
        <v>91</v>
      </c>
      <c r="AO1624" t="s"/>
      <c r="AP1624" t="n">
        <v>15</v>
      </c>
      <c r="AQ1624" t="s">
        <v>92</v>
      </c>
      <c r="AR1624" t="s"/>
      <c r="AS1624" t="s">
        <v>2079</v>
      </c>
      <c r="AT1624" t="s">
        <v>94</v>
      </c>
      <c r="AU1624" t="s">
        <v>91</v>
      </c>
      <c r="AV1624" t="s"/>
      <c r="AW1624" t="s">
        <v>95</v>
      </c>
      <c r="AX1624" t="s"/>
      <c r="AY1624" t="n">
        <v>418066</v>
      </c>
      <c r="AZ1624" t="s">
        <v>2066</v>
      </c>
      <c r="BA1624" t="s"/>
      <c r="BB1624" t="s"/>
      <c r="BC1624" t="n">
        <v>38.9748</v>
      </c>
      <c r="BD1624" t="n">
        <v>38.9748</v>
      </c>
      <c r="BE1624" t="s">
        <v>2080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>
        <v>98</v>
      </c>
      <c r="BO1624" t="s">
        <v>82</v>
      </c>
      <c r="BP1624" t="s">
        <v>99</v>
      </c>
      <c r="BQ1624" t="s">
        <v>1399</v>
      </c>
      <c r="BR1624" t="s">
        <v>205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2062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221.62</v>
      </c>
      <c r="L1625" t="s">
        <v>77</v>
      </c>
      <c r="M1625" t="s"/>
      <c r="N1625" t="s">
        <v>1394</v>
      </c>
      <c r="O1625" t="s">
        <v>79</v>
      </c>
      <c r="P1625" t="s">
        <v>2062</v>
      </c>
      <c r="Q1625" t="s"/>
      <c r="R1625" t="s">
        <v>1388</v>
      </c>
      <c r="S1625" t="s">
        <v>2077</v>
      </c>
      <c r="T1625" t="s">
        <v>82</v>
      </c>
      <c r="U1625" t="s">
        <v>83</v>
      </c>
      <c r="V1625" t="s">
        <v>84</v>
      </c>
      <c r="W1625" t="s">
        <v>1390</v>
      </c>
      <c r="X1625" t="s"/>
      <c r="Y1625" t="s">
        <v>86</v>
      </c>
      <c r="Z1625">
        <f>HYPERLINK("https://hotelmonitor-cachepage.eclerx.com/savepage/tk_15454758767429357_sr_62.html","info")</f>
        <v/>
      </c>
      <c r="AA1625" t="n">
        <v>-418066</v>
      </c>
      <c r="AB1625" t="s">
        <v>2074</v>
      </c>
      <c r="AC1625" t="s">
        <v>88</v>
      </c>
      <c r="AD1625" t="s">
        <v>89</v>
      </c>
      <c r="AE1625" t="s"/>
      <c r="AF1625" t="s"/>
      <c r="AG1625" t="s"/>
      <c r="AH1625" t="s">
        <v>2078</v>
      </c>
      <c r="AI1625" t="s">
        <v>2077</v>
      </c>
      <c r="AJ1625" t="s"/>
      <c r="AK1625" t="s">
        <v>91</v>
      </c>
      <c r="AL1625" t="s"/>
      <c r="AM1625" t="s"/>
      <c r="AN1625" t="s">
        <v>91</v>
      </c>
      <c r="AO1625" t="s"/>
      <c r="AP1625" t="n">
        <v>15</v>
      </c>
      <c r="AQ1625" t="s">
        <v>92</v>
      </c>
      <c r="AR1625" t="s"/>
      <c r="AS1625" t="s">
        <v>2079</v>
      </c>
      <c r="AT1625" t="s">
        <v>94</v>
      </c>
      <c r="AU1625" t="s">
        <v>91</v>
      </c>
      <c r="AV1625" t="s"/>
      <c r="AW1625" t="s">
        <v>95</v>
      </c>
      <c r="AX1625" t="s"/>
      <c r="AY1625" t="n">
        <v>418066</v>
      </c>
      <c r="AZ1625" t="s">
        <v>2066</v>
      </c>
      <c r="BA1625" t="s"/>
      <c r="BB1625" t="s"/>
      <c r="BC1625" t="n">
        <v>38.9748</v>
      </c>
      <c r="BD1625" t="n">
        <v>38.9748</v>
      </c>
      <c r="BE1625" t="s">
        <v>2080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>
        <v>98</v>
      </c>
      <c r="BO1625" t="s">
        <v>82</v>
      </c>
      <c r="BP1625" t="s">
        <v>99</v>
      </c>
      <c r="BQ1625" t="s">
        <v>1399</v>
      </c>
      <c r="BR1625" t="s">
        <v>205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2062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236.8</v>
      </c>
      <c r="L1626" t="s">
        <v>77</v>
      </c>
      <c r="M1626" t="s"/>
      <c r="N1626" t="s">
        <v>559</v>
      </c>
      <c r="O1626" t="s">
        <v>79</v>
      </c>
      <c r="P1626" t="s">
        <v>2062</v>
      </c>
      <c r="Q1626" t="s"/>
      <c r="R1626" t="s">
        <v>1388</v>
      </c>
      <c r="S1626" t="s">
        <v>2081</v>
      </c>
      <c r="T1626" t="s">
        <v>82</v>
      </c>
      <c r="U1626" t="s">
        <v>83</v>
      </c>
      <c r="V1626" t="s">
        <v>84</v>
      </c>
      <c r="W1626" t="s">
        <v>1390</v>
      </c>
      <c r="X1626" t="s"/>
      <c r="Y1626" t="s">
        <v>86</v>
      </c>
      <c r="Z1626">
        <f>HYPERLINK("https://hotelmonitor-cachepage.eclerx.com/savepage/tk_15454758767429357_sr_62.html","info")</f>
        <v/>
      </c>
      <c r="AA1626" t="n">
        <v>-418066</v>
      </c>
      <c r="AB1626" t="s">
        <v>2074</v>
      </c>
      <c r="AC1626" t="s">
        <v>88</v>
      </c>
      <c r="AD1626" t="s">
        <v>89</v>
      </c>
      <c r="AE1626" t="s"/>
      <c r="AF1626" t="s"/>
      <c r="AG1626" t="s"/>
      <c r="AH1626" t="s">
        <v>2082</v>
      </c>
      <c r="AI1626" t="s">
        <v>2083</v>
      </c>
      <c r="AJ1626" t="s"/>
      <c r="AK1626" t="s">
        <v>91</v>
      </c>
      <c r="AL1626" t="s"/>
      <c r="AM1626" t="s"/>
      <c r="AN1626" t="s">
        <v>91</v>
      </c>
      <c r="AO1626" t="s"/>
      <c r="AP1626" t="n">
        <v>15</v>
      </c>
      <c r="AQ1626" t="s">
        <v>92</v>
      </c>
      <c r="AR1626" t="s"/>
      <c r="AS1626" t="s">
        <v>2084</v>
      </c>
      <c r="AT1626" t="s">
        <v>94</v>
      </c>
      <c r="AU1626" t="s">
        <v>91</v>
      </c>
      <c r="AV1626" t="s"/>
      <c r="AW1626" t="s">
        <v>95</v>
      </c>
      <c r="AX1626" t="s"/>
      <c r="AY1626" t="n">
        <v>418066</v>
      </c>
      <c r="AZ1626" t="s">
        <v>2066</v>
      </c>
      <c r="BA1626" t="s"/>
      <c r="BB1626" t="s"/>
      <c r="BC1626" t="n">
        <v>38.9748</v>
      </c>
      <c r="BD1626" t="n">
        <v>38.9748</v>
      </c>
      <c r="BE1626" t="s">
        <v>2085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>
        <v>98</v>
      </c>
      <c r="BO1626" t="s">
        <v>82</v>
      </c>
      <c r="BP1626" t="s">
        <v>99</v>
      </c>
      <c r="BQ1626" t="s">
        <v>566</v>
      </c>
      <c r="BR1626" t="s">
        <v>205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2062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236.8</v>
      </c>
      <c r="L1627" t="s">
        <v>77</v>
      </c>
      <c r="M1627" t="s"/>
      <c r="N1627" t="s">
        <v>559</v>
      </c>
      <c r="O1627" t="s">
        <v>79</v>
      </c>
      <c r="P1627" t="s">
        <v>2062</v>
      </c>
      <c r="Q1627" t="s"/>
      <c r="R1627" t="s">
        <v>1388</v>
      </c>
      <c r="S1627" t="s">
        <v>2081</v>
      </c>
      <c r="T1627" t="s">
        <v>82</v>
      </c>
      <c r="U1627" t="s">
        <v>83</v>
      </c>
      <c r="V1627" t="s">
        <v>84</v>
      </c>
      <c r="W1627" t="s">
        <v>1390</v>
      </c>
      <c r="X1627" t="s"/>
      <c r="Y1627" t="s">
        <v>86</v>
      </c>
      <c r="Z1627">
        <f>HYPERLINK("https://hotelmonitor-cachepage.eclerx.com/savepage/tk_15454758767429357_sr_62.html","info")</f>
        <v/>
      </c>
      <c r="AA1627" t="n">
        <v>-418066</v>
      </c>
      <c r="AB1627" t="s">
        <v>2074</v>
      </c>
      <c r="AC1627" t="s">
        <v>88</v>
      </c>
      <c r="AD1627" t="s">
        <v>89</v>
      </c>
      <c r="AE1627" t="s"/>
      <c r="AF1627" t="s"/>
      <c r="AG1627" t="s"/>
      <c r="AH1627" t="s">
        <v>2082</v>
      </c>
      <c r="AI1627" t="s">
        <v>2083</v>
      </c>
      <c r="AJ1627" t="s"/>
      <c r="AK1627" t="s">
        <v>91</v>
      </c>
      <c r="AL1627" t="s"/>
      <c r="AM1627" t="s"/>
      <c r="AN1627" t="s">
        <v>91</v>
      </c>
      <c r="AO1627" t="s"/>
      <c r="AP1627" t="n">
        <v>15</v>
      </c>
      <c r="AQ1627" t="s">
        <v>92</v>
      </c>
      <c r="AR1627" t="s"/>
      <c r="AS1627" t="s">
        <v>2084</v>
      </c>
      <c r="AT1627" t="s">
        <v>94</v>
      </c>
      <c r="AU1627" t="s">
        <v>91</v>
      </c>
      <c r="AV1627" t="s"/>
      <c r="AW1627" t="s">
        <v>95</v>
      </c>
      <c r="AX1627" t="s"/>
      <c r="AY1627" t="n">
        <v>418066</v>
      </c>
      <c r="AZ1627" t="s">
        <v>2066</v>
      </c>
      <c r="BA1627" t="s"/>
      <c r="BB1627" t="s"/>
      <c r="BC1627" t="n">
        <v>38.9748</v>
      </c>
      <c r="BD1627" t="n">
        <v>38.9748</v>
      </c>
      <c r="BE1627" t="s">
        <v>2085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>
        <v>98</v>
      </c>
      <c r="BO1627" t="s">
        <v>82</v>
      </c>
      <c r="BP1627" t="s">
        <v>99</v>
      </c>
      <c r="BQ1627" t="s">
        <v>566</v>
      </c>
      <c r="BR1627" t="s">
        <v>205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2062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246.29</v>
      </c>
      <c r="L1628" t="s">
        <v>77</v>
      </c>
      <c r="M1628" t="s"/>
      <c r="N1628" t="s">
        <v>247</v>
      </c>
      <c r="O1628" t="s">
        <v>79</v>
      </c>
      <c r="P1628" t="s">
        <v>2062</v>
      </c>
      <c r="Q1628" t="s"/>
      <c r="R1628" t="s">
        <v>1388</v>
      </c>
      <c r="S1628" t="s">
        <v>2086</v>
      </c>
      <c r="T1628" t="s">
        <v>82</v>
      </c>
      <c r="U1628" t="s">
        <v>83</v>
      </c>
      <c r="V1628" t="s">
        <v>84</v>
      </c>
      <c r="W1628" t="s">
        <v>1390</v>
      </c>
      <c r="X1628" t="s"/>
      <c r="Y1628" t="s">
        <v>86</v>
      </c>
      <c r="Z1628">
        <f>HYPERLINK("https://hotelmonitor-cachepage.eclerx.com/savepage/tk_15454758767429357_sr_62.html","info")</f>
        <v/>
      </c>
      <c r="AA1628" t="n">
        <v>-418066</v>
      </c>
      <c r="AB1628" t="s">
        <v>2064</v>
      </c>
      <c r="AC1628" t="s">
        <v>88</v>
      </c>
      <c r="AD1628" t="s">
        <v>89</v>
      </c>
      <c r="AE1628" t="s"/>
      <c r="AF1628" t="s"/>
      <c r="AG1628" t="s"/>
      <c r="AH1628" t="s">
        <v>2087</v>
      </c>
      <c r="AI1628" t="s">
        <v>2086</v>
      </c>
      <c r="AJ1628" t="s"/>
      <c r="AK1628" t="s">
        <v>91</v>
      </c>
      <c r="AL1628" t="s"/>
      <c r="AM1628" t="s"/>
      <c r="AN1628" t="s">
        <v>91</v>
      </c>
      <c r="AO1628" t="s"/>
      <c r="AP1628" t="n">
        <v>15</v>
      </c>
      <c r="AQ1628" t="s">
        <v>92</v>
      </c>
      <c r="AR1628" t="s"/>
      <c r="AS1628" t="s">
        <v>512</v>
      </c>
      <c r="AT1628" t="s">
        <v>94</v>
      </c>
      <c r="AU1628" t="s">
        <v>91</v>
      </c>
      <c r="AV1628" t="s"/>
      <c r="AW1628" t="s">
        <v>95</v>
      </c>
      <c r="AX1628" t="s"/>
      <c r="AY1628" t="n">
        <v>418066</v>
      </c>
      <c r="AZ1628" t="s">
        <v>2066</v>
      </c>
      <c r="BA1628" t="s"/>
      <c r="BB1628" t="s"/>
      <c r="BC1628" t="n">
        <v>38.9748</v>
      </c>
      <c r="BD1628" t="n">
        <v>38.9748</v>
      </c>
      <c r="BE1628" t="s">
        <v>2088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>
        <v>98</v>
      </c>
      <c r="BO1628" t="s">
        <v>82</v>
      </c>
      <c r="BP1628" t="s">
        <v>99</v>
      </c>
      <c r="BQ1628" t="s">
        <v>1176</v>
      </c>
      <c r="BR1628" t="s">
        <v>205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2062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246.29</v>
      </c>
      <c r="L1629" t="s">
        <v>77</v>
      </c>
      <c r="M1629" t="s"/>
      <c r="N1629" t="s">
        <v>247</v>
      </c>
      <c r="O1629" t="s">
        <v>79</v>
      </c>
      <c r="P1629" t="s">
        <v>2062</v>
      </c>
      <c r="Q1629" t="s"/>
      <c r="R1629" t="s">
        <v>1388</v>
      </c>
      <c r="S1629" t="s">
        <v>2086</v>
      </c>
      <c r="T1629" t="s">
        <v>82</v>
      </c>
      <c r="U1629" t="s">
        <v>83</v>
      </c>
      <c r="V1629" t="s">
        <v>84</v>
      </c>
      <c r="W1629" t="s">
        <v>1390</v>
      </c>
      <c r="X1629" t="s"/>
      <c r="Y1629" t="s">
        <v>86</v>
      </c>
      <c r="Z1629">
        <f>HYPERLINK("https://hotelmonitor-cachepage.eclerx.com/savepage/tk_15454758767429357_sr_62.html","info")</f>
        <v/>
      </c>
      <c r="AA1629" t="n">
        <v>-418066</v>
      </c>
      <c r="AB1629" t="s">
        <v>2064</v>
      </c>
      <c r="AC1629" t="s">
        <v>88</v>
      </c>
      <c r="AD1629" t="s">
        <v>89</v>
      </c>
      <c r="AE1629" t="s"/>
      <c r="AF1629" t="s"/>
      <c r="AG1629" t="s"/>
      <c r="AH1629" t="s">
        <v>2087</v>
      </c>
      <c r="AI1629" t="s">
        <v>2086</v>
      </c>
      <c r="AJ1629" t="s"/>
      <c r="AK1629" t="s">
        <v>91</v>
      </c>
      <c r="AL1629" t="s"/>
      <c r="AM1629" t="s"/>
      <c r="AN1629" t="s">
        <v>91</v>
      </c>
      <c r="AO1629" t="s"/>
      <c r="AP1629" t="n">
        <v>15</v>
      </c>
      <c r="AQ1629" t="s">
        <v>92</v>
      </c>
      <c r="AR1629" t="s"/>
      <c r="AS1629" t="s">
        <v>512</v>
      </c>
      <c r="AT1629" t="s">
        <v>94</v>
      </c>
      <c r="AU1629" t="s">
        <v>91</v>
      </c>
      <c r="AV1629" t="s"/>
      <c r="AW1629" t="s">
        <v>95</v>
      </c>
      <c r="AX1629" t="s"/>
      <c r="AY1629" t="n">
        <v>418066</v>
      </c>
      <c r="AZ1629" t="s">
        <v>2066</v>
      </c>
      <c r="BA1629" t="s"/>
      <c r="BB1629" t="s"/>
      <c r="BC1629" t="n">
        <v>38.9748</v>
      </c>
      <c r="BD1629" t="n">
        <v>38.9748</v>
      </c>
      <c r="BE1629" t="s">
        <v>2088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>
        <v>98</v>
      </c>
      <c r="BO1629" t="s">
        <v>82</v>
      </c>
      <c r="BP1629" t="s">
        <v>99</v>
      </c>
      <c r="BQ1629" t="s">
        <v>1176</v>
      </c>
      <c r="BR1629" t="s">
        <v>205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2089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385.34</v>
      </c>
      <c r="L1630" t="s">
        <v>77</v>
      </c>
      <c r="M1630" t="s"/>
      <c r="N1630" t="s">
        <v>276</v>
      </c>
      <c r="O1630" t="s">
        <v>79</v>
      </c>
      <c r="P1630" t="s">
        <v>2089</v>
      </c>
      <c r="Q1630" t="s"/>
      <c r="R1630" t="s">
        <v>328</v>
      </c>
      <c r="S1630" t="s">
        <v>2090</v>
      </c>
      <c r="T1630" t="s">
        <v>82</v>
      </c>
      <c r="U1630" t="s">
        <v>83</v>
      </c>
      <c r="V1630" t="s">
        <v>84</v>
      </c>
      <c r="W1630" t="s">
        <v>1390</v>
      </c>
      <c r="X1630" t="s"/>
      <c r="Y1630" t="s">
        <v>86</v>
      </c>
      <c r="Z1630">
        <f>HYPERLINK("https://hotelmonitor-cachepage.eclerx.com/savepage/tk_1545475876866494_sr_62.html","info")</f>
        <v/>
      </c>
      <c r="AA1630" t="n">
        <v>-419267</v>
      </c>
      <c r="AB1630" t="s">
        <v>2091</v>
      </c>
      <c r="AC1630" t="s">
        <v>88</v>
      </c>
      <c r="AD1630" t="s">
        <v>89</v>
      </c>
      <c r="AE1630" t="s"/>
      <c r="AF1630" t="s"/>
      <c r="AG1630" t="s"/>
      <c r="AH1630" t="s">
        <v>2092</v>
      </c>
      <c r="AI1630" t="s">
        <v>2090</v>
      </c>
      <c r="AJ1630" t="s"/>
      <c r="AK1630" t="s">
        <v>91</v>
      </c>
      <c r="AL1630" t="s"/>
      <c r="AM1630" t="s"/>
      <c r="AN1630" t="s">
        <v>91</v>
      </c>
      <c r="AO1630" t="s"/>
      <c r="AP1630" t="n">
        <v>29</v>
      </c>
      <c r="AQ1630" t="s">
        <v>92</v>
      </c>
      <c r="AR1630" t="s"/>
      <c r="AS1630" t="s">
        <v>2093</v>
      </c>
      <c r="AT1630" t="s">
        <v>94</v>
      </c>
      <c r="AU1630" t="s">
        <v>91</v>
      </c>
      <c r="AV1630" t="s"/>
      <c r="AW1630" t="s">
        <v>95</v>
      </c>
      <c r="AX1630" t="s"/>
      <c r="AY1630" t="n">
        <v>419267</v>
      </c>
      <c r="AZ1630" t="s">
        <v>2094</v>
      </c>
      <c r="BA1630" t="s"/>
      <c r="BB1630" t="s"/>
      <c r="BC1630" t="n">
        <v>38.8787</v>
      </c>
      <c r="BD1630" t="n">
        <v>38.8787</v>
      </c>
      <c r="BE1630" t="s">
        <v>2095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>
        <v>335</v>
      </c>
      <c r="BO1630" t="s">
        <v>82</v>
      </c>
      <c r="BP1630" t="s">
        <v>99</v>
      </c>
      <c r="BQ1630" t="s">
        <v>285</v>
      </c>
      <c r="BR1630" t="s">
        <v>337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2089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385.34</v>
      </c>
      <c r="L1631" t="s">
        <v>77</v>
      </c>
      <c r="M1631" t="s"/>
      <c r="N1631" t="s">
        <v>276</v>
      </c>
      <c r="O1631" t="s">
        <v>79</v>
      </c>
      <c r="P1631" t="s">
        <v>2089</v>
      </c>
      <c r="Q1631" t="s"/>
      <c r="R1631" t="s">
        <v>328</v>
      </c>
      <c r="S1631" t="s">
        <v>2090</v>
      </c>
      <c r="T1631" t="s">
        <v>82</v>
      </c>
      <c r="U1631" t="s">
        <v>83</v>
      </c>
      <c r="V1631" t="s">
        <v>84</v>
      </c>
      <c r="W1631" t="s">
        <v>1390</v>
      </c>
      <c r="X1631" t="s"/>
      <c r="Y1631" t="s">
        <v>86</v>
      </c>
      <c r="Z1631">
        <f>HYPERLINK("https://hotelmonitor-cachepage.eclerx.com/savepage/tk_1545475876866494_sr_62.html","info")</f>
        <v/>
      </c>
      <c r="AA1631" t="n">
        <v>-419267</v>
      </c>
      <c r="AB1631" t="s">
        <v>2091</v>
      </c>
      <c r="AC1631" t="s">
        <v>88</v>
      </c>
      <c r="AD1631" t="s">
        <v>89</v>
      </c>
      <c r="AE1631" t="s"/>
      <c r="AF1631" t="s"/>
      <c r="AG1631" t="s"/>
      <c r="AH1631" t="s">
        <v>2092</v>
      </c>
      <c r="AI1631" t="s">
        <v>2090</v>
      </c>
      <c r="AJ1631" t="s"/>
      <c r="AK1631" t="s">
        <v>91</v>
      </c>
      <c r="AL1631" t="s"/>
      <c r="AM1631" t="s"/>
      <c r="AN1631" t="s">
        <v>91</v>
      </c>
      <c r="AO1631" t="s"/>
      <c r="AP1631" t="n">
        <v>29</v>
      </c>
      <c r="AQ1631" t="s">
        <v>92</v>
      </c>
      <c r="AR1631" t="s"/>
      <c r="AS1631" t="s">
        <v>2093</v>
      </c>
      <c r="AT1631" t="s">
        <v>94</v>
      </c>
      <c r="AU1631" t="s">
        <v>91</v>
      </c>
      <c r="AV1631" t="s"/>
      <c r="AW1631" t="s">
        <v>95</v>
      </c>
      <c r="AX1631" t="s"/>
      <c r="AY1631" t="n">
        <v>419267</v>
      </c>
      <c r="AZ1631" t="s">
        <v>2094</v>
      </c>
      <c r="BA1631" t="s"/>
      <c r="BB1631" t="s"/>
      <c r="BC1631" t="n">
        <v>38.8787</v>
      </c>
      <c r="BD1631" t="n">
        <v>38.8787</v>
      </c>
      <c r="BE1631" t="s">
        <v>2095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>
        <v>335</v>
      </c>
      <c r="BO1631" t="s">
        <v>82</v>
      </c>
      <c r="BP1631" t="s">
        <v>99</v>
      </c>
      <c r="BQ1631" t="s">
        <v>285</v>
      </c>
      <c r="BR1631" t="s">
        <v>337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2089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435.74</v>
      </c>
      <c r="L1632" t="s">
        <v>77</v>
      </c>
      <c r="M1632" t="s"/>
      <c r="N1632" t="s">
        <v>1394</v>
      </c>
      <c r="O1632" t="s">
        <v>79</v>
      </c>
      <c r="P1632" t="s">
        <v>2089</v>
      </c>
      <c r="Q1632" t="s"/>
      <c r="R1632" t="s">
        <v>328</v>
      </c>
      <c r="S1632" t="s">
        <v>2096</v>
      </c>
      <c r="T1632" t="s">
        <v>82</v>
      </c>
      <c r="U1632" t="s">
        <v>83</v>
      </c>
      <c r="V1632" t="s">
        <v>84</v>
      </c>
      <c r="W1632" t="s">
        <v>1390</v>
      </c>
      <c r="X1632" t="s"/>
      <c r="Y1632" t="s">
        <v>86</v>
      </c>
      <c r="Z1632">
        <f>HYPERLINK("https://hotelmonitor-cachepage.eclerx.com/savepage/tk_1545475876866494_sr_62.html","info")</f>
        <v/>
      </c>
      <c r="AA1632" t="n">
        <v>-419267</v>
      </c>
      <c r="AB1632" t="s">
        <v>2091</v>
      </c>
      <c r="AC1632" t="s">
        <v>88</v>
      </c>
      <c r="AD1632" t="s">
        <v>89</v>
      </c>
      <c r="AE1632" t="s"/>
      <c r="AF1632" t="s"/>
      <c r="AG1632" t="s"/>
      <c r="AH1632" t="s">
        <v>2097</v>
      </c>
      <c r="AI1632" t="s">
        <v>2096</v>
      </c>
      <c r="AJ1632" t="s"/>
      <c r="AK1632" t="s">
        <v>91</v>
      </c>
      <c r="AL1632" t="s"/>
      <c r="AM1632" t="s"/>
      <c r="AN1632" t="s">
        <v>91</v>
      </c>
      <c r="AO1632" t="s"/>
      <c r="AP1632" t="n">
        <v>29</v>
      </c>
      <c r="AQ1632" t="s">
        <v>92</v>
      </c>
      <c r="AR1632" t="s"/>
      <c r="AS1632" t="s">
        <v>512</v>
      </c>
      <c r="AT1632" t="s">
        <v>94</v>
      </c>
      <c r="AU1632" t="s">
        <v>91</v>
      </c>
      <c r="AV1632" t="s"/>
      <c r="AW1632" t="s">
        <v>95</v>
      </c>
      <c r="AX1632" t="s"/>
      <c r="AY1632" t="n">
        <v>419267</v>
      </c>
      <c r="AZ1632" t="s">
        <v>2094</v>
      </c>
      <c r="BA1632" t="s"/>
      <c r="BB1632" t="s"/>
      <c r="BC1632" t="n">
        <v>38.8787</v>
      </c>
      <c r="BD1632" t="n">
        <v>38.8787</v>
      </c>
      <c r="BE1632" t="s">
        <v>2098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>
        <v>335</v>
      </c>
      <c r="BO1632" t="s">
        <v>82</v>
      </c>
      <c r="BP1632" t="s">
        <v>99</v>
      </c>
      <c r="BQ1632" t="s">
        <v>1399</v>
      </c>
      <c r="BR1632" t="s">
        <v>337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2089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435.74</v>
      </c>
      <c r="L1633" t="s">
        <v>77</v>
      </c>
      <c r="M1633" t="s"/>
      <c r="N1633" t="s">
        <v>1394</v>
      </c>
      <c r="O1633" t="s">
        <v>79</v>
      </c>
      <c r="P1633" t="s">
        <v>2089</v>
      </c>
      <c r="Q1633" t="s"/>
      <c r="R1633" t="s">
        <v>328</v>
      </c>
      <c r="S1633" t="s">
        <v>2096</v>
      </c>
      <c r="T1633" t="s">
        <v>82</v>
      </c>
      <c r="U1633" t="s">
        <v>83</v>
      </c>
      <c r="V1633" t="s">
        <v>84</v>
      </c>
      <c r="W1633" t="s">
        <v>1390</v>
      </c>
      <c r="X1633" t="s"/>
      <c r="Y1633" t="s">
        <v>86</v>
      </c>
      <c r="Z1633">
        <f>HYPERLINK("https://hotelmonitor-cachepage.eclerx.com/savepage/tk_1545475876866494_sr_62.html","info")</f>
        <v/>
      </c>
      <c r="AA1633" t="n">
        <v>-419267</v>
      </c>
      <c r="AB1633" t="s">
        <v>2091</v>
      </c>
      <c r="AC1633" t="s">
        <v>88</v>
      </c>
      <c r="AD1633" t="s">
        <v>89</v>
      </c>
      <c r="AE1633" t="s"/>
      <c r="AF1633" t="s"/>
      <c r="AG1633" t="s"/>
      <c r="AH1633" t="s">
        <v>2097</v>
      </c>
      <c r="AI1633" t="s">
        <v>2096</v>
      </c>
      <c r="AJ1633" t="s"/>
      <c r="AK1633" t="s">
        <v>91</v>
      </c>
      <c r="AL1633" t="s"/>
      <c r="AM1633" t="s"/>
      <c r="AN1633" t="s">
        <v>91</v>
      </c>
      <c r="AO1633" t="s"/>
      <c r="AP1633" t="n">
        <v>29</v>
      </c>
      <c r="AQ1633" t="s">
        <v>92</v>
      </c>
      <c r="AR1633" t="s"/>
      <c r="AS1633" t="s">
        <v>512</v>
      </c>
      <c r="AT1633" t="s">
        <v>94</v>
      </c>
      <c r="AU1633" t="s">
        <v>91</v>
      </c>
      <c r="AV1633" t="s"/>
      <c r="AW1633" t="s">
        <v>95</v>
      </c>
      <c r="AX1633" t="s"/>
      <c r="AY1633" t="n">
        <v>419267</v>
      </c>
      <c r="AZ1633" t="s">
        <v>2094</v>
      </c>
      <c r="BA1633" t="s"/>
      <c r="BB1633" t="s"/>
      <c r="BC1633" t="n">
        <v>38.8787</v>
      </c>
      <c r="BD1633" t="n">
        <v>38.8787</v>
      </c>
      <c r="BE1633" t="s">
        <v>2098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>
        <v>335</v>
      </c>
      <c r="BO1633" t="s">
        <v>82</v>
      </c>
      <c r="BP1633" t="s">
        <v>99</v>
      </c>
      <c r="BQ1633" t="s">
        <v>1399</v>
      </c>
      <c r="BR1633" t="s">
        <v>337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2089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534.87</v>
      </c>
      <c r="L1634" t="s">
        <v>77</v>
      </c>
      <c r="M1634" t="s"/>
      <c r="N1634" t="s">
        <v>816</v>
      </c>
      <c r="O1634" t="s">
        <v>79</v>
      </c>
      <c r="P1634" t="s">
        <v>2089</v>
      </c>
      <c r="Q1634" t="s"/>
      <c r="R1634" t="s">
        <v>328</v>
      </c>
      <c r="S1634" t="s">
        <v>2099</v>
      </c>
      <c r="T1634" t="s">
        <v>82</v>
      </c>
      <c r="U1634" t="s">
        <v>83</v>
      </c>
      <c r="V1634" t="s">
        <v>84</v>
      </c>
      <c r="W1634" t="s">
        <v>1390</v>
      </c>
      <c r="X1634" t="s"/>
      <c r="Y1634" t="s">
        <v>86</v>
      </c>
      <c r="Z1634">
        <f>HYPERLINK("https://hotelmonitor-cachepage.eclerx.com/savepage/tk_1545475876866494_sr_62.html","info")</f>
        <v/>
      </c>
      <c r="AA1634" t="n">
        <v>-419267</v>
      </c>
      <c r="AB1634" t="s">
        <v>2091</v>
      </c>
      <c r="AC1634" t="s">
        <v>88</v>
      </c>
      <c r="AD1634" t="s">
        <v>89</v>
      </c>
      <c r="AE1634" t="s"/>
      <c r="AF1634" t="s"/>
      <c r="AG1634" t="s"/>
      <c r="AH1634" t="s">
        <v>2100</v>
      </c>
      <c r="AI1634" t="s">
        <v>2101</v>
      </c>
      <c r="AJ1634" t="s"/>
      <c r="AK1634" t="s">
        <v>91</v>
      </c>
      <c r="AL1634" t="s"/>
      <c r="AM1634" t="s"/>
      <c r="AN1634" t="s">
        <v>91</v>
      </c>
      <c r="AO1634" t="s"/>
      <c r="AP1634" t="n">
        <v>29</v>
      </c>
      <c r="AQ1634" t="s">
        <v>92</v>
      </c>
      <c r="AR1634" t="s"/>
      <c r="AS1634" t="s">
        <v>2102</v>
      </c>
      <c r="AT1634" t="s">
        <v>94</v>
      </c>
      <c r="AU1634" t="s">
        <v>91</v>
      </c>
      <c r="AV1634" t="s"/>
      <c r="AW1634" t="s">
        <v>95</v>
      </c>
      <c r="AX1634" t="s"/>
      <c r="AY1634" t="n">
        <v>419267</v>
      </c>
      <c r="AZ1634" t="s">
        <v>2094</v>
      </c>
      <c r="BA1634" t="s"/>
      <c r="BB1634" t="s"/>
      <c r="BC1634" t="n">
        <v>38.8787</v>
      </c>
      <c r="BD1634" t="n">
        <v>38.8787</v>
      </c>
      <c r="BE1634" t="s">
        <v>2103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>
        <v>335</v>
      </c>
      <c r="BO1634" t="s">
        <v>82</v>
      </c>
      <c r="BP1634" t="s">
        <v>99</v>
      </c>
      <c r="BQ1634" t="s">
        <v>821</v>
      </c>
      <c r="BR1634" t="s">
        <v>337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2089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534.87</v>
      </c>
      <c r="L1635" t="s">
        <v>77</v>
      </c>
      <c r="M1635" t="s"/>
      <c r="N1635" t="s">
        <v>816</v>
      </c>
      <c r="O1635" t="s">
        <v>79</v>
      </c>
      <c r="P1635" t="s">
        <v>2089</v>
      </c>
      <c r="Q1635" t="s"/>
      <c r="R1635" t="s">
        <v>328</v>
      </c>
      <c r="S1635" t="s">
        <v>2099</v>
      </c>
      <c r="T1635" t="s">
        <v>82</v>
      </c>
      <c r="U1635" t="s">
        <v>83</v>
      </c>
      <c r="V1635" t="s">
        <v>84</v>
      </c>
      <c r="W1635" t="s">
        <v>1390</v>
      </c>
      <c r="X1635" t="s"/>
      <c r="Y1635" t="s">
        <v>86</v>
      </c>
      <c r="Z1635">
        <f>HYPERLINK("https://hotelmonitor-cachepage.eclerx.com/savepage/tk_1545475876866494_sr_62.html","info")</f>
        <v/>
      </c>
      <c r="AA1635" t="n">
        <v>-419267</v>
      </c>
      <c r="AB1635" t="s">
        <v>2091</v>
      </c>
      <c r="AC1635" t="s">
        <v>88</v>
      </c>
      <c r="AD1635" t="s">
        <v>89</v>
      </c>
      <c r="AE1635" t="s"/>
      <c r="AF1635" t="s"/>
      <c r="AG1635" t="s"/>
      <c r="AH1635" t="s">
        <v>2100</v>
      </c>
      <c r="AI1635" t="s">
        <v>2101</v>
      </c>
      <c r="AJ1635" t="s"/>
      <c r="AK1635" t="s">
        <v>91</v>
      </c>
      <c r="AL1635" t="s"/>
      <c r="AM1635" t="s"/>
      <c r="AN1635" t="s">
        <v>91</v>
      </c>
      <c r="AO1635" t="s"/>
      <c r="AP1635" t="n">
        <v>29</v>
      </c>
      <c r="AQ1635" t="s">
        <v>92</v>
      </c>
      <c r="AR1635" t="s"/>
      <c r="AS1635" t="s">
        <v>2102</v>
      </c>
      <c r="AT1635" t="s">
        <v>94</v>
      </c>
      <c r="AU1635" t="s">
        <v>91</v>
      </c>
      <c r="AV1635" t="s"/>
      <c r="AW1635" t="s">
        <v>95</v>
      </c>
      <c r="AX1635" t="s"/>
      <c r="AY1635" t="n">
        <v>419267</v>
      </c>
      <c r="AZ1635" t="s">
        <v>2094</v>
      </c>
      <c r="BA1635" t="s"/>
      <c r="BB1635" t="s"/>
      <c r="BC1635" t="n">
        <v>38.8787</v>
      </c>
      <c r="BD1635" t="n">
        <v>38.8787</v>
      </c>
      <c r="BE1635" t="s">
        <v>2103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>
        <v>335</v>
      </c>
      <c r="BO1635" t="s">
        <v>82</v>
      </c>
      <c r="BP1635" t="s">
        <v>99</v>
      </c>
      <c r="BQ1635" t="s">
        <v>821</v>
      </c>
      <c r="BR1635" t="s">
        <v>337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1952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155.02</v>
      </c>
      <c r="L1636" t="s">
        <v>77</v>
      </c>
      <c r="M1636" t="s"/>
      <c r="N1636" t="s">
        <v>440</v>
      </c>
      <c r="O1636" t="s">
        <v>79</v>
      </c>
      <c r="P1636" t="s">
        <v>1952</v>
      </c>
      <c r="Q1636" t="s"/>
      <c r="R1636" t="s">
        <v>80</v>
      </c>
      <c r="S1636" t="s">
        <v>2104</v>
      </c>
      <c r="T1636" t="s">
        <v>82</v>
      </c>
      <c r="U1636" t="s">
        <v>83</v>
      </c>
      <c r="V1636" t="s">
        <v>84</v>
      </c>
      <c r="W1636" t="s">
        <v>103</v>
      </c>
      <c r="X1636" t="s"/>
      <c r="Y1636" t="s">
        <v>86</v>
      </c>
      <c r="Z1636">
        <f>HYPERLINK("https://hotelmonitor-cachepage.eclerx.com/savepage/tk_15454758767364929_sr_62.html","info")</f>
        <v/>
      </c>
      <c r="AA1636" t="n">
        <v>-419223</v>
      </c>
      <c r="AB1636" t="s">
        <v>1959</v>
      </c>
      <c r="AC1636" t="s">
        <v>88</v>
      </c>
      <c r="AD1636" t="s">
        <v>89</v>
      </c>
      <c r="AE1636" t="s"/>
      <c r="AF1636" t="s"/>
      <c r="AG1636" t="s"/>
      <c r="AH1636" t="s">
        <v>2105</v>
      </c>
      <c r="AI1636" t="s">
        <v>2104</v>
      </c>
      <c r="AJ1636" t="s"/>
      <c r="AK1636" t="s">
        <v>91</v>
      </c>
      <c r="AL1636" t="s"/>
      <c r="AM1636" t="s"/>
      <c r="AN1636" t="s">
        <v>91</v>
      </c>
      <c r="AO1636" t="s"/>
      <c r="AP1636" t="n">
        <v>14</v>
      </c>
      <c r="AQ1636" t="s">
        <v>92</v>
      </c>
      <c r="AR1636" t="s"/>
      <c r="AS1636" t="s">
        <v>201</v>
      </c>
      <c r="AT1636" t="s">
        <v>94</v>
      </c>
      <c r="AU1636" t="s">
        <v>91</v>
      </c>
      <c r="AV1636" t="s"/>
      <c r="AW1636" t="s">
        <v>95</v>
      </c>
      <c r="AX1636" t="s"/>
      <c r="AY1636" t="n">
        <v>419223</v>
      </c>
      <c r="AZ1636" t="s">
        <v>1956</v>
      </c>
      <c r="BA1636" t="s"/>
      <c r="BB1636" t="s"/>
      <c r="BC1636" t="n">
        <v>38.9038</v>
      </c>
      <c r="BD1636" t="n">
        <v>38.9038</v>
      </c>
      <c r="BE1636" t="s">
        <v>2106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>
        <v>98</v>
      </c>
      <c r="BO1636" t="s">
        <v>82</v>
      </c>
      <c r="BP1636" t="s">
        <v>99</v>
      </c>
      <c r="BQ1636" t="s">
        <v>448</v>
      </c>
      <c r="BR1636" t="s">
        <v>387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1952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155.02</v>
      </c>
      <c r="L1637" t="s">
        <v>77</v>
      </c>
      <c r="M1637" t="s"/>
      <c r="N1637" t="s">
        <v>440</v>
      </c>
      <c r="O1637" t="s">
        <v>79</v>
      </c>
      <c r="P1637" t="s">
        <v>1952</v>
      </c>
      <c r="Q1637" t="s"/>
      <c r="R1637" t="s">
        <v>80</v>
      </c>
      <c r="S1637" t="s">
        <v>2104</v>
      </c>
      <c r="T1637" t="s">
        <v>82</v>
      </c>
      <c r="U1637" t="s">
        <v>83</v>
      </c>
      <c r="V1637" t="s">
        <v>84</v>
      </c>
      <c r="W1637" t="s">
        <v>103</v>
      </c>
      <c r="X1637" t="s"/>
      <c r="Y1637" t="s">
        <v>86</v>
      </c>
      <c r="Z1637">
        <f>HYPERLINK("https://hotelmonitor-cachepage.eclerx.com/savepage/tk_15454758767364929_sr_62.html","info")</f>
        <v/>
      </c>
      <c r="AA1637" t="n">
        <v>-419223</v>
      </c>
      <c r="AB1637" t="s">
        <v>1959</v>
      </c>
      <c r="AC1637" t="s">
        <v>88</v>
      </c>
      <c r="AD1637" t="s">
        <v>89</v>
      </c>
      <c r="AE1637" t="s"/>
      <c r="AF1637" t="s"/>
      <c r="AG1637" t="s"/>
      <c r="AH1637" t="s">
        <v>2105</v>
      </c>
      <c r="AI1637" t="s">
        <v>2104</v>
      </c>
      <c r="AJ1637" t="s"/>
      <c r="AK1637" t="s">
        <v>91</v>
      </c>
      <c r="AL1637" t="s"/>
      <c r="AM1637" t="s"/>
      <c r="AN1637" t="s">
        <v>91</v>
      </c>
      <c r="AO1637" t="s"/>
      <c r="AP1637" t="n">
        <v>14</v>
      </c>
      <c r="AQ1637" t="s">
        <v>92</v>
      </c>
      <c r="AR1637" t="s"/>
      <c r="AS1637" t="s">
        <v>201</v>
      </c>
      <c r="AT1637" t="s">
        <v>94</v>
      </c>
      <c r="AU1637" t="s">
        <v>91</v>
      </c>
      <c r="AV1637" t="s"/>
      <c r="AW1637" t="s">
        <v>95</v>
      </c>
      <c r="AX1637" t="s"/>
      <c r="AY1637" t="n">
        <v>419223</v>
      </c>
      <c r="AZ1637" t="s">
        <v>1956</v>
      </c>
      <c r="BA1637" t="s"/>
      <c r="BB1637" t="s"/>
      <c r="BC1637" t="n">
        <v>38.9038</v>
      </c>
      <c r="BD1637" t="n">
        <v>38.9038</v>
      </c>
      <c r="BE1637" t="s">
        <v>2106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>
        <v>98</v>
      </c>
      <c r="BO1637" t="s">
        <v>82</v>
      </c>
      <c r="BP1637" t="s">
        <v>99</v>
      </c>
      <c r="BQ1637" t="s">
        <v>448</v>
      </c>
      <c r="BR1637" t="s">
        <v>387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1952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163.33</v>
      </c>
      <c r="L1638" t="s">
        <v>77</v>
      </c>
      <c r="M1638" t="s"/>
      <c r="N1638" t="s">
        <v>440</v>
      </c>
      <c r="O1638" t="s">
        <v>79</v>
      </c>
      <c r="P1638" t="s">
        <v>1952</v>
      </c>
      <c r="Q1638" t="s"/>
      <c r="R1638" t="s">
        <v>80</v>
      </c>
      <c r="S1638" t="s">
        <v>2107</v>
      </c>
      <c r="T1638" t="s">
        <v>82</v>
      </c>
      <c r="U1638" t="s">
        <v>83</v>
      </c>
      <c r="V1638" t="s">
        <v>84</v>
      </c>
      <c r="W1638" t="s">
        <v>103</v>
      </c>
      <c r="X1638" t="s"/>
      <c r="Y1638" t="s">
        <v>86</v>
      </c>
      <c r="Z1638">
        <f>HYPERLINK("https://hotelmonitor-cachepage.eclerx.com/savepage/tk_15454758767364929_sr_62.html","info")</f>
        <v/>
      </c>
      <c r="AA1638" t="n">
        <v>-419223</v>
      </c>
      <c r="AB1638" t="s">
        <v>1959</v>
      </c>
      <c r="AC1638" t="s">
        <v>88</v>
      </c>
      <c r="AD1638" t="s">
        <v>89</v>
      </c>
      <c r="AE1638" t="s"/>
      <c r="AF1638" t="s"/>
      <c r="AG1638" t="s"/>
      <c r="AH1638" t="s">
        <v>2108</v>
      </c>
      <c r="AI1638" t="s">
        <v>2109</v>
      </c>
      <c r="AJ1638" t="s"/>
      <c r="AK1638" t="s">
        <v>99</v>
      </c>
      <c r="AL1638" t="s"/>
      <c r="AM1638" t="s"/>
      <c r="AN1638" t="s">
        <v>91</v>
      </c>
      <c r="AO1638" t="s"/>
      <c r="AP1638" t="n">
        <v>14</v>
      </c>
      <c r="AQ1638" t="s">
        <v>92</v>
      </c>
      <c r="AR1638" t="s"/>
      <c r="AS1638" t="s">
        <v>201</v>
      </c>
      <c r="AT1638" t="s">
        <v>94</v>
      </c>
      <c r="AU1638" t="s">
        <v>91</v>
      </c>
      <c r="AV1638" t="s"/>
      <c r="AW1638" t="s">
        <v>95</v>
      </c>
      <c r="AX1638" t="s"/>
      <c r="AY1638" t="n">
        <v>419223</v>
      </c>
      <c r="AZ1638" t="s">
        <v>1956</v>
      </c>
      <c r="BA1638" t="s"/>
      <c r="BB1638" t="s"/>
      <c r="BC1638" t="n">
        <v>38.9038</v>
      </c>
      <c r="BD1638" t="n">
        <v>38.9038</v>
      </c>
      <c r="BE1638" t="s">
        <v>2110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>
        <v>98</v>
      </c>
      <c r="BO1638" t="s">
        <v>82</v>
      </c>
      <c r="BP1638" t="s">
        <v>99</v>
      </c>
      <c r="BQ1638" t="s">
        <v>448</v>
      </c>
      <c r="BR1638" t="s">
        <v>387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1952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163.33</v>
      </c>
      <c r="L1639" t="s">
        <v>77</v>
      </c>
      <c r="M1639" t="s"/>
      <c r="N1639" t="s">
        <v>440</v>
      </c>
      <c r="O1639" t="s">
        <v>79</v>
      </c>
      <c r="P1639" t="s">
        <v>1952</v>
      </c>
      <c r="Q1639" t="s"/>
      <c r="R1639" t="s">
        <v>80</v>
      </c>
      <c r="S1639" t="s">
        <v>2107</v>
      </c>
      <c r="T1639" t="s">
        <v>82</v>
      </c>
      <c r="U1639" t="s">
        <v>83</v>
      </c>
      <c r="V1639" t="s">
        <v>84</v>
      </c>
      <c r="W1639" t="s">
        <v>103</v>
      </c>
      <c r="X1639" t="s"/>
      <c r="Y1639" t="s">
        <v>86</v>
      </c>
      <c r="Z1639">
        <f>HYPERLINK("https://hotelmonitor-cachepage.eclerx.com/savepage/tk_15454758767364929_sr_62.html","info")</f>
        <v/>
      </c>
      <c r="AA1639" t="n">
        <v>-419223</v>
      </c>
      <c r="AB1639" t="s">
        <v>1959</v>
      </c>
      <c r="AC1639" t="s">
        <v>88</v>
      </c>
      <c r="AD1639" t="s">
        <v>89</v>
      </c>
      <c r="AE1639" t="s"/>
      <c r="AF1639" t="s"/>
      <c r="AG1639" t="s"/>
      <c r="AH1639" t="s">
        <v>2108</v>
      </c>
      <c r="AI1639" t="s">
        <v>2109</v>
      </c>
      <c r="AJ1639" t="s"/>
      <c r="AK1639" t="s">
        <v>99</v>
      </c>
      <c r="AL1639" t="s"/>
      <c r="AM1639" t="s"/>
      <c r="AN1639" t="s">
        <v>91</v>
      </c>
      <c r="AO1639" t="s"/>
      <c r="AP1639" t="n">
        <v>14</v>
      </c>
      <c r="AQ1639" t="s">
        <v>92</v>
      </c>
      <c r="AR1639" t="s"/>
      <c r="AS1639" t="s">
        <v>201</v>
      </c>
      <c r="AT1639" t="s">
        <v>94</v>
      </c>
      <c r="AU1639" t="s">
        <v>91</v>
      </c>
      <c r="AV1639" t="s"/>
      <c r="AW1639" t="s">
        <v>95</v>
      </c>
      <c r="AX1639" t="s"/>
      <c r="AY1639" t="n">
        <v>419223</v>
      </c>
      <c r="AZ1639" t="s">
        <v>1956</v>
      </c>
      <c r="BA1639" t="s"/>
      <c r="BB1639" t="s"/>
      <c r="BC1639" t="n">
        <v>38.9038</v>
      </c>
      <c r="BD1639" t="n">
        <v>38.9038</v>
      </c>
      <c r="BE1639" t="s">
        <v>2110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>
        <v>98</v>
      </c>
      <c r="BO1639" t="s">
        <v>82</v>
      </c>
      <c r="BP1639" t="s">
        <v>99</v>
      </c>
      <c r="BQ1639" t="s">
        <v>448</v>
      </c>
      <c r="BR1639" t="s">
        <v>387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1952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174</v>
      </c>
      <c r="L1640" t="s">
        <v>77</v>
      </c>
      <c r="M1640" t="s"/>
      <c r="N1640" t="s">
        <v>440</v>
      </c>
      <c r="O1640" t="s">
        <v>79</v>
      </c>
      <c r="P1640" t="s">
        <v>1952</v>
      </c>
      <c r="Q1640" t="s"/>
      <c r="R1640" t="s">
        <v>80</v>
      </c>
      <c r="S1640" t="s">
        <v>2111</v>
      </c>
      <c r="T1640" t="s">
        <v>82</v>
      </c>
      <c r="U1640" t="s">
        <v>83</v>
      </c>
      <c r="V1640" t="s">
        <v>84</v>
      </c>
      <c r="W1640" t="s">
        <v>107</v>
      </c>
      <c r="X1640" t="s"/>
      <c r="Y1640" t="s">
        <v>86</v>
      </c>
      <c r="Z1640">
        <f>HYPERLINK("https://hotelmonitor-cachepage.eclerx.com/savepage/tk_15454758767364929_sr_62.html","info")</f>
        <v/>
      </c>
      <c r="AA1640" t="n">
        <v>-419223</v>
      </c>
      <c r="AB1640" t="s">
        <v>1970</v>
      </c>
      <c r="AC1640" t="s">
        <v>88</v>
      </c>
      <c r="AD1640" t="s">
        <v>89</v>
      </c>
      <c r="AE1640" t="s"/>
      <c r="AF1640" t="s"/>
      <c r="AG1640" t="s"/>
      <c r="AH1640" t="s">
        <v>2112</v>
      </c>
      <c r="AI1640" t="s">
        <v>2111</v>
      </c>
      <c r="AJ1640" t="s"/>
      <c r="AK1640" t="s">
        <v>91</v>
      </c>
      <c r="AL1640" t="s"/>
      <c r="AM1640" t="s"/>
      <c r="AN1640" t="s">
        <v>91</v>
      </c>
      <c r="AO1640" t="s"/>
      <c r="AP1640" t="n">
        <v>14</v>
      </c>
      <c r="AQ1640" t="s">
        <v>92</v>
      </c>
      <c r="AR1640" t="s"/>
      <c r="AS1640" t="s">
        <v>201</v>
      </c>
      <c r="AT1640" t="s">
        <v>94</v>
      </c>
      <c r="AU1640" t="s">
        <v>91</v>
      </c>
      <c r="AV1640" t="s"/>
      <c r="AW1640" t="s">
        <v>95</v>
      </c>
      <c r="AX1640" t="s"/>
      <c r="AY1640" t="n">
        <v>419223</v>
      </c>
      <c r="AZ1640" t="s">
        <v>1956</v>
      </c>
      <c r="BA1640" t="s"/>
      <c r="BB1640" t="s"/>
      <c r="BC1640" t="n">
        <v>38.9038</v>
      </c>
      <c r="BD1640" t="n">
        <v>38.9038</v>
      </c>
      <c r="BE1640" t="s">
        <v>2113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>
        <v>98</v>
      </c>
      <c r="BO1640" t="s">
        <v>82</v>
      </c>
      <c r="BP1640" t="s">
        <v>99</v>
      </c>
      <c r="BQ1640" t="s">
        <v>448</v>
      </c>
      <c r="BR1640" t="s">
        <v>387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1952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174</v>
      </c>
      <c r="L1641" t="s">
        <v>77</v>
      </c>
      <c r="M1641" t="s"/>
      <c r="N1641" t="s">
        <v>440</v>
      </c>
      <c r="O1641" t="s">
        <v>79</v>
      </c>
      <c r="P1641" t="s">
        <v>1952</v>
      </c>
      <c r="Q1641" t="s"/>
      <c r="R1641" t="s">
        <v>80</v>
      </c>
      <c r="S1641" t="s">
        <v>2111</v>
      </c>
      <c r="T1641" t="s">
        <v>82</v>
      </c>
      <c r="U1641" t="s">
        <v>83</v>
      </c>
      <c r="V1641" t="s">
        <v>84</v>
      </c>
      <c r="W1641" t="s">
        <v>107</v>
      </c>
      <c r="X1641" t="s"/>
      <c r="Y1641" t="s">
        <v>86</v>
      </c>
      <c r="Z1641">
        <f>HYPERLINK("https://hotelmonitor-cachepage.eclerx.com/savepage/tk_15454758767364929_sr_62.html","info")</f>
        <v/>
      </c>
      <c r="AA1641" t="n">
        <v>-419223</v>
      </c>
      <c r="AB1641" t="s">
        <v>1970</v>
      </c>
      <c r="AC1641" t="s">
        <v>88</v>
      </c>
      <c r="AD1641" t="s">
        <v>89</v>
      </c>
      <c r="AE1641" t="s"/>
      <c r="AF1641" t="s"/>
      <c r="AG1641" t="s"/>
      <c r="AH1641" t="s">
        <v>2112</v>
      </c>
      <c r="AI1641" t="s">
        <v>2111</v>
      </c>
      <c r="AJ1641" t="s"/>
      <c r="AK1641" t="s">
        <v>91</v>
      </c>
      <c r="AL1641" t="s"/>
      <c r="AM1641" t="s"/>
      <c r="AN1641" t="s">
        <v>91</v>
      </c>
      <c r="AO1641" t="s"/>
      <c r="AP1641" t="n">
        <v>14</v>
      </c>
      <c r="AQ1641" t="s">
        <v>92</v>
      </c>
      <c r="AR1641" t="s"/>
      <c r="AS1641" t="s">
        <v>201</v>
      </c>
      <c r="AT1641" t="s">
        <v>94</v>
      </c>
      <c r="AU1641" t="s">
        <v>91</v>
      </c>
      <c r="AV1641" t="s"/>
      <c r="AW1641" t="s">
        <v>95</v>
      </c>
      <c r="AX1641" t="s"/>
      <c r="AY1641" t="n">
        <v>419223</v>
      </c>
      <c r="AZ1641" t="s">
        <v>1956</v>
      </c>
      <c r="BA1641" t="s"/>
      <c r="BB1641" t="s"/>
      <c r="BC1641" t="n">
        <v>38.9038</v>
      </c>
      <c r="BD1641" t="n">
        <v>38.9038</v>
      </c>
      <c r="BE1641" t="s">
        <v>2113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>
        <v>98</v>
      </c>
      <c r="BO1641" t="s">
        <v>82</v>
      </c>
      <c r="BP1641" t="s">
        <v>99</v>
      </c>
      <c r="BQ1641" t="s">
        <v>448</v>
      </c>
      <c r="BR1641" t="s">
        <v>387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1952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183.33</v>
      </c>
      <c r="L1642" t="s">
        <v>77</v>
      </c>
      <c r="M1642" t="s"/>
      <c r="N1642" t="s">
        <v>440</v>
      </c>
      <c r="O1642" t="s">
        <v>79</v>
      </c>
      <c r="P1642" t="s">
        <v>1952</v>
      </c>
      <c r="Q1642" t="s"/>
      <c r="R1642" t="s">
        <v>80</v>
      </c>
      <c r="S1642" t="s">
        <v>2114</v>
      </c>
      <c r="T1642" t="s">
        <v>82</v>
      </c>
      <c r="U1642" t="s">
        <v>83</v>
      </c>
      <c r="V1642" t="s">
        <v>84</v>
      </c>
      <c r="W1642" t="s">
        <v>107</v>
      </c>
      <c r="X1642" t="s"/>
      <c r="Y1642" t="s">
        <v>86</v>
      </c>
      <c r="Z1642">
        <f>HYPERLINK("https://hotelmonitor-cachepage.eclerx.com/savepage/tk_15454758767364929_sr_62.html","info")</f>
        <v/>
      </c>
      <c r="AA1642" t="n">
        <v>-419223</v>
      </c>
      <c r="AB1642" t="s">
        <v>1970</v>
      </c>
      <c r="AC1642" t="s">
        <v>88</v>
      </c>
      <c r="AD1642" t="s">
        <v>89</v>
      </c>
      <c r="AE1642" t="s"/>
      <c r="AF1642" t="s"/>
      <c r="AG1642" t="s"/>
      <c r="AH1642" t="s">
        <v>2115</v>
      </c>
      <c r="AI1642" t="s">
        <v>2116</v>
      </c>
      <c r="AJ1642" t="s"/>
      <c r="AK1642" t="s">
        <v>99</v>
      </c>
      <c r="AL1642" t="s"/>
      <c r="AM1642" t="s"/>
      <c r="AN1642" t="s">
        <v>91</v>
      </c>
      <c r="AO1642" t="s"/>
      <c r="AP1642" t="n">
        <v>14</v>
      </c>
      <c r="AQ1642" t="s">
        <v>92</v>
      </c>
      <c r="AR1642" t="s"/>
      <c r="AS1642" t="s">
        <v>201</v>
      </c>
      <c r="AT1642" t="s">
        <v>94</v>
      </c>
      <c r="AU1642" t="s">
        <v>91</v>
      </c>
      <c r="AV1642" t="s"/>
      <c r="AW1642" t="s">
        <v>95</v>
      </c>
      <c r="AX1642" t="s"/>
      <c r="AY1642" t="n">
        <v>419223</v>
      </c>
      <c r="AZ1642" t="s">
        <v>1956</v>
      </c>
      <c r="BA1642" t="s"/>
      <c r="BB1642" t="s"/>
      <c r="BC1642" t="n">
        <v>38.9038</v>
      </c>
      <c r="BD1642" t="n">
        <v>38.9038</v>
      </c>
      <c r="BE1642" t="s">
        <v>2117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>
        <v>98</v>
      </c>
      <c r="BO1642" t="s">
        <v>82</v>
      </c>
      <c r="BP1642" t="s">
        <v>99</v>
      </c>
      <c r="BQ1642" t="s">
        <v>448</v>
      </c>
      <c r="BR1642" t="s">
        <v>387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1952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183.33</v>
      </c>
      <c r="L1643" t="s">
        <v>77</v>
      </c>
      <c r="M1643" t="s"/>
      <c r="N1643" t="s">
        <v>440</v>
      </c>
      <c r="O1643" t="s">
        <v>79</v>
      </c>
      <c r="P1643" t="s">
        <v>1952</v>
      </c>
      <c r="Q1643" t="s"/>
      <c r="R1643" t="s">
        <v>80</v>
      </c>
      <c r="S1643" t="s">
        <v>2114</v>
      </c>
      <c r="T1643" t="s">
        <v>82</v>
      </c>
      <c r="U1643" t="s">
        <v>83</v>
      </c>
      <c r="V1643" t="s">
        <v>84</v>
      </c>
      <c r="W1643" t="s">
        <v>107</v>
      </c>
      <c r="X1643" t="s"/>
      <c r="Y1643" t="s">
        <v>86</v>
      </c>
      <c r="Z1643">
        <f>HYPERLINK("https://hotelmonitor-cachepage.eclerx.com/savepage/tk_15454758767364929_sr_62.html","info")</f>
        <v/>
      </c>
      <c r="AA1643" t="n">
        <v>-419223</v>
      </c>
      <c r="AB1643" t="s">
        <v>1970</v>
      </c>
      <c r="AC1643" t="s">
        <v>88</v>
      </c>
      <c r="AD1643" t="s">
        <v>89</v>
      </c>
      <c r="AE1643" t="s"/>
      <c r="AF1643" t="s"/>
      <c r="AG1643" t="s"/>
      <c r="AH1643" t="s">
        <v>2115</v>
      </c>
      <c r="AI1643" t="s">
        <v>2116</v>
      </c>
      <c r="AJ1643" t="s"/>
      <c r="AK1643" t="s">
        <v>99</v>
      </c>
      <c r="AL1643" t="s"/>
      <c r="AM1643" t="s"/>
      <c r="AN1643" t="s">
        <v>91</v>
      </c>
      <c r="AO1643" t="s"/>
      <c r="AP1643" t="n">
        <v>14</v>
      </c>
      <c r="AQ1643" t="s">
        <v>92</v>
      </c>
      <c r="AR1643" t="s"/>
      <c r="AS1643" t="s">
        <v>201</v>
      </c>
      <c r="AT1643" t="s">
        <v>94</v>
      </c>
      <c r="AU1643" t="s">
        <v>91</v>
      </c>
      <c r="AV1643" t="s"/>
      <c r="AW1643" t="s">
        <v>95</v>
      </c>
      <c r="AX1643" t="s"/>
      <c r="AY1643" t="n">
        <v>419223</v>
      </c>
      <c r="AZ1643" t="s">
        <v>1956</v>
      </c>
      <c r="BA1643" t="s"/>
      <c r="BB1643" t="s"/>
      <c r="BC1643" t="n">
        <v>38.9038</v>
      </c>
      <c r="BD1643" t="n">
        <v>38.9038</v>
      </c>
      <c r="BE1643" t="s">
        <v>2117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>
        <v>98</v>
      </c>
      <c r="BO1643" t="s">
        <v>82</v>
      </c>
      <c r="BP1643" t="s">
        <v>99</v>
      </c>
      <c r="BQ1643" t="s">
        <v>448</v>
      </c>
      <c r="BR1643" t="s">
        <v>387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1952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271.76</v>
      </c>
      <c r="L1644" t="s">
        <v>77</v>
      </c>
      <c r="M1644" t="s"/>
      <c r="N1644" t="s">
        <v>1996</v>
      </c>
      <c r="O1644" t="s">
        <v>79</v>
      </c>
      <c r="P1644" t="s">
        <v>1952</v>
      </c>
      <c r="Q1644" t="s"/>
      <c r="R1644" t="s">
        <v>80</v>
      </c>
      <c r="S1644" t="s">
        <v>2118</v>
      </c>
      <c r="T1644" t="s">
        <v>82</v>
      </c>
      <c r="U1644" t="s">
        <v>83</v>
      </c>
      <c r="V1644" t="s">
        <v>84</v>
      </c>
      <c r="W1644" t="s">
        <v>103</v>
      </c>
      <c r="X1644" t="s"/>
      <c r="Y1644" t="s">
        <v>86</v>
      </c>
      <c r="Z1644">
        <f>HYPERLINK("https://hotelmonitor-cachepage.eclerx.com/savepage/tk_15454758767364929_sr_62.html","info")</f>
        <v/>
      </c>
      <c r="AA1644" t="n">
        <v>-419223</v>
      </c>
      <c r="AB1644" t="s">
        <v>1959</v>
      </c>
      <c r="AC1644" t="s">
        <v>88</v>
      </c>
      <c r="AD1644" t="s">
        <v>89</v>
      </c>
      <c r="AE1644" t="s"/>
      <c r="AF1644" t="s"/>
      <c r="AG1644" t="s"/>
      <c r="AH1644" t="s">
        <v>2119</v>
      </c>
      <c r="AI1644" t="s">
        <v>2118</v>
      </c>
      <c r="AJ1644" t="s"/>
      <c r="AK1644" t="s">
        <v>91</v>
      </c>
      <c r="AL1644" t="s"/>
      <c r="AM1644" t="s"/>
      <c r="AN1644" t="s">
        <v>91</v>
      </c>
      <c r="AO1644" t="s"/>
      <c r="AP1644" t="n">
        <v>14</v>
      </c>
      <c r="AQ1644" t="s">
        <v>92</v>
      </c>
      <c r="AR1644" t="s"/>
      <c r="AS1644" t="s">
        <v>2120</v>
      </c>
      <c r="AT1644" t="s">
        <v>94</v>
      </c>
      <c r="AU1644" t="s">
        <v>91</v>
      </c>
      <c r="AV1644" t="s"/>
      <c r="AW1644" t="s">
        <v>95</v>
      </c>
      <c r="AX1644" t="s"/>
      <c r="AY1644" t="n">
        <v>419223</v>
      </c>
      <c r="AZ1644" t="s">
        <v>1956</v>
      </c>
      <c r="BA1644" t="s"/>
      <c r="BB1644" t="s"/>
      <c r="BC1644" t="n">
        <v>38.9038</v>
      </c>
      <c r="BD1644" t="n">
        <v>38.9038</v>
      </c>
      <c r="BE1644" t="s">
        <v>2121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>
        <v>98</v>
      </c>
      <c r="BO1644" t="s">
        <v>82</v>
      </c>
      <c r="BP1644" t="s">
        <v>99</v>
      </c>
      <c r="BQ1644" t="s">
        <v>2001</v>
      </c>
      <c r="BR1644" t="s">
        <v>387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1952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271.76</v>
      </c>
      <c r="L1645" t="s">
        <v>77</v>
      </c>
      <c r="M1645" t="s"/>
      <c r="N1645" t="s">
        <v>1996</v>
      </c>
      <c r="O1645" t="s">
        <v>79</v>
      </c>
      <c r="P1645" t="s">
        <v>1952</v>
      </c>
      <c r="Q1645" t="s"/>
      <c r="R1645" t="s">
        <v>80</v>
      </c>
      <c r="S1645" t="s">
        <v>2118</v>
      </c>
      <c r="T1645" t="s">
        <v>82</v>
      </c>
      <c r="U1645" t="s">
        <v>83</v>
      </c>
      <c r="V1645" t="s">
        <v>84</v>
      </c>
      <c r="W1645" t="s">
        <v>103</v>
      </c>
      <c r="X1645" t="s"/>
      <c r="Y1645" t="s">
        <v>86</v>
      </c>
      <c r="Z1645">
        <f>HYPERLINK("https://hotelmonitor-cachepage.eclerx.com/savepage/tk_15454758767364929_sr_62.html","info")</f>
        <v/>
      </c>
      <c r="AA1645" t="n">
        <v>-419223</v>
      </c>
      <c r="AB1645" t="s">
        <v>1959</v>
      </c>
      <c r="AC1645" t="s">
        <v>88</v>
      </c>
      <c r="AD1645" t="s">
        <v>89</v>
      </c>
      <c r="AE1645" t="s"/>
      <c r="AF1645" t="s"/>
      <c r="AG1645" t="s"/>
      <c r="AH1645" t="s">
        <v>2119</v>
      </c>
      <c r="AI1645" t="s">
        <v>2118</v>
      </c>
      <c r="AJ1645" t="s"/>
      <c r="AK1645" t="s">
        <v>91</v>
      </c>
      <c r="AL1645" t="s"/>
      <c r="AM1645" t="s"/>
      <c r="AN1645" t="s">
        <v>91</v>
      </c>
      <c r="AO1645" t="s"/>
      <c r="AP1645" t="n">
        <v>14</v>
      </c>
      <c r="AQ1645" t="s">
        <v>92</v>
      </c>
      <c r="AR1645" t="s"/>
      <c r="AS1645" t="s">
        <v>2120</v>
      </c>
      <c r="AT1645" t="s">
        <v>94</v>
      </c>
      <c r="AU1645" t="s">
        <v>91</v>
      </c>
      <c r="AV1645" t="s"/>
      <c r="AW1645" t="s">
        <v>95</v>
      </c>
      <c r="AX1645" t="s"/>
      <c r="AY1645" t="n">
        <v>419223</v>
      </c>
      <c r="AZ1645" t="s">
        <v>1956</v>
      </c>
      <c r="BA1645" t="s"/>
      <c r="BB1645" t="s"/>
      <c r="BC1645" t="n">
        <v>38.9038</v>
      </c>
      <c r="BD1645" t="n">
        <v>38.9038</v>
      </c>
      <c r="BE1645" t="s">
        <v>2121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>
        <v>98</v>
      </c>
      <c r="BO1645" t="s">
        <v>82</v>
      </c>
      <c r="BP1645" t="s">
        <v>99</v>
      </c>
      <c r="BQ1645" t="s">
        <v>2001</v>
      </c>
      <c r="BR1645" t="s">
        <v>387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1952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286.33</v>
      </c>
      <c r="L1646" t="s">
        <v>77</v>
      </c>
      <c r="M1646" t="s"/>
      <c r="N1646" t="s">
        <v>1996</v>
      </c>
      <c r="O1646" t="s">
        <v>79</v>
      </c>
      <c r="P1646" t="s">
        <v>1952</v>
      </c>
      <c r="Q1646" t="s"/>
      <c r="R1646" t="s">
        <v>80</v>
      </c>
      <c r="S1646" t="s">
        <v>2122</v>
      </c>
      <c r="T1646" t="s">
        <v>82</v>
      </c>
      <c r="U1646" t="s">
        <v>83</v>
      </c>
      <c r="V1646" t="s">
        <v>84</v>
      </c>
      <c r="W1646" t="s">
        <v>103</v>
      </c>
      <c r="X1646" t="s"/>
      <c r="Y1646" t="s">
        <v>86</v>
      </c>
      <c r="Z1646">
        <f>HYPERLINK("https://hotelmonitor-cachepage.eclerx.com/savepage/tk_15454758767364929_sr_62.html","info")</f>
        <v/>
      </c>
      <c r="AA1646" t="n">
        <v>-419223</v>
      </c>
      <c r="AB1646" t="s">
        <v>1959</v>
      </c>
      <c r="AC1646" t="s">
        <v>88</v>
      </c>
      <c r="AD1646" t="s">
        <v>89</v>
      </c>
      <c r="AE1646" t="s"/>
      <c r="AF1646" t="s"/>
      <c r="AG1646" t="s"/>
      <c r="AH1646" t="s">
        <v>2123</v>
      </c>
      <c r="AI1646" t="s">
        <v>2124</v>
      </c>
      <c r="AJ1646" t="s"/>
      <c r="AK1646" t="s">
        <v>99</v>
      </c>
      <c r="AL1646" t="s"/>
      <c r="AM1646" t="s"/>
      <c r="AN1646" t="s">
        <v>91</v>
      </c>
      <c r="AO1646" t="s"/>
      <c r="AP1646" t="n">
        <v>14</v>
      </c>
      <c r="AQ1646" t="s">
        <v>92</v>
      </c>
      <c r="AR1646" t="s"/>
      <c r="AS1646" t="s">
        <v>2120</v>
      </c>
      <c r="AT1646" t="s">
        <v>94</v>
      </c>
      <c r="AU1646" t="s">
        <v>91</v>
      </c>
      <c r="AV1646" t="s"/>
      <c r="AW1646" t="s">
        <v>95</v>
      </c>
      <c r="AX1646" t="s"/>
      <c r="AY1646" t="n">
        <v>419223</v>
      </c>
      <c r="AZ1646" t="s">
        <v>1956</v>
      </c>
      <c r="BA1646" t="s"/>
      <c r="BB1646" t="s"/>
      <c r="BC1646" t="n">
        <v>38.9038</v>
      </c>
      <c r="BD1646" t="n">
        <v>38.9038</v>
      </c>
      <c r="BE1646" t="s">
        <v>2125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>
        <v>98</v>
      </c>
      <c r="BO1646" t="s">
        <v>82</v>
      </c>
      <c r="BP1646" t="s">
        <v>99</v>
      </c>
      <c r="BQ1646" t="s">
        <v>2001</v>
      </c>
      <c r="BR1646" t="s">
        <v>387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1952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286.33</v>
      </c>
      <c r="L1647" t="s">
        <v>77</v>
      </c>
      <c r="M1647" t="s"/>
      <c r="N1647" t="s">
        <v>1996</v>
      </c>
      <c r="O1647" t="s">
        <v>79</v>
      </c>
      <c r="P1647" t="s">
        <v>1952</v>
      </c>
      <c r="Q1647" t="s"/>
      <c r="R1647" t="s">
        <v>80</v>
      </c>
      <c r="S1647" t="s">
        <v>2122</v>
      </c>
      <c r="T1647" t="s">
        <v>82</v>
      </c>
      <c r="U1647" t="s">
        <v>83</v>
      </c>
      <c r="V1647" t="s">
        <v>84</v>
      </c>
      <c r="W1647" t="s">
        <v>103</v>
      </c>
      <c r="X1647" t="s"/>
      <c r="Y1647" t="s">
        <v>86</v>
      </c>
      <c r="Z1647">
        <f>HYPERLINK("https://hotelmonitor-cachepage.eclerx.com/savepage/tk_15454758767364929_sr_62.html","info")</f>
        <v/>
      </c>
      <c r="AA1647" t="n">
        <v>-419223</v>
      </c>
      <c r="AB1647" t="s">
        <v>1959</v>
      </c>
      <c r="AC1647" t="s">
        <v>88</v>
      </c>
      <c r="AD1647" t="s">
        <v>89</v>
      </c>
      <c r="AE1647" t="s"/>
      <c r="AF1647" t="s"/>
      <c r="AG1647" t="s"/>
      <c r="AH1647" t="s">
        <v>2123</v>
      </c>
      <c r="AI1647" t="s">
        <v>2124</v>
      </c>
      <c r="AJ1647" t="s"/>
      <c r="AK1647" t="s">
        <v>99</v>
      </c>
      <c r="AL1647" t="s"/>
      <c r="AM1647" t="s"/>
      <c r="AN1647" t="s">
        <v>91</v>
      </c>
      <c r="AO1647" t="s"/>
      <c r="AP1647" t="n">
        <v>14</v>
      </c>
      <c r="AQ1647" t="s">
        <v>92</v>
      </c>
      <c r="AR1647" t="s"/>
      <c r="AS1647" t="s">
        <v>2120</v>
      </c>
      <c r="AT1647" t="s">
        <v>94</v>
      </c>
      <c r="AU1647" t="s">
        <v>91</v>
      </c>
      <c r="AV1647" t="s"/>
      <c r="AW1647" t="s">
        <v>95</v>
      </c>
      <c r="AX1647" t="s"/>
      <c r="AY1647" t="n">
        <v>419223</v>
      </c>
      <c r="AZ1647" t="s">
        <v>1956</v>
      </c>
      <c r="BA1647" t="s"/>
      <c r="BB1647" t="s"/>
      <c r="BC1647" t="n">
        <v>38.9038</v>
      </c>
      <c r="BD1647" t="n">
        <v>38.9038</v>
      </c>
      <c r="BE1647" t="s">
        <v>2125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>
        <v>98</v>
      </c>
      <c r="BO1647" t="s">
        <v>82</v>
      </c>
      <c r="BP1647" t="s">
        <v>99</v>
      </c>
      <c r="BQ1647" t="s">
        <v>2001</v>
      </c>
      <c r="BR1647" t="s">
        <v>387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1952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309.72</v>
      </c>
      <c r="L1648" t="s">
        <v>77</v>
      </c>
      <c r="M1648" t="s"/>
      <c r="N1648" t="s">
        <v>1996</v>
      </c>
      <c r="O1648" t="s">
        <v>79</v>
      </c>
      <c r="P1648" t="s">
        <v>1952</v>
      </c>
      <c r="Q1648" t="s"/>
      <c r="R1648" t="s">
        <v>80</v>
      </c>
      <c r="S1648" t="s">
        <v>2126</v>
      </c>
      <c r="T1648" t="s">
        <v>82</v>
      </c>
      <c r="U1648" t="s">
        <v>83</v>
      </c>
      <c r="V1648" t="s">
        <v>84</v>
      </c>
      <c r="W1648" t="s">
        <v>107</v>
      </c>
      <c r="X1648" t="s"/>
      <c r="Y1648" t="s">
        <v>86</v>
      </c>
      <c r="Z1648">
        <f>HYPERLINK("https://hotelmonitor-cachepage.eclerx.com/savepage/tk_15454758767364929_sr_62.html","info")</f>
        <v/>
      </c>
      <c r="AA1648" t="n">
        <v>-419223</v>
      </c>
      <c r="AB1648" t="s">
        <v>1970</v>
      </c>
      <c r="AC1648" t="s">
        <v>88</v>
      </c>
      <c r="AD1648" t="s">
        <v>89</v>
      </c>
      <c r="AE1648" t="s"/>
      <c r="AF1648" t="s"/>
      <c r="AG1648" t="s"/>
      <c r="AH1648" t="s">
        <v>2127</v>
      </c>
      <c r="AI1648" t="s">
        <v>2126</v>
      </c>
      <c r="AJ1648" t="s"/>
      <c r="AK1648" t="s">
        <v>91</v>
      </c>
      <c r="AL1648" t="s"/>
      <c r="AM1648" t="s"/>
      <c r="AN1648" t="s">
        <v>91</v>
      </c>
      <c r="AO1648" t="s"/>
      <c r="AP1648" t="n">
        <v>14</v>
      </c>
      <c r="AQ1648" t="s">
        <v>92</v>
      </c>
      <c r="AR1648" t="s"/>
      <c r="AS1648" t="s">
        <v>2120</v>
      </c>
      <c r="AT1648" t="s">
        <v>94</v>
      </c>
      <c r="AU1648" t="s">
        <v>91</v>
      </c>
      <c r="AV1648" t="s"/>
      <c r="AW1648" t="s">
        <v>95</v>
      </c>
      <c r="AX1648" t="s"/>
      <c r="AY1648" t="n">
        <v>419223</v>
      </c>
      <c r="AZ1648" t="s">
        <v>1956</v>
      </c>
      <c r="BA1648" t="s"/>
      <c r="BB1648" t="s"/>
      <c r="BC1648" t="n">
        <v>38.9038</v>
      </c>
      <c r="BD1648" t="n">
        <v>38.9038</v>
      </c>
      <c r="BE1648" t="s">
        <v>2128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>
        <v>98</v>
      </c>
      <c r="BO1648" t="s">
        <v>82</v>
      </c>
      <c r="BP1648" t="s">
        <v>99</v>
      </c>
      <c r="BQ1648" t="s">
        <v>2001</v>
      </c>
      <c r="BR1648" t="s">
        <v>387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1952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309.72</v>
      </c>
      <c r="L1649" t="s">
        <v>77</v>
      </c>
      <c r="M1649" t="s"/>
      <c r="N1649" t="s">
        <v>1996</v>
      </c>
      <c r="O1649" t="s">
        <v>79</v>
      </c>
      <c r="P1649" t="s">
        <v>1952</v>
      </c>
      <c r="Q1649" t="s"/>
      <c r="R1649" t="s">
        <v>80</v>
      </c>
      <c r="S1649" t="s">
        <v>2126</v>
      </c>
      <c r="T1649" t="s">
        <v>82</v>
      </c>
      <c r="U1649" t="s">
        <v>83</v>
      </c>
      <c r="V1649" t="s">
        <v>84</v>
      </c>
      <c r="W1649" t="s">
        <v>107</v>
      </c>
      <c r="X1649" t="s"/>
      <c r="Y1649" t="s">
        <v>86</v>
      </c>
      <c r="Z1649">
        <f>HYPERLINK("https://hotelmonitor-cachepage.eclerx.com/savepage/tk_15454758767364929_sr_62.html","info")</f>
        <v/>
      </c>
      <c r="AA1649" t="n">
        <v>-419223</v>
      </c>
      <c r="AB1649" t="s">
        <v>1970</v>
      </c>
      <c r="AC1649" t="s">
        <v>88</v>
      </c>
      <c r="AD1649" t="s">
        <v>89</v>
      </c>
      <c r="AE1649" t="s"/>
      <c r="AF1649" t="s"/>
      <c r="AG1649" t="s"/>
      <c r="AH1649" t="s">
        <v>2127</v>
      </c>
      <c r="AI1649" t="s">
        <v>2126</v>
      </c>
      <c r="AJ1649" t="s"/>
      <c r="AK1649" t="s">
        <v>91</v>
      </c>
      <c r="AL1649" t="s"/>
      <c r="AM1649" t="s"/>
      <c r="AN1649" t="s">
        <v>91</v>
      </c>
      <c r="AO1649" t="s"/>
      <c r="AP1649" t="n">
        <v>14</v>
      </c>
      <c r="AQ1649" t="s">
        <v>92</v>
      </c>
      <c r="AR1649" t="s"/>
      <c r="AS1649" t="s">
        <v>2120</v>
      </c>
      <c r="AT1649" t="s">
        <v>94</v>
      </c>
      <c r="AU1649" t="s">
        <v>91</v>
      </c>
      <c r="AV1649" t="s"/>
      <c r="AW1649" t="s">
        <v>95</v>
      </c>
      <c r="AX1649" t="s"/>
      <c r="AY1649" t="n">
        <v>419223</v>
      </c>
      <c r="AZ1649" t="s">
        <v>1956</v>
      </c>
      <c r="BA1649" t="s"/>
      <c r="BB1649" t="s"/>
      <c r="BC1649" t="n">
        <v>38.9038</v>
      </c>
      <c r="BD1649" t="n">
        <v>38.9038</v>
      </c>
      <c r="BE1649" t="s">
        <v>2128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>
        <v>98</v>
      </c>
      <c r="BO1649" t="s">
        <v>82</v>
      </c>
      <c r="BP1649" t="s">
        <v>99</v>
      </c>
      <c r="BQ1649" t="s">
        <v>2001</v>
      </c>
      <c r="BR1649" t="s">
        <v>387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1952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326.33</v>
      </c>
      <c r="L1650" t="s">
        <v>77</v>
      </c>
      <c r="M1650" t="s"/>
      <c r="N1650" t="s">
        <v>1996</v>
      </c>
      <c r="O1650" t="s">
        <v>79</v>
      </c>
      <c r="P1650" t="s">
        <v>1952</v>
      </c>
      <c r="Q1650" t="s"/>
      <c r="R1650" t="s">
        <v>80</v>
      </c>
      <c r="S1650" t="s">
        <v>2129</v>
      </c>
      <c r="T1650" t="s">
        <v>82</v>
      </c>
      <c r="U1650" t="s">
        <v>83</v>
      </c>
      <c r="V1650" t="s">
        <v>84</v>
      </c>
      <c r="W1650" t="s">
        <v>107</v>
      </c>
      <c r="X1650" t="s"/>
      <c r="Y1650" t="s">
        <v>86</v>
      </c>
      <c r="Z1650">
        <f>HYPERLINK("https://hotelmonitor-cachepage.eclerx.com/savepage/tk_15454758767364929_sr_62.html","info")</f>
        <v/>
      </c>
      <c r="AA1650" t="n">
        <v>-419223</v>
      </c>
      <c r="AB1650" t="s">
        <v>1970</v>
      </c>
      <c r="AC1650" t="s">
        <v>88</v>
      </c>
      <c r="AD1650" t="s">
        <v>89</v>
      </c>
      <c r="AE1650" t="s"/>
      <c r="AF1650" t="s"/>
      <c r="AG1650" t="s"/>
      <c r="AH1650" t="s">
        <v>2130</v>
      </c>
      <c r="AI1650" t="s">
        <v>2131</v>
      </c>
      <c r="AJ1650" t="s"/>
      <c r="AK1650" t="s">
        <v>99</v>
      </c>
      <c r="AL1650" t="s"/>
      <c r="AM1650" t="s"/>
      <c r="AN1650" t="s">
        <v>91</v>
      </c>
      <c r="AO1650" t="s"/>
      <c r="AP1650" t="n">
        <v>14</v>
      </c>
      <c r="AQ1650" t="s">
        <v>92</v>
      </c>
      <c r="AR1650" t="s"/>
      <c r="AS1650" t="s">
        <v>2120</v>
      </c>
      <c r="AT1650" t="s">
        <v>94</v>
      </c>
      <c r="AU1650" t="s">
        <v>91</v>
      </c>
      <c r="AV1650" t="s"/>
      <c r="AW1650" t="s">
        <v>95</v>
      </c>
      <c r="AX1650" t="s"/>
      <c r="AY1650" t="n">
        <v>419223</v>
      </c>
      <c r="AZ1650" t="s">
        <v>1956</v>
      </c>
      <c r="BA1650" t="s"/>
      <c r="BB1650" t="s"/>
      <c r="BC1650" t="n">
        <v>38.9038</v>
      </c>
      <c r="BD1650" t="n">
        <v>38.9038</v>
      </c>
      <c r="BE1650" t="s">
        <v>2132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>
        <v>98</v>
      </c>
      <c r="BO1650" t="s">
        <v>82</v>
      </c>
      <c r="BP1650" t="s">
        <v>99</v>
      </c>
      <c r="BQ1650" t="s">
        <v>2001</v>
      </c>
      <c r="BR1650" t="s">
        <v>387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1952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326.33</v>
      </c>
      <c r="L1651" t="s">
        <v>77</v>
      </c>
      <c r="M1651" t="s"/>
      <c r="N1651" t="s">
        <v>1996</v>
      </c>
      <c r="O1651" t="s">
        <v>79</v>
      </c>
      <c r="P1651" t="s">
        <v>1952</v>
      </c>
      <c r="Q1651" t="s"/>
      <c r="R1651" t="s">
        <v>80</v>
      </c>
      <c r="S1651" t="s">
        <v>2129</v>
      </c>
      <c r="T1651" t="s">
        <v>82</v>
      </c>
      <c r="U1651" t="s">
        <v>83</v>
      </c>
      <c r="V1651" t="s">
        <v>84</v>
      </c>
      <c r="W1651" t="s">
        <v>107</v>
      </c>
      <c r="X1651" t="s"/>
      <c r="Y1651" t="s">
        <v>86</v>
      </c>
      <c r="Z1651">
        <f>HYPERLINK("https://hotelmonitor-cachepage.eclerx.com/savepage/tk_15454758767364929_sr_62.html","info")</f>
        <v/>
      </c>
      <c r="AA1651" t="n">
        <v>-419223</v>
      </c>
      <c r="AB1651" t="s">
        <v>1970</v>
      </c>
      <c r="AC1651" t="s">
        <v>88</v>
      </c>
      <c r="AD1651" t="s">
        <v>89</v>
      </c>
      <c r="AE1651" t="s"/>
      <c r="AF1651" t="s"/>
      <c r="AG1651" t="s"/>
      <c r="AH1651" t="s">
        <v>2130</v>
      </c>
      <c r="AI1651" t="s">
        <v>2131</v>
      </c>
      <c r="AJ1651" t="s"/>
      <c r="AK1651" t="s">
        <v>99</v>
      </c>
      <c r="AL1651" t="s"/>
      <c r="AM1651" t="s"/>
      <c r="AN1651" t="s">
        <v>91</v>
      </c>
      <c r="AO1651" t="s"/>
      <c r="AP1651" t="n">
        <v>14</v>
      </c>
      <c r="AQ1651" t="s">
        <v>92</v>
      </c>
      <c r="AR1651" t="s"/>
      <c r="AS1651" t="s">
        <v>2120</v>
      </c>
      <c r="AT1651" t="s">
        <v>94</v>
      </c>
      <c r="AU1651" t="s">
        <v>91</v>
      </c>
      <c r="AV1651" t="s"/>
      <c r="AW1651" t="s">
        <v>95</v>
      </c>
      <c r="AX1651" t="s"/>
      <c r="AY1651" t="n">
        <v>419223</v>
      </c>
      <c r="AZ1651" t="s">
        <v>1956</v>
      </c>
      <c r="BA1651" t="s"/>
      <c r="BB1651" t="s"/>
      <c r="BC1651" t="n">
        <v>38.9038</v>
      </c>
      <c r="BD1651" t="n">
        <v>38.9038</v>
      </c>
      <c r="BE1651" t="s">
        <v>2132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>
        <v>98</v>
      </c>
      <c r="BO1651" t="s">
        <v>82</v>
      </c>
      <c r="BP1651" t="s">
        <v>99</v>
      </c>
      <c r="BQ1651" t="s">
        <v>2001</v>
      </c>
      <c r="BR1651" t="s">
        <v>387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1952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289.47</v>
      </c>
      <c r="L1652" t="s">
        <v>77</v>
      </c>
      <c r="M1652" t="s"/>
      <c r="N1652" t="s">
        <v>2015</v>
      </c>
      <c r="O1652" t="s">
        <v>79</v>
      </c>
      <c r="P1652" t="s">
        <v>1952</v>
      </c>
      <c r="Q1652" t="s"/>
      <c r="R1652" t="s">
        <v>80</v>
      </c>
      <c r="S1652" t="s">
        <v>2133</v>
      </c>
      <c r="T1652" t="s">
        <v>82</v>
      </c>
      <c r="U1652" t="s">
        <v>83</v>
      </c>
      <c r="V1652" t="s">
        <v>84</v>
      </c>
      <c r="W1652" t="s">
        <v>103</v>
      </c>
      <c r="X1652" t="s"/>
      <c r="Y1652" t="s">
        <v>86</v>
      </c>
      <c r="Z1652">
        <f>HYPERLINK("https://hotelmonitor-cachepage.eclerx.com/savepage/tk_15454758767364929_sr_62.html","info")</f>
        <v/>
      </c>
      <c r="AA1652" t="n">
        <v>-419223</v>
      </c>
      <c r="AB1652" t="s">
        <v>1959</v>
      </c>
      <c r="AC1652" t="s">
        <v>88</v>
      </c>
      <c r="AD1652" t="s">
        <v>89</v>
      </c>
      <c r="AE1652" t="s"/>
      <c r="AF1652" t="s"/>
      <c r="AG1652" t="s"/>
      <c r="AH1652" t="s">
        <v>2134</v>
      </c>
      <c r="AI1652" t="s">
        <v>2133</v>
      </c>
      <c r="AJ1652" t="s"/>
      <c r="AK1652" t="s">
        <v>91</v>
      </c>
      <c r="AL1652" t="s"/>
      <c r="AM1652" t="s"/>
      <c r="AN1652" t="s">
        <v>91</v>
      </c>
      <c r="AO1652" t="s"/>
      <c r="AP1652" t="n">
        <v>14</v>
      </c>
      <c r="AQ1652" t="s">
        <v>92</v>
      </c>
      <c r="AR1652" t="s"/>
      <c r="AS1652" t="s">
        <v>160</v>
      </c>
      <c r="AT1652" t="s">
        <v>94</v>
      </c>
      <c r="AU1652" t="s">
        <v>91</v>
      </c>
      <c r="AV1652" t="s"/>
      <c r="AW1652" t="s">
        <v>95</v>
      </c>
      <c r="AX1652" t="s"/>
      <c r="AY1652" t="n">
        <v>419223</v>
      </c>
      <c r="AZ1652" t="s">
        <v>1956</v>
      </c>
      <c r="BA1652" t="s"/>
      <c r="BB1652" t="s"/>
      <c r="BC1652" t="n">
        <v>38.9038</v>
      </c>
      <c r="BD1652" t="n">
        <v>38.9038</v>
      </c>
      <c r="BE1652" t="s">
        <v>2135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>
        <v>98</v>
      </c>
      <c r="BO1652" t="s">
        <v>82</v>
      </c>
      <c r="BP1652" t="s">
        <v>99</v>
      </c>
      <c r="BQ1652" t="s">
        <v>2019</v>
      </c>
      <c r="BR1652" t="s">
        <v>387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1952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289.47</v>
      </c>
      <c r="L1653" t="s">
        <v>77</v>
      </c>
      <c r="M1653" t="s"/>
      <c r="N1653" t="s">
        <v>2015</v>
      </c>
      <c r="O1653" t="s">
        <v>79</v>
      </c>
      <c r="P1653" t="s">
        <v>1952</v>
      </c>
      <c r="Q1653" t="s"/>
      <c r="R1653" t="s">
        <v>80</v>
      </c>
      <c r="S1653" t="s">
        <v>2133</v>
      </c>
      <c r="T1653" t="s">
        <v>82</v>
      </c>
      <c r="U1653" t="s">
        <v>83</v>
      </c>
      <c r="V1653" t="s">
        <v>84</v>
      </c>
      <c r="W1653" t="s">
        <v>103</v>
      </c>
      <c r="X1653" t="s"/>
      <c r="Y1653" t="s">
        <v>86</v>
      </c>
      <c r="Z1653">
        <f>HYPERLINK("https://hotelmonitor-cachepage.eclerx.com/savepage/tk_15454758767364929_sr_62.html","info")</f>
        <v/>
      </c>
      <c r="AA1653" t="n">
        <v>-419223</v>
      </c>
      <c r="AB1653" t="s">
        <v>1959</v>
      </c>
      <c r="AC1653" t="s">
        <v>88</v>
      </c>
      <c r="AD1653" t="s">
        <v>89</v>
      </c>
      <c r="AE1653" t="s"/>
      <c r="AF1653" t="s"/>
      <c r="AG1653" t="s"/>
      <c r="AH1653" t="s">
        <v>2134</v>
      </c>
      <c r="AI1653" t="s">
        <v>2133</v>
      </c>
      <c r="AJ1653" t="s"/>
      <c r="AK1653" t="s">
        <v>91</v>
      </c>
      <c r="AL1653" t="s"/>
      <c r="AM1653" t="s"/>
      <c r="AN1653" t="s">
        <v>91</v>
      </c>
      <c r="AO1653" t="s"/>
      <c r="AP1653" t="n">
        <v>14</v>
      </c>
      <c r="AQ1653" t="s">
        <v>92</v>
      </c>
      <c r="AR1653" t="s"/>
      <c r="AS1653" t="s">
        <v>160</v>
      </c>
      <c r="AT1653" t="s">
        <v>94</v>
      </c>
      <c r="AU1653" t="s">
        <v>91</v>
      </c>
      <c r="AV1653" t="s"/>
      <c r="AW1653" t="s">
        <v>95</v>
      </c>
      <c r="AX1653" t="s"/>
      <c r="AY1653" t="n">
        <v>419223</v>
      </c>
      <c r="AZ1653" t="s">
        <v>1956</v>
      </c>
      <c r="BA1653" t="s"/>
      <c r="BB1653" t="s"/>
      <c r="BC1653" t="n">
        <v>38.9038</v>
      </c>
      <c r="BD1653" t="n">
        <v>38.9038</v>
      </c>
      <c r="BE1653" t="s">
        <v>2135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>
        <v>98</v>
      </c>
      <c r="BO1653" t="s">
        <v>82</v>
      </c>
      <c r="BP1653" t="s">
        <v>99</v>
      </c>
      <c r="BQ1653" t="s">
        <v>2019</v>
      </c>
      <c r="BR1653" t="s">
        <v>387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1952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305</v>
      </c>
      <c r="L1654" t="s">
        <v>77</v>
      </c>
      <c r="M1654" t="s"/>
      <c r="N1654" t="s">
        <v>2015</v>
      </c>
      <c r="O1654" t="s">
        <v>79</v>
      </c>
      <c r="P1654" t="s">
        <v>1952</v>
      </c>
      <c r="Q1654" t="s"/>
      <c r="R1654" t="s">
        <v>80</v>
      </c>
      <c r="S1654" t="s">
        <v>2136</v>
      </c>
      <c r="T1654" t="s">
        <v>82</v>
      </c>
      <c r="U1654" t="s">
        <v>83</v>
      </c>
      <c r="V1654" t="s">
        <v>84</v>
      </c>
      <c r="W1654" t="s">
        <v>103</v>
      </c>
      <c r="X1654" t="s"/>
      <c r="Y1654" t="s">
        <v>86</v>
      </c>
      <c r="Z1654">
        <f>HYPERLINK("https://hotelmonitor-cachepage.eclerx.com/savepage/tk_15454758767364929_sr_62.html","info")</f>
        <v/>
      </c>
      <c r="AA1654" t="n">
        <v>-419223</v>
      </c>
      <c r="AB1654" t="s">
        <v>1959</v>
      </c>
      <c r="AC1654" t="s">
        <v>88</v>
      </c>
      <c r="AD1654" t="s">
        <v>89</v>
      </c>
      <c r="AE1654" t="s"/>
      <c r="AF1654" t="s"/>
      <c r="AG1654" t="s"/>
      <c r="AH1654" t="s">
        <v>2137</v>
      </c>
      <c r="AI1654" t="s">
        <v>2138</v>
      </c>
      <c r="AJ1654" t="s"/>
      <c r="AK1654" t="s">
        <v>99</v>
      </c>
      <c r="AL1654" t="s"/>
      <c r="AM1654" t="s"/>
      <c r="AN1654" t="s">
        <v>91</v>
      </c>
      <c r="AO1654" t="s"/>
      <c r="AP1654" t="n">
        <v>14</v>
      </c>
      <c r="AQ1654" t="s">
        <v>92</v>
      </c>
      <c r="AR1654" t="s"/>
      <c r="AS1654" t="s">
        <v>160</v>
      </c>
      <c r="AT1654" t="s">
        <v>94</v>
      </c>
      <c r="AU1654" t="s">
        <v>91</v>
      </c>
      <c r="AV1654" t="s"/>
      <c r="AW1654" t="s">
        <v>95</v>
      </c>
      <c r="AX1654" t="s"/>
      <c r="AY1654" t="n">
        <v>419223</v>
      </c>
      <c r="AZ1654" t="s">
        <v>1956</v>
      </c>
      <c r="BA1654" t="s"/>
      <c r="BB1654" t="s"/>
      <c r="BC1654" t="n">
        <v>38.9038</v>
      </c>
      <c r="BD1654" t="n">
        <v>38.9038</v>
      </c>
      <c r="BE1654" t="s">
        <v>2139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>
        <v>98</v>
      </c>
      <c r="BO1654" t="s">
        <v>82</v>
      </c>
      <c r="BP1654" t="s">
        <v>99</v>
      </c>
      <c r="BQ1654" t="s">
        <v>2019</v>
      </c>
      <c r="BR1654" t="s">
        <v>387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1952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305</v>
      </c>
      <c r="L1655" t="s">
        <v>77</v>
      </c>
      <c r="M1655" t="s"/>
      <c r="N1655" t="s">
        <v>2015</v>
      </c>
      <c r="O1655" t="s">
        <v>79</v>
      </c>
      <c r="P1655" t="s">
        <v>1952</v>
      </c>
      <c r="Q1655" t="s"/>
      <c r="R1655" t="s">
        <v>80</v>
      </c>
      <c r="S1655" t="s">
        <v>2136</v>
      </c>
      <c r="T1655" t="s">
        <v>82</v>
      </c>
      <c r="U1655" t="s">
        <v>83</v>
      </c>
      <c r="V1655" t="s">
        <v>84</v>
      </c>
      <c r="W1655" t="s">
        <v>103</v>
      </c>
      <c r="X1655" t="s"/>
      <c r="Y1655" t="s">
        <v>86</v>
      </c>
      <c r="Z1655">
        <f>HYPERLINK("https://hotelmonitor-cachepage.eclerx.com/savepage/tk_15454758767364929_sr_62.html","info")</f>
        <v/>
      </c>
      <c r="AA1655" t="n">
        <v>-419223</v>
      </c>
      <c r="AB1655" t="s">
        <v>1959</v>
      </c>
      <c r="AC1655" t="s">
        <v>88</v>
      </c>
      <c r="AD1655" t="s">
        <v>89</v>
      </c>
      <c r="AE1655" t="s"/>
      <c r="AF1655" t="s"/>
      <c r="AG1655" t="s"/>
      <c r="AH1655" t="s">
        <v>2137</v>
      </c>
      <c r="AI1655" t="s">
        <v>2138</v>
      </c>
      <c r="AJ1655" t="s"/>
      <c r="AK1655" t="s">
        <v>99</v>
      </c>
      <c r="AL1655" t="s"/>
      <c r="AM1655" t="s"/>
      <c r="AN1655" t="s">
        <v>91</v>
      </c>
      <c r="AO1655" t="s"/>
      <c r="AP1655" t="n">
        <v>14</v>
      </c>
      <c r="AQ1655" t="s">
        <v>92</v>
      </c>
      <c r="AR1655" t="s"/>
      <c r="AS1655" t="s">
        <v>160</v>
      </c>
      <c r="AT1655" t="s">
        <v>94</v>
      </c>
      <c r="AU1655" t="s">
        <v>91</v>
      </c>
      <c r="AV1655" t="s"/>
      <c r="AW1655" t="s">
        <v>95</v>
      </c>
      <c r="AX1655" t="s"/>
      <c r="AY1655" t="n">
        <v>419223</v>
      </c>
      <c r="AZ1655" t="s">
        <v>1956</v>
      </c>
      <c r="BA1655" t="s"/>
      <c r="BB1655" t="s"/>
      <c r="BC1655" t="n">
        <v>38.9038</v>
      </c>
      <c r="BD1655" t="n">
        <v>38.9038</v>
      </c>
      <c r="BE1655" t="s">
        <v>2139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>
        <v>98</v>
      </c>
      <c r="BO1655" t="s">
        <v>82</v>
      </c>
      <c r="BP1655" t="s">
        <v>99</v>
      </c>
      <c r="BQ1655" t="s">
        <v>2019</v>
      </c>
      <c r="BR1655" t="s">
        <v>387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1952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327.43</v>
      </c>
      <c r="L1656" t="s">
        <v>77</v>
      </c>
      <c r="M1656" t="s"/>
      <c r="N1656" t="s">
        <v>2015</v>
      </c>
      <c r="O1656" t="s">
        <v>79</v>
      </c>
      <c r="P1656" t="s">
        <v>1952</v>
      </c>
      <c r="Q1656" t="s"/>
      <c r="R1656" t="s">
        <v>80</v>
      </c>
      <c r="S1656" t="s">
        <v>2140</v>
      </c>
      <c r="T1656" t="s">
        <v>82</v>
      </c>
      <c r="U1656" t="s">
        <v>83</v>
      </c>
      <c r="V1656" t="s">
        <v>84</v>
      </c>
      <c r="W1656" t="s">
        <v>107</v>
      </c>
      <c r="X1656" t="s"/>
      <c r="Y1656" t="s">
        <v>86</v>
      </c>
      <c r="Z1656">
        <f>HYPERLINK("https://hotelmonitor-cachepage.eclerx.com/savepage/tk_15454758767364929_sr_62.html","info")</f>
        <v/>
      </c>
      <c r="AA1656" t="n">
        <v>-419223</v>
      </c>
      <c r="AB1656" t="s">
        <v>1970</v>
      </c>
      <c r="AC1656" t="s">
        <v>88</v>
      </c>
      <c r="AD1656" t="s">
        <v>89</v>
      </c>
      <c r="AE1656" t="s"/>
      <c r="AF1656" t="s"/>
      <c r="AG1656" t="s"/>
      <c r="AH1656" t="s">
        <v>2141</v>
      </c>
      <c r="AI1656" t="s">
        <v>2140</v>
      </c>
      <c r="AJ1656" t="s"/>
      <c r="AK1656" t="s">
        <v>91</v>
      </c>
      <c r="AL1656" t="s"/>
      <c r="AM1656" t="s"/>
      <c r="AN1656" t="s">
        <v>91</v>
      </c>
      <c r="AO1656" t="s"/>
      <c r="AP1656" t="n">
        <v>14</v>
      </c>
      <c r="AQ1656" t="s">
        <v>92</v>
      </c>
      <c r="AR1656" t="s"/>
      <c r="AS1656" t="s">
        <v>160</v>
      </c>
      <c r="AT1656" t="s">
        <v>94</v>
      </c>
      <c r="AU1656" t="s">
        <v>91</v>
      </c>
      <c r="AV1656" t="s"/>
      <c r="AW1656" t="s">
        <v>95</v>
      </c>
      <c r="AX1656" t="s"/>
      <c r="AY1656" t="n">
        <v>419223</v>
      </c>
      <c r="AZ1656" t="s">
        <v>1956</v>
      </c>
      <c r="BA1656" t="s"/>
      <c r="BB1656" t="s"/>
      <c r="BC1656" t="n">
        <v>38.9038</v>
      </c>
      <c r="BD1656" t="n">
        <v>38.9038</v>
      </c>
      <c r="BE1656" t="s">
        <v>2142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>
        <v>98</v>
      </c>
      <c r="BO1656" t="s">
        <v>82</v>
      </c>
      <c r="BP1656" t="s">
        <v>99</v>
      </c>
      <c r="BQ1656" t="s">
        <v>2019</v>
      </c>
      <c r="BR1656" t="s">
        <v>387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1952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327.43</v>
      </c>
      <c r="L1657" t="s">
        <v>77</v>
      </c>
      <c r="M1657" t="s"/>
      <c r="N1657" t="s">
        <v>2015</v>
      </c>
      <c r="O1657" t="s">
        <v>79</v>
      </c>
      <c r="P1657" t="s">
        <v>1952</v>
      </c>
      <c r="Q1657" t="s"/>
      <c r="R1657" t="s">
        <v>80</v>
      </c>
      <c r="S1657" t="s">
        <v>2140</v>
      </c>
      <c r="T1657" t="s">
        <v>82</v>
      </c>
      <c r="U1657" t="s">
        <v>83</v>
      </c>
      <c r="V1657" t="s">
        <v>84</v>
      </c>
      <c r="W1657" t="s">
        <v>107</v>
      </c>
      <c r="X1657" t="s"/>
      <c r="Y1657" t="s">
        <v>86</v>
      </c>
      <c r="Z1657">
        <f>HYPERLINK("https://hotelmonitor-cachepage.eclerx.com/savepage/tk_15454758767364929_sr_62.html","info")</f>
        <v/>
      </c>
      <c r="AA1657" t="n">
        <v>-419223</v>
      </c>
      <c r="AB1657" t="s">
        <v>1970</v>
      </c>
      <c r="AC1657" t="s">
        <v>88</v>
      </c>
      <c r="AD1657" t="s">
        <v>89</v>
      </c>
      <c r="AE1657" t="s"/>
      <c r="AF1657" t="s"/>
      <c r="AG1657" t="s"/>
      <c r="AH1657" t="s">
        <v>2141</v>
      </c>
      <c r="AI1657" t="s">
        <v>2140</v>
      </c>
      <c r="AJ1657" t="s"/>
      <c r="AK1657" t="s">
        <v>91</v>
      </c>
      <c r="AL1657" t="s"/>
      <c r="AM1657" t="s"/>
      <c r="AN1657" t="s">
        <v>91</v>
      </c>
      <c r="AO1657" t="s"/>
      <c r="AP1657" t="n">
        <v>14</v>
      </c>
      <c r="AQ1657" t="s">
        <v>92</v>
      </c>
      <c r="AR1657" t="s"/>
      <c r="AS1657" t="s">
        <v>160</v>
      </c>
      <c r="AT1657" t="s">
        <v>94</v>
      </c>
      <c r="AU1657" t="s">
        <v>91</v>
      </c>
      <c r="AV1657" t="s"/>
      <c r="AW1657" t="s">
        <v>95</v>
      </c>
      <c r="AX1657" t="s"/>
      <c r="AY1657" t="n">
        <v>419223</v>
      </c>
      <c r="AZ1657" t="s">
        <v>1956</v>
      </c>
      <c r="BA1657" t="s"/>
      <c r="BB1657" t="s"/>
      <c r="BC1657" t="n">
        <v>38.9038</v>
      </c>
      <c r="BD1657" t="n">
        <v>38.9038</v>
      </c>
      <c r="BE1657" t="s">
        <v>2142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>
        <v>98</v>
      </c>
      <c r="BO1657" t="s">
        <v>82</v>
      </c>
      <c r="BP1657" t="s">
        <v>99</v>
      </c>
      <c r="BQ1657" t="s">
        <v>2019</v>
      </c>
      <c r="BR1657" t="s">
        <v>387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1952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345</v>
      </c>
      <c r="L1658" t="s">
        <v>77</v>
      </c>
      <c r="M1658" t="s"/>
      <c r="N1658" t="s">
        <v>2015</v>
      </c>
      <c r="O1658" t="s">
        <v>79</v>
      </c>
      <c r="P1658" t="s">
        <v>1952</v>
      </c>
      <c r="Q1658" t="s"/>
      <c r="R1658" t="s">
        <v>80</v>
      </c>
      <c r="S1658" t="s">
        <v>2143</v>
      </c>
      <c r="T1658" t="s">
        <v>82</v>
      </c>
      <c r="U1658" t="s">
        <v>83</v>
      </c>
      <c r="V1658" t="s">
        <v>84</v>
      </c>
      <c r="W1658" t="s">
        <v>107</v>
      </c>
      <c r="X1658" t="s"/>
      <c r="Y1658" t="s">
        <v>86</v>
      </c>
      <c r="Z1658">
        <f>HYPERLINK("https://hotelmonitor-cachepage.eclerx.com/savepage/tk_15454758767364929_sr_62.html","info")</f>
        <v/>
      </c>
      <c r="AA1658" t="n">
        <v>-419223</v>
      </c>
      <c r="AB1658" t="s">
        <v>1970</v>
      </c>
      <c r="AC1658" t="s">
        <v>88</v>
      </c>
      <c r="AD1658" t="s">
        <v>89</v>
      </c>
      <c r="AE1658" t="s"/>
      <c r="AF1658" t="s"/>
      <c r="AG1658" t="s"/>
      <c r="AH1658" t="s">
        <v>2144</v>
      </c>
      <c r="AI1658" t="s">
        <v>2145</v>
      </c>
      <c r="AJ1658" t="s"/>
      <c r="AK1658" t="s">
        <v>99</v>
      </c>
      <c r="AL1658" t="s"/>
      <c r="AM1658" t="s"/>
      <c r="AN1658" t="s">
        <v>91</v>
      </c>
      <c r="AO1658" t="s"/>
      <c r="AP1658" t="n">
        <v>14</v>
      </c>
      <c r="AQ1658" t="s">
        <v>92</v>
      </c>
      <c r="AR1658" t="s"/>
      <c r="AS1658" t="s">
        <v>160</v>
      </c>
      <c r="AT1658" t="s">
        <v>94</v>
      </c>
      <c r="AU1658" t="s">
        <v>91</v>
      </c>
      <c r="AV1658" t="s"/>
      <c r="AW1658" t="s">
        <v>95</v>
      </c>
      <c r="AX1658" t="s"/>
      <c r="AY1658" t="n">
        <v>419223</v>
      </c>
      <c r="AZ1658" t="s">
        <v>1956</v>
      </c>
      <c r="BA1658" t="s"/>
      <c r="BB1658" t="s"/>
      <c r="BC1658" t="n">
        <v>38.9038</v>
      </c>
      <c r="BD1658" t="n">
        <v>38.9038</v>
      </c>
      <c r="BE1658" t="s">
        <v>2146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>
        <v>98</v>
      </c>
      <c r="BO1658" t="s">
        <v>82</v>
      </c>
      <c r="BP1658" t="s">
        <v>99</v>
      </c>
      <c r="BQ1658" t="s">
        <v>2019</v>
      </c>
      <c r="BR1658" t="s">
        <v>387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1952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345</v>
      </c>
      <c r="L1659" t="s">
        <v>77</v>
      </c>
      <c r="M1659" t="s"/>
      <c r="N1659" t="s">
        <v>2015</v>
      </c>
      <c r="O1659" t="s">
        <v>79</v>
      </c>
      <c r="P1659" t="s">
        <v>1952</v>
      </c>
      <c r="Q1659" t="s"/>
      <c r="R1659" t="s">
        <v>80</v>
      </c>
      <c r="S1659" t="s">
        <v>2143</v>
      </c>
      <c r="T1659" t="s">
        <v>82</v>
      </c>
      <c r="U1659" t="s">
        <v>83</v>
      </c>
      <c r="V1659" t="s">
        <v>84</v>
      </c>
      <c r="W1659" t="s">
        <v>107</v>
      </c>
      <c r="X1659" t="s"/>
      <c r="Y1659" t="s">
        <v>86</v>
      </c>
      <c r="Z1659">
        <f>HYPERLINK("https://hotelmonitor-cachepage.eclerx.com/savepage/tk_15454758767364929_sr_62.html","info")</f>
        <v/>
      </c>
      <c r="AA1659" t="n">
        <v>-419223</v>
      </c>
      <c r="AB1659" t="s">
        <v>1970</v>
      </c>
      <c r="AC1659" t="s">
        <v>88</v>
      </c>
      <c r="AD1659" t="s">
        <v>89</v>
      </c>
      <c r="AE1659" t="s"/>
      <c r="AF1659" t="s"/>
      <c r="AG1659" t="s"/>
      <c r="AH1659" t="s">
        <v>2144</v>
      </c>
      <c r="AI1659" t="s">
        <v>2145</v>
      </c>
      <c r="AJ1659" t="s"/>
      <c r="AK1659" t="s">
        <v>99</v>
      </c>
      <c r="AL1659" t="s"/>
      <c r="AM1659" t="s"/>
      <c r="AN1659" t="s">
        <v>91</v>
      </c>
      <c r="AO1659" t="s"/>
      <c r="AP1659" t="n">
        <v>14</v>
      </c>
      <c r="AQ1659" t="s">
        <v>92</v>
      </c>
      <c r="AR1659" t="s"/>
      <c r="AS1659" t="s">
        <v>160</v>
      </c>
      <c r="AT1659" t="s">
        <v>94</v>
      </c>
      <c r="AU1659" t="s">
        <v>91</v>
      </c>
      <c r="AV1659" t="s"/>
      <c r="AW1659" t="s">
        <v>95</v>
      </c>
      <c r="AX1659" t="s"/>
      <c r="AY1659" t="n">
        <v>419223</v>
      </c>
      <c r="AZ1659" t="s">
        <v>1956</v>
      </c>
      <c r="BA1659" t="s"/>
      <c r="BB1659" t="s"/>
      <c r="BC1659" t="n">
        <v>38.9038</v>
      </c>
      <c r="BD1659" t="n">
        <v>38.9038</v>
      </c>
      <c r="BE1659" t="s">
        <v>2146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>
        <v>98</v>
      </c>
      <c r="BO1659" t="s">
        <v>82</v>
      </c>
      <c r="BP1659" t="s">
        <v>99</v>
      </c>
      <c r="BQ1659" t="s">
        <v>2019</v>
      </c>
      <c r="BR1659" t="s">
        <v>387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2147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49.05</v>
      </c>
      <c r="L1660" t="s">
        <v>77</v>
      </c>
      <c r="M1660" t="s"/>
      <c r="N1660" t="s">
        <v>181</v>
      </c>
      <c r="O1660" t="s">
        <v>79</v>
      </c>
      <c r="P1660" t="s">
        <v>2147</v>
      </c>
      <c r="Q1660" t="s"/>
      <c r="R1660" t="s">
        <v>267</v>
      </c>
      <c r="S1660" t="s">
        <v>2148</v>
      </c>
      <c r="T1660" t="s">
        <v>82</v>
      </c>
      <c r="U1660" t="s">
        <v>83</v>
      </c>
      <c r="V1660" t="s">
        <v>84</v>
      </c>
      <c r="W1660" t="s">
        <v>103</v>
      </c>
      <c r="X1660" t="s"/>
      <c r="Y1660" t="s">
        <v>86</v>
      </c>
      <c r="Z1660">
        <f>HYPERLINK("https://hotelmonitor-cachepage.eclerx.com/savepage/tk_1545475876707992_sr_62.html","info")</f>
        <v/>
      </c>
      <c r="AA1660" t="n">
        <v>-4995157</v>
      </c>
      <c r="AB1660" t="s">
        <v>87</v>
      </c>
      <c r="AC1660" t="s">
        <v>88</v>
      </c>
      <c r="AD1660" t="s">
        <v>89</v>
      </c>
      <c r="AE1660" t="s"/>
      <c r="AF1660" t="s"/>
      <c r="AG1660" t="s"/>
      <c r="AH1660" t="s">
        <v>2149</v>
      </c>
      <c r="AI1660" t="s">
        <v>2148</v>
      </c>
      <c r="AJ1660" t="s"/>
      <c r="AK1660" t="s">
        <v>91</v>
      </c>
      <c r="AL1660" t="s"/>
      <c r="AM1660" t="s"/>
      <c r="AN1660" t="s">
        <v>99</v>
      </c>
      <c r="AO1660" t="s">
        <v>185</v>
      </c>
      <c r="AP1660" t="n">
        <v>10</v>
      </c>
      <c r="AQ1660" t="s">
        <v>92</v>
      </c>
      <c r="AR1660" t="s"/>
      <c r="AS1660" t="s">
        <v>1171</v>
      </c>
      <c r="AT1660" t="s">
        <v>94</v>
      </c>
      <c r="AU1660" t="s">
        <v>91</v>
      </c>
      <c r="AV1660" t="s"/>
      <c r="AW1660" t="s">
        <v>95</v>
      </c>
      <c r="AX1660" t="s"/>
      <c r="AY1660" t="n">
        <v>4995157</v>
      </c>
      <c r="AZ1660" t="s">
        <v>2150</v>
      </c>
      <c r="BA1660" t="s"/>
      <c r="BB1660" t="s"/>
      <c r="BC1660" t="n">
        <v>38.972</v>
      </c>
      <c r="BD1660" t="n">
        <v>38.972</v>
      </c>
      <c r="BE1660" t="s">
        <v>2151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>
        <v>284</v>
      </c>
      <c r="BO1660" t="s">
        <v>82</v>
      </c>
      <c r="BP1660" t="s">
        <v>99</v>
      </c>
      <c r="BQ1660" t="s">
        <v>188</v>
      </c>
      <c r="BR1660" t="s">
        <v>205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2147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49.05</v>
      </c>
      <c r="L1661" t="s">
        <v>77</v>
      </c>
      <c r="M1661" t="s"/>
      <c r="N1661" t="s">
        <v>181</v>
      </c>
      <c r="O1661" t="s">
        <v>79</v>
      </c>
      <c r="P1661" t="s">
        <v>2147</v>
      </c>
      <c r="Q1661" t="s"/>
      <c r="R1661" t="s">
        <v>267</v>
      </c>
      <c r="S1661" t="s">
        <v>2148</v>
      </c>
      <c r="T1661" t="s">
        <v>82</v>
      </c>
      <c r="U1661" t="s">
        <v>83</v>
      </c>
      <c r="V1661" t="s">
        <v>84</v>
      </c>
      <c r="W1661" t="s">
        <v>103</v>
      </c>
      <c r="X1661" t="s"/>
      <c r="Y1661" t="s">
        <v>86</v>
      </c>
      <c r="Z1661">
        <f>HYPERLINK("https://hotelmonitor-cachepage.eclerx.com/savepage/tk_1545475876707992_sr_62.html","info")</f>
        <v/>
      </c>
      <c r="AA1661" t="n">
        <v>-4995157</v>
      </c>
      <c r="AB1661" t="s">
        <v>87</v>
      </c>
      <c r="AC1661" t="s">
        <v>88</v>
      </c>
      <c r="AD1661" t="s">
        <v>89</v>
      </c>
      <c r="AE1661" t="s"/>
      <c r="AF1661" t="s"/>
      <c r="AG1661" t="s"/>
      <c r="AH1661" t="s">
        <v>2149</v>
      </c>
      <c r="AI1661" t="s">
        <v>2148</v>
      </c>
      <c r="AJ1661" t="s"/>
      <c r="AK1661" t="s">
        <v>91</v>
      </c>
      <c r="AL1661" t="s"/>
      <c r="AM1661" t="s"/>
      <c r="AN1661" t="s">
        <v>99</v>
      </c>
      <c r="AO1661" t="s">
        <v>185</v>
      </c>
      <c r="AP1661" t="n">
        <v>10</v>
      </c>
      <c r="AQ1661" t="s">
        <v>92</v>
      </c>
      <c r="AR1661" t="s"/>
      <c r="AS1661" t="s">
        <v>1171</v>
      </c>
      <c r="AT1661" t="s">
        <v>94</v>
      </c>
      <c r="AU1661" t="s">
        <v>91</v>
      </c>
      <c r="AV1661" t="s"/>
      <c r="AW1661" t="s">
        <v>95</v>
      </c>
      <c r="AX1661" t="s"/>
      <c r="AY1661" t="n">
        <v>4995157</v>
      </c>
      <c r="AZ1661" t="s">
        <v>2150</v>
      </c>
      <c r="BA1661" t="s"/>
      <c r="BB1661" t="s"/>
      <c r="BC1661" t="n">
        <v>38.972</v>
      </c>
      <c r="BD1661" t="n">
        <v>38.972</v>
      </c>
      <c r="BE1661" t="s">
        <v>2151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>
        <v>284</v>
      </c>
      <c r="BO1661" t="s">
        <v>82</v>
      </c>
      <c r="BP1661" t="s">
        <v>99</v>
      </c>
      <c r="BQ1661" t="s">
        <v>188</v>
      </c>
      <c r="BR1661" t="s">
        <v>205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2152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71.48999999999999</v>
      </c>
      <c r="L1662" t="s">
        <v>77</v>
      </c>
      <c r="M1662" t="s"/>
      <c r="N1662" t="s">
        <v>181</v>
      </c>
      <c r="O1662" t="s">
        <v>79</v>
      </c>
      <c r="P1662" t="s">
        <v>2152</v>
      </c>
      <c r="Q1662" t="s"/>
      <c r="R1662" t="s">
        <v>267</v>
      </c>
      <c r="S1662" t="s">
        <v>2153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>
        <f>HYPERLINK("https://hotelmonitor-cachepage.eclerx.com/savepage/tk_15454758769844856_sr_62.html","info")</f>
        <v/>
      </c>
      <c r="AA1662" t="n">
        <v>-440105</v>
      </c>
      <c r="AB1662" t="s">
        <v>87</v>
      </c>
      <c r="AC1662" t="s">
        <v>88</v>
      </c>
      <c r="AD1662" t="s">
        <v>89</v>
      </c>
      <c r="AE1662" t="s"/>
      <c r="AF1662" t="s"/>
      <c r="AG1662" t="s"/>
      <c r="AH1662" t="s">
        <v>2154</v>
      </c>
      <c r="AI1662" t="s">
        <v>2153</v>
      </c>
      <c r="AJ1662" t="s"/>
      <c r="AK1662" t="s">
        <v>91</v>
      </c>
      <c r="AL1662" t="s"/>
      <c r="AM1662" t="s"/>
      <c r="AN1662" t="s">
        <v>91</v>
      </c>
      <c r="AO1662" t="s"/>
      <c r="AP1662" t="n">
        <v>44</v>
      </c>
      <c r="AQ1662" t="s">
        <v>92</v>
      </c>
      <c r="AR1662" t="s"/>
      <c r="AS1662" t="s">
        <v>93</v>
      </c>
      <c r="AT1662" t="s">
        <v>94</v>
      </c>
      <c r="AU1662" t="s">
        <v>91</v>
      </c>
      <c r="AV1662" t="s"/>
      <c r="AW1662" t="s">
        <v>95</v>
      </c>
      <c r="AX1662" t="s"/>
      <c r="AY1662" t="n">
        <v>440105</v>
      </c>
      <c r="AZ1662" t="s">
        <v>2155</v>
      </c>
      <c r="BA1662" t="s"/>
      <c r="BB1662" t="s"/>
      <c r="BC1662" t="n">
        <v>38.973</v>
      </c>
      <c r="BD1662" t="n">
        <v>38.973</v>
      </c>
      <c r="BE1662" t="s">
        <v>1356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>
        <v>284</v>
      </c>
      <c r="BO1662" t="s">
        <v>82</v>
      </c>
      <c r="BP1662" t="s">
        <v>99</v>
      </c>
      <c r="BQ1662" t="s">
        <v>188</v>
      </c>
      <c r="BR1662" t="s">
        <v>205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2152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71.48999999999999</v>
      </c>
      <c r="L1663" t="s">
        <v>77</v>
      </c>
      <c r="M1663" t="s"/>
      <c r="N1663" t="s">
        <v>181</v>
      </c>
      <c r="O1663" t="s">
        <v>79</v>
      </c>
      <c r="P1663" t="s">
        <v>2152</v>
      </c>
      <c r="Q1663" t="s"/>
      <c r="R1663" t="s">
        <v>267</v>
      </c>
      <c r="S1663" t="s">
        <v>2153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>
        <f>HYPERLINK("https://hotelmonitor-cachepage.eclerx.com/savepage/tk_15454758769844856_sr_62.html","info")</f>
        <v/>
      </c>
      <c r="AA1663" t="n">
        <v>-440105</v>
      </c>
      <c r="AB1663" t="s">
        <v>87</v>
      </c>
      <c r="AC1663" t="s">
        <v>88</v>
      </c>
      <c r="AD1663" t="s">
        <v>89</v>
      </c>
      <c r="AE1663" t="s"/>
      <c r="AF1663" t="s"/>
      <c r="AG1663" t="s"/>
      <c r="AH1663" t="s">
        <v>2154</v>
      </c>
      <c r="AI1663" t="s">
        <v>2153</v>
      </c>
      <c r="AJ1663" t="s"/>
      <c r="AK1663" t="s">
        <v>91</v>
      </c>
      <c r="AL1663" t="s"/>
      <c r="AM1663" t="s"/>
      <c r="AN1663" t="s">
        <v>91</v>
      </c>
      <c r="AO1663" t="s"/>
      <c r="AP1663" t="n">
        <v>44</v>
      </c>
      <c r="AQ1663" t="s">
        <v>92</v>
      </c>
      <c r="AR1663" t="s"/>
      <c r="AS1663" t="s">
        <v>93</v>
      </c>
      <c r="AT1663" t="s">
        <v>94</v>
      </c>
      <c r="AU1663" t="s">
        <v>91</v>
      </c>
      <c r="AV1663" t="s"/>
      <c r="AW1663" t="s">
        <v>95</v>
      </c>
      <c r="AX1663" t="s"/>
      <c r="AY1663" t="n">
        <v>440105</v>
      </c>
      <c r="AZ1663" t="s">
        <v>2155</v>
      </c>
      <c r="BA1663" t="s"/>
      <c r="BB1663" t="s"/>
      <c r="BC1663" t="n">
        <v>38.973</v>
      </c>
      <c r="BD1663" t="n">
        <v>38.973</v>
      </c>
      <c r="BE1663" t="s">
        <v>1356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>
        <v>284</v>
      </c>
      <c r="BO1663" t="s">
        <v>82</v>
      </c>
      <c r="BP1663" t="s">
        <v>99</v>
      </c>
      <c r="BQ1663" t="s">
        <v>188</v>
      </c>
      <c r="BR1663" t="s">
        <v>205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2152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72.76000000000001</v>
      </c>
      <c r="L1664" t="s">
        <v>77</v>
      </c>
      <c r="M1664" t="s"/>
      <c r="N1664" t="s">
        <v>181</v>
      </c>
      <c r="O1664" t="s">
        <v>79</v>
      </c>
      <c r="P1664" t="s">
        <v>2152</v>
      </c>
      <c r="Q1664" t="s"/>
      <c r="R1664" t="s">
        <v>267</v>
      </c>
      <c r="S1664" t="s">
        <v>2156</v>
      </c>
      <c r="T1664" t="s">
        <v>82</v>
      </c>
      <c r="U1664" t="s">
        <v>83</v>
      </c>
      <c r="V1664" t="s">
        <v>84</v>
      </c>
      <c r="W1664" t="s">
        <v>103</v>
      </c>
      <c r="X1664" t="s"/>
      <c r="Y1664" t="s">
        <v>86</v>
      </c>
      <c r="Z1664">
        <f>HYPERLINK("https://hotelmonitor-cachepage.eclerx.com/savepage/tk_15454758769844856_sr_62.html","info")</f>
        <v/>
      </c>
      <c r="AA1664" t="n">
        <v>-440105</v>
      </c>
      <c r="AB1664" t="s">
        <v>87</v>
      </c>
      <c r="AC1664" t="s">
        <v>88</v>
      </c>
      <c r="AD1664" t="s">
        <v>89</v>
      </c>
      <c r="AE1664" t="s"/>
      <c r="AF1664" t="s"/>
      <c r="AG1664" t="s"/>
      <c r="AH1664" t="s">
        <v>2157</v>
      </c>
      <c r="AI1664" t="s">
        <v>2156</v>
      </c>
      <c r="AJ1664" t="s"/>
      <c r="AK1664" t="s">
        <v>91</v>
      </c>
      <c r="AL1664" t="s"/>
      <c r="AM1664" t="s"/>
      <c r="AN1664" t="s">
        <v>91</v>
      </c>
      <c r="AO1664" t="s"/>
      <c r="AP1664" t="n">
        <v>44</v>
      </c>
      <c r="AQ1664" t="s">
        <v>92</v>
      </c>
      <c r="AR1664" t="s"/>
      <c r="AS1664" t="s">
        <v>93</v>
      </c>
      <c r="AT1664" t="s">
        <v>94</v>
      </c>
      <c r="AU1664" t="s">
        <v>91</v>
      </c>
      <c r="AV1664" t="s"/>
      <c r="AW1664" t="s">
        <v>95</v>
      </c>
      <c r="AX1664" t="s"/>
      <c r="AY1664" t="n">
        <v>440105</v>
      </c>
      <c r="AZ1664" t="s">
        <v>2155</v>
      </c>
      <c r="BA1664" t="s"/>
      <c r="BB1664" t="s"/>
      <c r="BC1664" t="n">
        <v>38.973</v>
      </c>
      <c r="BD1664" t="n">
        <v>38.973</v>
      </c>
      <c r="BE1664" t="s">
        <v>1359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>
        <v>284</v>
      </c>
      <c r="BO1664" t="s">
        <v>82</v>
      </c>
      <c r="BP1664" t="s">
        <v>99</v>
      </c>
      <c r="BQ1664" t="s">
        <v>188</v>
      </c>
      <c r="BR1664" t="s">
        <v>205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2152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72.76000000000001</v>
      </c>
      <c r="L1665" t="s">
        <v>77</v>
      </c>
      <c r="M1665" t="s"/>
      <c r="N1665" t="s">
        <v>181</v>
      </c>
      <c r="O1665" t="s">
        <v>79</v>
      </c>
      <c r="P1665" t="s">
        <v>2152</v>
      </c>
      <c r="Q1665" t="s"/>
      <c r="R1665" t="s">
        <v>267</v>
      </c>
      <c r="S1665" t="s">
        <v>2156</v>
      </c>
      <c r="T1665" t="s">
        <v>82</v>
      </c>
      <c r="U1665" t="s">
        <v>83</v>
      </c>
      <c r="V1665" t="s">
        <v>84</v>
      </c>
      <c r="W1665" t="s">
        <v>103</v>
      </c>
      <c r="X1665" t="s"/>
      <c r="Y1665" t="s">
        <v>86</v>
      </c>
      <c r="Z1665">
        <f>HYPERLINK("https://hotelmonitor-cachepage.eclerx.com/savepage/tk_15454758769844856_sr_62.html","info")</f>
        <v/>
      </c>
      <c r="AA1665" t="n">
        <v>-440105</v>
      </c>
      <c r="AB1665" t="s">
        <v>87</v>
      </c>
      <c r="AC1665" t="s">
        <v>88</v>
      </c>
      <c r="AD1665" t="s">
        <v>89</v>
      </c>
      <c r="AE1665" t="s"/>
      <c r="AF1665" t="s"/>
      <c r="AG1665" t="s"/>
      <c r="AH1665" t="s">
        <v>2157</v>
      </c>
      <c r="AI1665" t="s">
        <v>2156</v>
      </c>
      <c r="AJ1665" t="s"/>
      <c r="AK1665" t="s">
        <v>91</v>
      </c>
      <c r="AL1665" t="s"/>
      <c r="AM1665" t="s"/>
      <c r="AN1665" t="s">
        <v>91</v>
      </c>
      <c r="AO1665" t="s"/>
      <c r="AP1665" t="n">
        <v>44</v>
      </c>
      <c r="AQ1665" t="s">
        <v>92</v>
      </c>
      <c r="AR1665" t="s"/>
      <c r="AS1665" t="s">
        <v>93</v>
      </c>
      <c r="AT1665" t="s">
        <v>94</v>
      </c>
      <c r="AU1665" t="s">
        <v>91</v>
      </c>
      <c r="AV1665" t="s"/>
      <c r="AW1665" t="s">
        <v>95</v>
      </c>
      <c r="AX1665" t="s"/>
      <c r="AY1665" t="n">
        <v>440105</v>
      </c>
      <c r="AZ1665" t="s">
        <v>2155</v>
      </c>
      <c r="BA1665" t="s"/>
      <c r="BB1665" t="s"/>
      <c r="BC1665" t="n">
        <v>38.973</v>
      </c>
      <c r="BD1665" t="n">
        <v>38.973</v>
      </c>
      <c r="BE1665" t="s">
        <v>1359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>
        <v>284</v>
      </c>
      <c r="BO1665" t="s">
        <v>82</v>
      </c>
      <c r="BP1665" t="s">
        <v>99</v>
      </c>
      <c r="BQ1665" t="s">
        <v>188</v>
      </c>
      <c r="BR1665" t="s">
        <v>205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2152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75.29000000000001</v>
      </c>
      <c r="L1666" t="s">
        <v>77</v>
      </c>
      <c r="M1666" t="s"/>
      <c r="N1666" t="s">
        <v>181</v>
      </c>
      <c r="O1666" t="s">
        <v>79</v>
      </c>
      <c r="P1666" t="s">
        <v>2152</v>
      </c>
      <c r="Q1666" t="s"/>
      <c r="R1666" t="s">
        <v>267</v>
      </c>
      <c r="S1666" t="s">
        <v>2158</v>
      </c>
      <c r="T1666" t="s">
        <v>82</v>
      </c>
      <c r="U1666" t="s">
        <v>83</v>
      </c>
      <c r="V1666" t="s">
        <v>84</v>
      </c>
      <c r="W1666" t="s">
        <v>107</v>
      </c>
      <c r="X1666" t="s"/>
      <c r="Y1666" t="s">
        <v>86</v>
      </c>
      <c r="Z1666">
        <f>HYPERLINK("https://hotelmonitor-cachepage.eclerx.com/savepage/tk_15454758769844856_sr_62.html","info")</f>
        <v/>
      </c>
      <c r="AA1666" t="n">
        <v>-440105</v>
      </c>
      <c r="AB1666" t="s">
        <v>87</v>
      </c>
      <c r="AC1666" t="s">
        <v>88</v>
      </c>
      <c r="AD1666" t="s">
        <v>89</v>
      </c>
      <c r="AE1666" t="s"/>
      <c r="AF1666" t="s"/>
      <c r="AG1666" t="s"/>
      <c r="AH1666" t="s">
        <v>2159</v>
      </c>
      <c r="AI1666" t="s">
        <v>2158</v>
      </c>
      <c r="AJ1666" t="s"/>
      <c r="AK1666" t="s">
        <v>91</v>
      </c>
      <c r="AL1666" t="s"/>
      <c r="AM1666" t="s"/>
      <c r="AN1666" t="s">
        <v>91</v>
      </c>
      <c r="AO1666" t="s"/>
      <c r="AP1666" t="n">
        <v>44</v>
      </c>
      <c r="AQ1666" t="s">
        <v>92</v>
      </c>
      <c r="AR1666" t="s"/>
      <c r="AS1666" t="s">
        <v>93</v>
      </c>
      <c r="AT1666" t="s">
        <v>94</v>
      </c>
      <c r="AU1666" t="s">
        <v>91</v>
      </c>
      <c r="AV1666" t="s"/>
      <c r="AW1666" t="s">
        <v>95</v>
      </c>
      <c r="AX1666" t="s"/>
      <c r="AY1666" t="n">
        <v>440105</v>
      </c>
      <c r="AZ1666" t="s">
        <v>2155</v>
      </c>
      <c r="BA1666" t="s"/>
      <c r="BB1666" t="s"/>
      <c r="BC1666" t="n">
        <v>38.973</v>
      </c>
      <c r="BD1666" t="n">
        <v>38.973</v>
      </c>
      <c r="BE1666" t="s">
        <v>1363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>
        <v>284</v>
      </c>
      <c r="BO1666" t="s">
        <v>82</v>
      </c>
      <c r="BP1666" t="s">
        <v>99</v>
      </c>
      <c r="BQ1666" t="s">
        <v>188</v>
      </c>
      <c r="BR1666" t="s">
        <v>205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2152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75.29000000000001</v>
      </c>
      <c r="L1667" t="s">
        <v>77</v>
      </c>
      <c r="M1667" t="s"/>
      <c r="N1667" t="s">
        <v>181</v>
      </c>
      <c r="O1667" t="s">
        <v>79</v>
      </c>
      <c r="P1667" t="s">
        <v>2152</v>
      </c>
      <c r="Q1667" t="s"/>
      <c r="R1667" t="s">
        <v>267</v>
      </c>
      <c r="S1667" t="s">
        <v>2158</v>
      </c>
      <c r="T1667" t="s">
        <v>82</v>
      </c>
      <c r="U1667" t="s">
        <v>83</v>
      </c>
      <c r="V1667" t="s">
        <v>84</v>
      </c>
      <c r="W1667" t="s">
        <v>107</v>
      </c>
      <c r="X1667" t="s"/>
      <c r="Y1667" t="s">
        <v>86</v>
      </c>
      <c r="Z1667">
        <f>HYPERLINK("https://hotelmonitor-cachepage.eclerx.com/savepage/tk_15454758769844856_sr_62.html","info")</f>
        <v/>
      </c>
      <c r="AA1667" t="n">
        <v>-440105</v>
      </c>
      <c r="AB1667" t="s">
        <v>87</v>
      </c>
      <c r="AC1667" t="s">
        <v>88</v>
      </c>
      <c r="AD1667" t="s">
        <v>89</v>
      </c>
      <c r="AE1667" t="s"/>
      <c r="AF1667" t="s"/>
      <c r="AG1667" t="s"/>
      <c r="AH1667" t="s">
        <v>2159</v>
      </c>
      <c r="AI1667" t="s">
        <v>2158</v>
      </c>
      <c r="AJ1667" t="s"/>
      <c r="AK1667" t="s">
        <v>91</v>
      </c>
      <c r="AL1667" t="s"/>
      <c r="AM1667" t="s"/>
      <c r="AN1667" t="s">
        <v>91</v>
      </c>
      <c r="AO1667" t="s"/>
      <c r="AP1667" t="n">
        <v>44</v>
      </c>
      <c r="AQ1667" t="s">
        <v>92</v>
      </c>
      <c r="AR1667" t="s"/>
      <c r="AS1667" t="s">
        <v>93</v>
      </c>
      <c r="AT1667" t="s">
        <v>94</v>
      </c>
      <c r="AU1667" t="s">
        <v>91</v>
      </c>
      <c r="AV1667" t="s"/>
      <c r="AW1667" t="s">
        <v>95</v>
      </c>
      <c r="AX1667" t="s"/>
      <c r="AY1667" t="n">
        <v>440105</v>
      </c>
      <c r="AZ1667" t="s">
        <v>2155</v>
      </c>
      <c r="BA1667" t="s"/>
      <c r="BB1667" t="s"/>
      <c r="BC1667" t="n">
        <v>38.973</v>
      </c>
      <c r="BD1667" t="n">
        <v>38.973</v>
      </c>
      <c r="BE1667" t="s">
        <v>1363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>
        <v>284</v>
      </c>
      <c r="BO1667" t="s">
        <v>82</v>
      </c>
      <c r="BP1667" t="s">
        <v>99</v>
      </c>
      <c r="BQ1667" t="s">
        <v>188</v>
      </c>
      <c r="BR1667" t="s">
        <v>205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2160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60.94</v>
      </c>
      <c r="L1668" t="s">
        <v>77</v>
      </c>
      <c r="M1668" t="s"/>
      <c r="N1668" t="s">
        <v>440</v>
      </c>
      <c r="O1668" t="s">
        <v>79</v>
      </c>
      <c r="P1668" t="s">
        <v>2160</v>
      </c>
      <c r="Q1668" t="s"/>
      <c r="R1668" t="s">
        <v>277</v>
      </c>
      <c r="S1668" t="s">
        <v>295</v>
      </c>
      <c r="T1668" t="s">
        <v>82</v>
      </c>
      <c r="U1668" t="s">
        <v>83</v>
      </c>
      <c r="V1668" t="s">
        <v>84</v>
      </c>
      <c r="W1668" t="s">
        <v>103</v>
      </c>
      <c r="X1668" t="s"/>
      <c r="Y1668" t="s">
        <v>86</v>
      </c>
      <c r="Z1668">
        <f>HYPERLINK("https://hotelmonitor-cachepage.eclerx.com/savepage/tk_15454758768239028_sr_62.html","info")</f>
        <v/>
      </c>
      <c r="AA1668" t="n">
        <v>-727131</v>
      </c>
      <c r="AB1668" t="s">
        <v>2161</v>
      </c>
      <c r="AC1668" t="s">
        <v>196</v>
      </c>
      <c r="AD1668" t="s">
        <v>89</v>
      </c>
      <c r="AE1668" t="s"/>
      <c r="AF1668" t="s"/>
      <c r="AG1668" t="s"/>
      <c r="AH1668" t="s">
        <v>2162</v>
      </c>
      <c r="AI1668" t="s">
        <v>295</v>
      </c>
      <c r="AJ1668" t="s"/>
      <c r="AK1668" t="s">
        <v>91</v>
      </c>
      <c r="AL1668" t="s"/>
      <c r="AM1668" t="s"/>
      <c r="AN1668" t="s">
        <v>99</v>
      </c>
      <c r="AO1668" t="s">
        <v>200</v>
      </c>
      <c r="AP1668" t="n">
        <v>24</v>
      </c>
      <c r="AQ1668" t="s">
        <v>92</v>
      </c>
      <c r="AR1668" t="s"/>
      <c r="AS1668" t="s">
        <v>803</v>
      </c>
      <c r="AT1668" t="s">
        <v>94</v>
      </c>
      <c r="AU1668" t="s">
        <v>99</v>
      </c>
      <c r="AV1668" t="s"/>
      <c r="AW1668" t="s">
        <v>95</v>
      </c>
      <c r="AX1668" t="s"/>
      <c r="AY1668" t="n">
        <v>727131</v>
      </c>
      <c r="AZ1668" t="s">
        <v>2163</v>
      </c>
      <c r="BA1668" t="s"/>
      <c r="BB1668" t="s"/>
      <c r="BC1668" t="n">
        <v>38.9827</v>
      </c>
      <c r="BD1668" t="n">
        <v>38.9827</v>
      </c>
      <c r="BE1668" t="s">
        <v>2164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>
        <v>284</v>
      </c>
      <c r="BO1668" t="s">
        <v>82</v>
      </c>
      <c r="BP1668" t="s">
        <v>99</v>
      </c>
      <c r="BQ1668" t="s">
        <v>448</v>
      </c>
      <c r="BR1668" t="s">
        <v>557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2160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60.94</v>
      </c>
      <c r="L1669" t="s">
        <v>77</v>
      </c>
      <c r="M1669" t="s"/>
      <c r="N1669" t="s">
        <v>440</v>
      </c>
      <c r="O1669" t="s">
        <v>79</v>
      </c>
      <c r="P1669" t="s">
        <v>2160</v>
      </c>
      <c r="Q1669" t="s"/>
      <c r="R1669" t="s">
        <v>277</v>
      </c>
      <c r="S1669" t="s">
        <v>295</v>
      </c>
      <c r="T1669" t="s">
        <v>82</v>
      </c>
      <c r="U1669" t="s">
        <v>83</v>
      </c>
      <c r="V1669" t="s">
        <v>84</v>
      </c>
      <c r="W1669" t="s">
        <v>103</v>
      </c>
      <c r="X1669" t="s"/>
      <c r="Y1669" t="s">
        <v>86</v>
      </c>
      <c r="Z1669">
        <f>HYPERLINK("https://hotelmonitor-cachepage.eclerx.com/savepage/tk_15454758768239028_sr_62.html","info")</f>
        <v/>
      </c>
      <c r="AA1669" t="n">
        <v>-727131</v>
      </c>
      <c r="AB1669" t="s">
        <v>2161</v>
      </c>
      <c r="AC1669" t="s">
        <v>196</v>
      </c>
      <c r="AD1669" t="s">
        <v>89</v>
      </c>
      <c r="AE1669" t="s"/>
      <c r="AF1669" t="s"/>
      <c r="AG1669" t="s"/>
      <c r="AH1669" t="s">
        <v>2162</v>
      </c>
      <c r="AI1669" t="s">
        <v>295</v>
      </c>
      <c r="AJ1669" t="s"/>
      <c r="AK1669" t="s">
        <v>91</v>
      </c>
      <c r="AL1669" t="s"/>
      <c r="AM1669" t="s"/>
      <c r="AN1669" t="s">
        <v>99</v>
      </c>
      <c r="AO1669" t="s">
        <v>200</v>
      </c>
      <c r="AP1669" t="n">
        <v>24</v>
      </c>
      <c r="AQ1669" t="s">
        <v>92</v>
      </c>
      <c r="AR1669" t="s"/>
      <c r="AS1669" t="s">
        <v>803</v>
      </c>
      <c r="AT1669" t="s">
        <v>94</v>
      </c>
      <c r="AU1669" t="s">
        <v>99</v>
      </c>
      <c r="AV1669" t="s"/>
      <c r="AW1669" t="s">
        <v>95</v>
      </c>
      <c r="AX1669" t="s"/>
      <c r="AY1669" t="n">
        <v>727131</v>
      </c>
      <c r="AZ1669" t="s">
        <v>2163</v>
      </c>
      <c r="BA1669" t="s"/>
      <c r="BB1669" t="s"/>
      <c r="BC1669" t="n">
        <v>38.9827</v>
      </c>
      <c r="BD1669" t="n">
        <v>38.9827</v>
      </c>
      <c r="BE1669" t="s">
        <v>2164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>
        <v>284</v>
      </c>
      <c r="BO1669" t="s">
        <v>82</v>
      </c>
      <c r="BP1669" t="s">
        <v>99</v>
      </c>
      <c r="BQ1669" t="s">
        <v>448</v>
      </c>
      <c r="BR1669" t="s">
        <v>557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2160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60.94</v>
      </c>
      <c r="L1670" t="s">
        <v>77</v>
      </c>
      <c r="M1670" t="s"/>
      <c r="N1670" t="s">
        <v>440</v>
      </c>
      <c r="O1670" t="s">
        <v>79</v>
      </c>
      <c r="P1670" t="s">
        <v>2160</v>
      </c>
      <c r="Q1670" t="s"/>
      <c r="R1670" t="s">
        <v>277</v>
      </c>
      <c r="S1670" t="s">
        <v>295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HYPERLINK("https://hotelmonitor-cachepage.eclerx.com/savepage/tk_15454758768239028_sr_62.html","info")</f>
        <v/>
      </c>
      <c r="AA1670" t="n">
        <v>-727131</v>
      </c>
      <c r="AB1670" t="s">
        <v>2165</v>
      </c>
      <c r="AC1670" t="s">
        <v>196</v>
      </c>
      <c r="AD1670" t="s">
        <v>89</v>
      </c>
      <c r="AE1670" t="s"/>
      <c r="AF1670" t="s"/>
      <c r="AG1670" t="s"/>
      <c r="AH1670" t="s">
        <v>2162</v>
      </c>
      <c r="AI1670" t="s">
        <v>295</v>
      </c>
      <c r="AJ1670" t="s"/>
      <c r="AK1670" t="s">
        <v>91</v>
      </c>
      <c r="AL1670" t="s"/>
      <c r="AM1670" t="s"/>
      <c r="AN1670" t="s">
        <v>99</v>
      </c>
      <c r="AO1670" t="s">
        <v>200</v>
      </c>
      <c r="AP1670" t="n">
        <v>24</v>
      </c>
      <c r="AQ1670" t="s">
        <v>92</v>
      </c>
      <c r="AR1670" t="s"/>
      <c r="AS1670" t="s">
        <v>803</v>
      </c>
      <c r="AT1670" t="s">
        <v>94</v>
      </c>
      <c r="AU1670" t="s">
        <v>99</v>
      </c>
      <c r="AV1670" t="s"/>
      <c r="AW1670" t="s">
        <v>95</v>
      </c>
      <c r="AX1670" t="s"/>
      <c r="AY1670" t="n">
        <v>727131</v>
      </c>
      <c r="AZ1670" t="s">
        <v>2163</v>
      </c>
      <c r="BA1670" t="s"/>
      <c r="BB1670" t="s"/>
      <c r="BC1670" t="n">
        <v>38.9827</v>
      </c>
      <c r="BD1670" t="n">
        <v>38.9827</v>
      </c>
      <c r="BE1670" t="s">
        <v>2164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>
        <v>284</v>
      </c>
      <c r="BO1670" t="s">
        <v>82</v>
      </c>
      <c r="BP1670" t="s">
        <v>99</v>
      </c>
      <c r="BQ1670" t="s">
        <v>448</v>
      </c>
      <c r="BR1670" t="s">
        <v>557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2160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60.94</v>
      </c>
      <c r="L1671" t="s">
        <v>77</v>
      </c>
      <c r="M1671" t="s"/>
      <c r="N1671" t="s">
        <v>440</v>
      </c>
      <c r="O1671" t="s">
        <v>79</v>
      </c>
      <c r="P1671" t="s">
        <v>2160</v>
      </c>
      <c r="Q1671" t="s"/>
      <c r="R1671" t="s">
        <v>277</v>
      </c>
      <c r="S1671" t="s">
        <v>295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>
        <f>HYPERLINK("https://hotelmonitor-cachepage.eclerx.com/savepage/tk_15454758768239028_sr_62.html","info")</f>
        <v/>
      </c>
      <c r="AA1671" t="n">
        <v>-727131</v>
      </c>
      <c r="AB1671" t="s">
        <v>2165</v>
      </c>
      <c r="AC1671" t="s">
        <v>196</v>
      </c>
      <c r="AD1671" t="s">
        <v>89</v>
      </c>
      <c r="AE1671" t="s"/>
      <c r="AF1671" t="s"/>
      <c r="AG1671" t="s"/>
      <c r="AH1671" t="s">
        <v>2162</v>
      </c>
      <c r="AI1671" t="s">
        <v>295</v>
      </c>
      <c r="AJ1671" t="s"/>
      <c r="AK1671" t="s">
        <v>91</v>
      </c>
      <c r="AL1671" t="s"/>
      <c r="AM1671" t="s"/>
      <c r="AN1671" t="s">
        <v>99</v>
      </c>
      <c r="AO1671" t="s">
        <v>200</v>
      </c>
      <c r="AP1671" t="n">
        <v>24</v>
      </c>
      <c r="AQ1671" t="s">
        <v>92</v>
      </c>
      <c r="AR1671" t="s"/>
      <c r="AS1671" t="s">
        <v>803</v>
      </c>
      <c r="AT1671" t="s">
        <v>94</v>
      </c>
      <c r="AU1671" t="s">
        <v>99</v>
      </c>
      <c r="AV1671" t="s"/>
      <c r="AW1671" t="s">
        <v>95</v>
      </c>
      <c r="AX1671" t="s"/>
      <c r="AY1671" t="n">
        <v>727131</v>
      </c>
      <c r="AZ1671" t="s">
        <v>2163</v>
      </c>
      <c r="BA1671" t="s"/>
      <c r="BB1671" t="s"/>
      <c r="BC1671" t="n">
        <v>38.9827</v>
      </c>
      <c r="BD1671" t="n">
        <v>38.9827</v>
      </c>
      <c r="BE1671" t="s">
        <v>2164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>
        <v>284</v>
      </c>
      <c r="BO1671" t="s">
        <v>82</v>
      </c>
      <c r="BP1671" t="s">
        <v>99</v>
      </c>
      <c r="BQ1671" t="s">
        <v>448</v>
      </c>
      <c r="BR1671" t="s">
        <v>557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2160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62.18</v>
      </c>
      <c r="L1672" t="s">
        <v>77</v>
      </c>
      <c r="M1672" t="s"/>
      <c r="N1672" t="s">
        <v>440</v>
      </c>
      <c r="O1672" t="s">
        <v>79</v>
      </c>
      <c r="P1672" t="s">
        <v>2160</v>
      </c>
      <c r="Q1672" t="s"/>
      <c r="R1672" t="s">
        <v>277</v>
      </c>
      <c r="S1672" t="s">
        <v>2166</v>
      </c>
      <c r="T1672" t="s">
        <v>82</v>
      </c>
      <c r="U1672" t="s">
        <v>83</v>
      </c>
      <c r="V1672" t="s">
        <v>84</v>
      </c>
      <c r="W1672" t="s">
        <v>103</v>
      </c>
      <c r="X1672" t="s"/>
      <c r="Y1672" t="s">
        <v>86</v>
      </c>
      <c r="Z1672">
        <f>HYPERLINK("https://hotelmonitor-cachepage.eclerx.com/savepage/tk_15454758768239028_sr_62.html","info")</f>
        <v/>
      </c>
      <c r="AA1672" t="n">
        <v>-727131</v>
      </c>
      <c r="AB1672" t="s">
        <v>2167</v>
      </c>
      <c r="AC1672" t="s">
        <v>196</v>
      </c>
      <c r="AD1672" t="s">
        <v>89</v>
      </c>
      <c r="AE1672" t="s"/>
      <c r="AF1672" t="s"/>
      <c r="AG1672" t="s"/>
      <c r="AH1672" t="s">
        <v>2168</v>
      </c>
      <c r="AI1672" t="s">
        <v>2166</v>
      </c>
      <c r="AJ1672" t="s"/>
      <c r="AK1672" t="s">
        <v>91</v>
      </c>
      <c r="AL1672" t="s"/>
      <c r="AM1672" t="s"/>
      <c r="AN1672" t="s">
        <v>99</v>
      </c>
      <c r="AO1672" t="s">
        <v>200</v>
      </c>
      <c r="AP1672" t="n">
        <v>24</v>
      </c>
      <c r="AQ1672" t="s">
        <v>92</v>
      </c>
      <c r="AR1672" t="s"/>
      <c r="AS1672" t="s">
        <v>803</v>
      </c>
      <c r="AT1672" t="s">
        <v>94</v>
      </c>
      <c r="AU1672" t="s">
        <v>91</v>
      </c>
      <c r="AV1672" t="s"/>
      <c r="AW1672" t="s">
        <v>95</v>
      </c>
      <c r="AX1672" t="s"/>
      <c r="AY1672" t="n">
        <v>727131</v>
      </c>
      <c r="AZ1672" t="s">
        <v>2163</v>
      </c>
      <c r="BA1672" t="s"/>
      <c r="BB1672" t="s"/>
      <c r="BC1672" t="n">
        <v>38.9827</v>
      </c>
      <c r="BD1672" t="n">
        <v>38.9827</v>
      </c>
      <c r="BE1672" t="s">
        <v>2169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>
        <v>284</v>
      </c>
      <c r="BO1672" t="s">
        <v>82</v>
      </c>
      <c r="BP1672" t="s">
        <v>99</v>
      </c>
      <c r="BQ1672" t="s">
        <v>448</v>
      </c>
      <c r="BR1672" t="s">
        <v>557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2160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62.18</v>
      </c>
      <c r="L1673" t="s">
        <v>77</v>
      </c>
      <c r="M1673" t="s"/>
      <c r="N1673" t="s">
        <v>440</v>
      </c>
      <c r="O1673" t="s">
        <v>79</v>
      </c>
      <c r="P1673" t="s">
        <v>2160</v>
      </c>
      <c r="Q1673" t="s"/>
      <c r="R1673" t="s">
        <v>277</v>
      </c>
      <c r="S1673" t="s">
        <v>2166</v>
      </c>
      <c r="T1673" t="s">
        <v>82</v>
      </c>
      <c r="U1673" t="s">
        <v>83</v>
      </c>
      <c r="V1673" t="s">
        <v>84</v>
      </c>
      <c r="W1673" t="s">
        <v>103</v>
      </c>
      <c r="X1673" t="s"/>
      <c r="Y1673" t="s">
        <v>86</v>
      </c>
      <c r="Z1673">
        <f>HYPERLINK("https://hotelmonitor-cachepage.eclerx.com/savepage/tk_15454758768239028_sr_62.html","info")</f>
        <v/>
      </c>
      <c r="AA1673" t="n">
        <v>-727131</v>
      </c>
      <c r="AB1673" t="s">
        <v>2167</v>
      </c>
      <c r="AC1673" t="s">
        <v>196</v>
      </c>
      <c r="AD1673" t="s">
        <v>89</v>
      </c>
      <c r="AE1673" t="s"/>
      <c r="AF1673" t="s"/>
      <c r="AG1673" t="s"/>
      <c r="AH1673" t="s">
        <v>2168</v>
      </c>
      <c r="AI1673" t="s">
        <v>2166</v>
      </c>
      <c r="AJ1673" t="s"/>
      <c r="AK1673" t="s">
        <v>91</v>
      </c>
      <c r="AL1673" t="s"/>
      <c r="AM1673" t="s"/>
      <c r="AN1673" t="s">
        <v>99</v>
      </c>
      <c r="AO1673" t="s">
        <v>200</v>
      </c>
      <c r="AP1673" t="n">
        <v>24</v>
      </c>
      <c r="AQ1673" t="s">
        <v>92</v>
      </c>
      <c r="AR1673" t="s"/>
      <c r="AS1673" t="s">
        <v>803</v>
      </c>
      <c r="AT1673" t="s">
        <v>94</v>
      </c>
      <c r="AU1673" t="s">
        <v>91</v>
      </c>
      <c r="AV1673" t="s"/>
      <c r="AW1673" t="s">
        <v>95</v>
      </c>
      <c r="AX1673" t="s"/>
      <c r="AY1673" t="n">
        <v>727131</v>
      </c>
      <c r="AZ1673" t="s">
        <v>2163</v>
      </c>
      <c r="BA1673" t="s"/>
      <c r="BB1673" t="s"/>
      <c r="BC1673" t="n">
        <v>38.9827</v>
      </c>
      <c r="BD1673" t="n">
        <v>38.9827</v>
      </c>
      <c r="BE1673" t="s">
        <v>2169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>
        <v>284</v>
      </c>
      <c r="BO1673" t="s">
        <v>82</v>
      </c>
      <c r="BP1673" t="s">
        <v>99</v>
      </c>
      <c r="BQ1673" t="s">
        <v>448</v>
      </c>
      <c r="BR1673" t="s">
        <v>557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2160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62.18</v>
      </c>
      <c r="L1674" t="s">
        <v>77</v>
      </c>
      <c r="M1674" t="s"/>
      <c r="N1674" t="s">
        <v>440</v>
      </c>
      <c r="O1674" t="s">
        <v>79</v>
      </c>
      <c r="P1674" t="s">
        <v>2160</v>
      </c>
      <c r="Q1674" t="s"/>
      <c r="R1674" t="s">
        <v>277</v>
      </c>
      <c r="S1674" t="s">
        <v>2166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HYPERLINK("https://hotelmonitor-cachepage.eclerx.com/savepage/tk_15454758768239028_sr_62.html","info")</f>
        <v/>
      </c>
      <c r="AA1674" t="n">
        <v>-727131</v>
      </c>
      <c r="AB1674" t="s">
        <v>2170</v>
      </c>
      <c r="AC1674" t="s">
        <v>196</v>
      </c>
      <c r="AD1674" t="s">
        <v>89</v>
      </c>
      <c r="AE1674" t="s"/>
      <c r="AF1674" t="s"/>
      <c r="AG1674" t="s"/>
      <c r="AH1674" t="s">
        <v>2168</v>
      </c>
      <c r="AI1674" t="s">
        <v>2166</v>
      </c>
      <c r="AJ1674" t="s"/>
      <c r="AK1674" t="s">
        <v>91</v>
      </c>
      <c r="AL1674" t="s"/>
      <c r="AM1674" t="s"/>
      <c r="AN1674" t="s">
        <v>99</v>
      </c>
      <c r="AO1674" t="s">
        <v>200</v>
      </c>
      <c r="AP1674" t="n">
        <v>24</v>
      </c>
      <c r="AQ1674" t="s">
        <v>92</v>
      </c>
      <c r="AR1674" t="s"/>
      <c r="AS1674" t="s">
        <v>803</v>
      </c>
      <c r="AT1674" t="s">
        <v>94</v>
      </c>
      <c r="AU1674" t="s">
        <v>91</v>
      </c>
      <c r="AV1674" t="s"/>
      <c r="AW1674" t="s">
        <v>95</v>
      </c>
      <c r="AX1674" t="s"/>
      <c r="AY1674" t="n">
        <v>727131</v>
      </c>
      <c r="AZ1674" t="s">
        <v>2163</v>
      </c>
      <c r="BA1674" t="s"/>
      <c r="BB1674" t="s"/>
      <c r="BC1674" t="n">
        <v>38.9827</v>
      </c>
      <c r="BD1674" t="n">
        <v>38.9827</v>
      </c>
      <c r="BE1674" t="s">
        <v>2169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>
        <v>284</v>
      </c>
      <c r="BO1674" t="s">
        <v>82</v>
      </c>
      <c r="BP1674" t="s">
        <v>99</v>
      </c>
      <c r="BQ1674" t="s">
        <v>448</v>
      </c>
      <c r="BR1674" t="s">
        <v>557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2160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62.18</v>
      </c>
      <c r="L1675" t="s">
        <v>77</v>
      </c>
      <c r="M1675" t="s"/>
      <c r="N1675" t="s">
        <v>440</v>
      </c>
      <c r="O1675" t="s">
        <v>79</v>
      </c>
      <c r="P1675" t="s">
        <v>2160</v>
      </c>
      <c r="Q1675" t="s"/>
      <c r="R1675" t="s">
        <v>277</v>
      </c>
      <c r="S1675" t="s">
        <v>2166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>
        <f>HYPERLINK("https://hotelmonitor-cachepage.eclerx.com/savepage/tk_15454758768239028_sr_62.html","info")</f>
        <v/>
      </c>
      <c r="AA1675" t="n">
        <v>-727131</v>
      </c>
      <c r="AB1675" t="s">
        <v>2170</v>
      </c>
      <c r="AC1675" t="s">
        <v>196</v>
      </c>
      <c r="AD1675" t="s">
        <v>89</v>
      </c>
      <c r="AE1675" t="s"/>
      <c r="AF1675" t="s"/>
      <c r="AG1675" t="s"/>
      <c r="AH1675" t="s">
        <v>2168</v>
      </c>
      <c r="AI1675" t="s">
        <v>2166</v>
      </c>
      <c r="AJ1675" t="s"/>
      <c r="AK1675" t="s">
        <v>91</v>
      </c>
      <c r="AL1675" t="s"/>
      <c r="AM1675" t="s"/>
      <c r="AN1675" t="s">
        <v>99</v>
      </c>
      <c r="AO1675" t="s">
        <v>200</v>
      </c>
      <c r="AP1675" t="n">
        <v>24</v>
      </c>
      <c r="AQ1675" t="s">
        <v>92</v>
      </c>
      <c r="AR1675" t="s"/>
      <c r="AS1675" t="s">
        <v>803</v>
      </c>
      <c r="AT1675" t="s">
        <v>94</v>
      </c>
      <c r="AU1675" t="s">
        <v>91</v>
      </c>
      <c r="AV1675" t="s"/>
      <c r="AW1675" t="s">
        <v>95</v>
      </c>
      <c r="AX1675" t="s"/>
      <c r="AY1675" t="n">
        <v>727131</v>
      </c>
      <c r="AZ1675" t="s">
        <v>2163</v>
      </c>
      <c r="BA1675" t="s"/>
      <c r="BB1675" t="s"/>
      <c r="BC1675" t="n">
        <v>38.9827</v>
      </c>
      <c r="BD1675" t="n">
        <v>38.9827</v>
      </c>
      <c r="BE1675" t="s">
        <v>2169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>
        <v>284</v>
      </c>
      <c r="BO1675" t="s">
        <v>82</v>
      </c>
      <c r="BP1675" t="s">
        <v>99</v>
      </c>
      <c r="BQ1675" t="s">
        <v>448</v>
      </c>
      <c r="BR1675" t="s">
        <v>557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2160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66.64</v>
      </c>
      <c r="L1676" t="s">
        <v>77</v>
      </c>
      <c r="M1676" t="s"/>
      <c r="N1676" t="s">
        <v>440</v>
      </c>
      <c r="O1676" t="s">
        <v>79</v>
      </c>
      <c r="P1676" t="s">
        <v>2160</v>
      </c>
      <c r="Q1676" t="s"/>
      <c r="R1676" t="s">
        <v>277</v>
      </c>
      <c r="S1676" t="s">
        <v>1657</v>
      </c>
      <c r="T1676" t="s">
        <v>82</v>
      </c>
      <c r="U1676" t="s">
        <v>83</v>
      </c>
      <c r="V1676" t="s">
        <v>84</v>
      </c>
      <c r="W1676" t="s">
        <v>107</v>
      </c>
      <c r="X1676" t="s"/>
      <c r="Y1676" t="s">
        <v>86</v>
      </c>
      <c r="Z1676">
        <f>HYPERLINK("https://hotelmonitor-cachepage.eclerx.com/savepage/tk_15454758768239028_sr_62.html","info")</f>
        <v/>
      </c>
      <c r="AA1676" t="n">
        <v>-727131</v>
      </c>
      <c r="AB1676" t="s">
        <v>2171</v>
      </c>
      <c r="AC1676" t="s">
        <v>196</v>
      </c>
      <c r="AD1676" t="s">
        <v>89</v>
      </c>
      <c r="AE1676" t="s"/>
      <c r="AF1676" t="s"/>
      <c r="AG1676" t="s"/>
      <c r="AH1676" t="s">
        <v>1658</v>
      </c>
      <c r="AI1676" t="s">
        <v>1657</v>
      </c>
      <c r="AJ1676" t="s"/>
      <c r="AK1676" t="s">
        <v>91</v>
      </c>
      <c r="AL1676" t="s"/>
      <c r="AM1676" t="s"/>
      <c r="AN1676" t="s">
        <v>99</v>
      </c>
      <c r="AO1676" t="s">
        <v>200</v>
      </c>
      <c r="AP1676" t="n">
        <v>24</v>
      </c>
      <c r="AQ1676" t="s">
        <v>92</v>
      </c>
      <c r="AR1676" t="s"/>
      <c r="AS1676" t="s">
        <v>803</v>
      </c>
      <c r="AT1676" t="s">
        <v>94</v>
      </c>
      <c r="AU1676" t="s">
        <v>99</v>
      </c>
      <c r="AV1676" t="s"/>
      <c r="AW1676" t="s">
        <v>95</v>
      </c>
      <c r="AX1676" t="s"/>
      <c r="AY1676" t="n">
        <v>727131</v>
      </c>
      <c r="AZ1676" t="s">
        <v>2163</v>
      </c>
      <c r="BA1676" t="s"/>
      <c r="BB1676" t="s"/>
      <c r="BC1676" t="n">
        <v>38.9827</v>
      </c>
      <c r="BD1676" t="n">
        <v>38.9827</v>
      </c>
      <c r="BE1676" t="s">
        <v>2172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>
        <v>284</v>
      </c>
      <c r="BO1676" t="s">
        <v>82</v>
      </c>
      <c r="BP1676" t="s">
        <v>99</v>
      </c>
      <c r="BQ1676" t="s">
        <v>448</v>
      </c>
      <c r="BR1676" t="s">
        <v>557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2160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66.64</v>
      </c>
      <c r="L1677" t="s">
        <v>77</v>
      </c>
      <c r="M1677" t="s"/>
      <c r="N1677" t="s">
        <v>440</v>
      </c>
      <c r="O1677" t="s">
        <v>79</v>
      </c>
      <c r="P1677" t="s">
        <v>2160</v>
      </c>
      <c r="Q1677" t="s"/>
      <c r="R1677" t="s">
        <v>277</v>
      </c>
      <c r="S1677" t="s">
        <v>1657</v>
      </c>
      <c r="T1677" t="s">
        <v>82</v>
      </c>
      <c r="U1677" t="s">
        <v>83</v>
      </c>
      <c r="V1677" t="s">
        <v>84</v>
      </c>
      <c r="W1677" t="s">
        <v>107</v>
      </c>
      <c r="X1677" t="s"/>
      <c r="Y1677" t="s">
        <v>86</v>
      </c>
      <c r="Z1677">
        <f>HYPERLINK("https://hotelmonitor-cachepage.eclerx.com/savepage/tk_15454758768239028_sr_62.html","info")</f>
        <v/>
      </c>
      <c r="AA1677" t="n">
        <v>-727131</v>
      </c>
      <c r="AB1677" t="s">
        <v>2171</v>
      </c>
      <c r="AC1677" t="s">
        <v>196</v>
      </c>
      <c r="AD1677" t="s">
        <v>89</v>
      </c>
      <c r="AE1677" t="s"/>
      <c r="AF1677" t="s"/>
      <c r="AG1677" t="s"/>
      <c r="AH1677" t="s">
        <v>1658</v>
      </c>
      <c r="AI1677" t="s">
        <v>1657</v>
      </c>
      <c r="AJ1677" t="s"/>
      <c r="AK1677" t="s">
        <v>91</v>
      </c>
      <c r="AL1677" t="s"/>
      <c r="AM1677" t="s"/>
      <c r="AN1677" t="s">
        <v>99</v>
      </c>
      <c r="AO1677" t="s">
        <v>200</v>
      </c>
      <c r="AP1677" t="n">
        <v>24</v>
      </c>
      <c r="AQ1677" t="s">
        <v>92</v>
      </c>
      <c r="AR1677" t="s"/>
      <c r="AS1677" t="s">
        <v>803</v>
      </c>
      <c r="AT1677" t="s">
        <v>94</v>
      </c>
      <c r="AU1677" t="s">
        <v>99</v>
      </c>
      <c r="AV1677" t="s"/>
      <c r="AW1677" t="s">
        <v>95</v>
      </c>
      <c r="AX1677" t="s"/>
      <c r="AY1677" t="n">
        <v>727131</v>
      </c>
      <c r="AZ1677" t="s">
        <v>2163</v>
      </c>
      <c r="BA1677" t="s"/>
      <c r="BB1677" t="s"/>
      <c r="BC1677" t="n">
        <v>38.9827</v>
      </c>
      <c r="BD1677" t="n">
        <v>38.9827</v>
      </c>
      <c r="BE1677" t="s">
        <v>2172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>
        <v>284</v>
      </c>
      <c r="BO1677" t="s">
        <v>82</v>
      </c>
      <c r="BP1677" t="s">
        <v>99</v>
      </c>
      <c r="BQ1677" t="s">
        <v>448</v>
      </c>
      <c r="BR1677" t="s">
        <v>557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2160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67.70999999999999</v>
      </c>
      <c r="L1678" t="s">
        <v>77</v>
      </c>
      <c r="M1678" t="s"/>
      <c r="N1678" t="s">
        <v>440</v>
      </c>
      <c r="O1678" t="s">
        <v>79</v>
      </c>
      <c r="P1678" t="s">
        <v>2160</v>
      </c>
      <c r="Q1678" t="s"/>
      <c r="R1678" t="s">
        <v>277</v>
      </c>
      <c r="S1678" t="s">
        <v>2173</v>
      </c>
      <c r="T1678" t="s">
        <v>82</v>
      </c>
      <c r="U1678" t="s">
        <v>83</v>
      </c>
      <c r="V1678" t="s">
        <v>84</v>
      </c>
      <c r="W1678" t="s">
        <v>103</v>
      </c>
      <c r="X1678" t="s"/>
      <c r="Y1678" t="s">
        <v>86</v>
      </c>
      <c r="Z1678">
        <f>HYPERLINK("https://hotelmonitor-cachepage.eclerx.com/savepage/tk_15454758768239028_sr_62.html","info")</f>
        <v/>
      </c>
      <c r="AA1678" t="n">
        <v>-727131</v>
      </c>
      <c r="AB1678" t="s">
        <v>931</v>
      </c>
      <c r="AC1678" t="s">
        <v>88</v>
      </c>
      <c r="AD1678" t="s">
        <v>89</v>
      </c>
      <c r="AE1678" t="s"/>
      <c r="AF1678" t="s"/>
      <c r="AG1678" t="s"/>
      <c r="AH1678" t="s">
        <v>2174</v>
      </c>
      <c r="AI1678" t="s">
        <v>2173</v>
      </c>
      <c r="AJ1678" t="s"/>
      <c r="AK1678" t="s">
        <v>91</v>
      </c>
      <c r="AL1678" t="s"/>
      <c r="AM1678" t="s"/>
      <c r="AN1678" t="s">
        <v>91</v>
      </c>
      <c r="AO1678" t="s"/>
      <c r="AP1678" t="n">
        <v>24</v>
      </c>
      <c r="AQ1678" t="s">
        <v>92</v>
      </c>
      <c r="AR1678" t="s"/>
      <c r="AS1678" t="s">
        <v>803</v>
      </c>
      <c r="AT1678" t="s">
        <v>94</v>
      </c>
      <c r="AU1678" t="s">
        <v>99</v>
      </c>
      <c r="AV1678" t="s"/>
      <c r="AW1678" t="s">
        <v>95</v>
      </c>
      <c r="AX1678" t="s"/>
      <c r="AY1678" t="n">
        <v>727131</v>
      </c>
      <c r="AZ1678" t="s">
        <v>2163</v>
      </c>
      <c r="BA1678" t="s"/>
      <c r="BB1678" t="s"/>
      <c r="BC1678" t="n">
        <v>38.9827</v>
      </c>
      <c r="BD1678" t="n">
        <v>38.9827</v>
      </c>
      <c r="BE1678" t="s">
        <v>2175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>
        <v>284</v>
      </c>
      <c r="BO1678" t="s">
        <v>82</v>
      </c>
      <c r="BP1678" t="s">
        <v>99</v>
      </c>
      <c r="BQ1678" t="s">
        <v>448</v>
      </c>
      <c r="BR1678" t="s">
        <v>557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2160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67.70999999999999</v>
      </c>
      <c r="L1679" t="s">
        <v>77</v>
      </c>
      <c r="M1679" t="s"/>
      <c r="N1679" t="s">
        <v>440</v>
      </c>
      <c r="O1679" t="s">
        <v>79</v>
      </c>
      <c r="P1679" t="s">
        <v>2160</v>
      </c>
      <c r="Q1679" t="s"/>
      <c r="R1679" t="s">
        <v>277</v>
      </c>
      <c r="S1679" t="s">
        <v>2173</v>
      </c>
      <c r="T1679" t="s">
        <v>82</v>
      </c>
      <c r="U1679" t="s">
        <v>83</v>
      </c>
      <c r="V1679" t="s">
        <v>84</v>
      </c>
      <c r="W1679" t="s">
        <v>103</v>
      </c>
      <c r="X1679" t="s"/>
      <c r="Y1679" t="s">
        <v>86</v>
      </c>
      <c r="Z1679">
        <f>HYPERLINK("https://hotelmonitor-cachepage.eclerx.com/savepage/tk_15454758768239028_sr_62.html","info")</f>
        <v/>
      </c>
      <c r="AA1679" t="n">
        <v>-727131</v>
      </c>
      <c r="AB1679" t="s">
        <v>931</v>
      </c>
      <c r="AC1679" t="s">
        <v>88</v>
      </c>
      <c r="AD1679" t="s">
        <v>89</v>
      </c>
      <c r="AE1679" t="s"/>
      <c r="AF1679" t="s"/>
      <c r="AG1679" t="s"/>
      <c r="AH1679" t="s">
        <v>2174</v>
      </c>
      <c r="AI1679" t="s">
        <v>2173</v>
      </c>
      <c r="AJ1679" t="s"/>
      <c r="AK1679" t="s">
        <v>91</v>
      </c>
      <c r="AL1679" t="s"/>
      <c r="AM1679" t="s"/>
      <c r="AN1679" t="s">
        <v>91</v>
      </c>
      <c r="AO1679" t="s"/>
      <c r="AP1679" t="n">
        <v>24</v>
      </c>
      <c r="AQ1679" t="s">
        <v>92</v>
      </c>
      <c r="AR1679" t="s"/>
      <c r="AS1679" t="s">
        <v>803</v>
      </c>
      <c r="AT1679" t="s">
        <v>94</v>
      </c>
      <c r="AU1679" t="s">
        <v>99</v>
      </c>
      <c r="AV1679" t="s"/>
      <c r="AW1679" t="s">
        <v>95</v>
      </c>
      <c r="AX1679" t="s"/>
      <c r="AY1679" t="n">
        <v>727131</v>
      </c>
      <c r="AZ1679" t="s">
        <v>2163</v>
      </c>
      <c r="BA1679" t="s"/>
      <c r="BB1679" t="s"/>
      <c r="BC1679" t="n">
        <v>38.9827</v>
      </c>
      <c r="BD1679" t="n">
        <v>38.9827</v>
      </c>
      <c r="BE1679" t="s">
        <v>2175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>
        <v>284</v>
      </c>
      <c r="BO1679" t="s">
        <v>82</v>
      </c>
      <c r="BP1679" t="s">
        <v>99</v>
      </c>
      <c r="BQ1679" t="s">
        <v>448</v>
      </c>
      <c r="BR1679" t="s">
        <v>557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2160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67.70999999999999</v>
      </c>
      <c r="L1680" t="s">
        <v>77</v>
      </c>
      <c r="M1680" t="s"/>
      <c r="N1680" t="s">
        <v>440</v>
      </c>
      <c r="O1680" t="s">
        <v>79</v>
      </c>
      <c r="P1680" t="s">
        <v>2160</v>
      </c>
      <c r="Q1680" t="s"/>
      <c r="R1680" t="s">
        <v>277</v>
      </c>
      <c r="S1680" t="s">
        <v>2173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HYPERLINK("https://hotelmonitor-cachepage.eclerx.com/savepage/tk_15454758768239028_sr_62.html","info")</f>
        <v/>
      </c>
      <c r="AA1680" t="n">
        <v>-727131</v>
      </c>
      <c r="AB1680" t="s">
        <v>1522</v>
      </c>
      <c r="AC1680" t="s">
        <v>88</v>
      </c>
      <c r="AD1680" t="s">
        <v>89</v>
      </c>
      <c r="AE1680" t="s"/>
      <c r="AF1680" t="s"/>
      <c r="AG1680" t="s"/>
      <c r="AH1680" t="s">
        <v>2174</v>
      </c>
      <c r="AI1680" t="s">
        <v>2173</v>
      </c>
      <c r="AJ1680" t="s"/>
      <c r="AK1680" t="s">
        <v>91</v>
      </c>
      <c r="AL1680" t="s"/>
      <c r="AM1680" t="s"/>
      <c r="AN1680" t="s">
        <v>91</v>
      </c>
      <c r="AO1680" t="s"/>
      <c r="AP1680" t="n">
        <v>24</v>
      </c>
      <c r="AQ1680" t="s">
        <v>92</v>
      </c>
      <c r="AR1680" t="s"/>
      <c r="AS1680" t="s">
        <v>803</v>
      </c>
      <c r="AT1680" t="s">
        <v>94</v>
      </c>
      <c r="AU1680" t="s">
        <v>99</v>
      </c>
      <c r="AV1680" t="s"/>
      <c r="AW1680" t="s">
        <v>95</v>
      </c>
      <c r="AX1680" t="s"/>
      <c r="AY1680" t="n">
        <v>727131</v>
      </c>
      <c r="AZ1680" t="s">
        <v>2163</v>
      </c>
      <c r="BA1680" t="s"/>
      <c r="BB1680" t="s"/>
      <c r="BC1680" t="n">
        <v>38.9827</v>
      </c>
      <c r="BD1680" t="n">
        <v>38.9827</v>
      </c>
      <c r="BE1680" t="s">
        <v>2175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>
        <v>284</v>
      </c>
      <c r="BO1680" t="s">
        <v>82</v>
      </c>
      <c r="BP1680" t="s">
        <v>99</v>
      </c>
      <c r="BQ1680" t="s">
        <v>448</v>
      </c>
      <c r="BR1680" t="s">
        <v>557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2160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67.70999999999999</v>
      </c>
      <c r="L1681" t="s">
        <v>77</v>
      </c>
      <c r="M1681" t="s"/>
      <c r="N1681" t="s">
        <v>440</v>
      </c>
      <c r="O1681" t="s">
        <v>79</v>
      </c>
      <c r="P1681" t="s">
        <v>2160</v>
      </c>
      <c r="Q1681" t="s"/>
      <c r="R1681" t="s">
        <v>277</v>
      </c>
      <c r="S1681" t="s">
        <v>2173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>
        <f>HYPERLINK("https://hotelmonitor-cachepage.eclerx.com/savepage/tk_15454758768239028_sr_62.html","info")</f>
        <v/>
      </c>
      <c r="AA1681" t="n">
        <v>-727131</v>
      </c>
      <c r="AB1681" t="s">
        <v>1522</v>
      </c>
      <c r="AC1681" t="s">
        <v>88</v>
      </c>
      <c r="AD1681" t="s">
        <v>89</v>
      </c>
      <c r="AE1681" t="s"/>
      <c r="AF1681" t="s"/>
      <c r="AG1681" t="s"/>
      <c r="AH1681" t="s">
        <v>2174</v>
      </c>
      <c r="AI1681" t="s">
        <v>2173</v>
      </c>
      <c r="AJ1681" t="s"/>
      <c r="AK1681" t="s">
        <v>91</v>
      </c>
      <c r="AL1681" t="s"/>
      <c r="AM1681" t="s"/>
      <c r="AN1681" t="s">
        <v>91</v>
      </c>
      <c r="AO1681" t="s"/>
      <c r="AP1681" t="n">
        <v>24</v>
      </c>
      <c r="AQ1681" t="s">
        <v>92</v>
      </c>
      <c r="AR1681" t="s"/>
      <c r="AS1681" t="s">
        <v>803</v>
      </c>
      <c r="AT1681" t="s">
        <v>94</v>
      </c>
      <c r="AU1681" t="s">
        <v>99</v>
      </c>
      <c r="AV1681" t="s"/>
      <c r="AW1681" t="s">
        <v>95</v>
      </c>
      <c r="AX1681" t="s"/>
      <c r="AY1681" t="n">
        <v>727131</v>
      </c>
      <c r="AZ1681" t="s">
        <v>2163</v>
      </c>
      <c r="BA1681" t="s"/>
      <c r="BB1681" t="s"/>
      <c r="BC1681" t="n">
        <v>38.9827</v>
      </c>
      <c r="BD1681" t="n">
        <v>38.9827</v>
      </c>
      <c r="BE1681" t="s">
        <v>2175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>
        <v>284</v>
      </c>
      <c r="BO1681" t="s">
        <v>82</v>
      </c>
      <c r="BP1681" t="s">
        <v>99</v>
      </c>
      <c r="BQ1681" t="s">
        <v>448</v>
      </c>
      <c r="BR1681" t="s">
        <v>557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2160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67.88</v>
      </c>
      <c r="L1682" t="s">
        <v>77</v>
      </c>
      <c r="M1682" t="s"/>
      <c r="N1682" t="s">
        <v>440</v>
      </c>
      <c r="O1682" t="s">
        <v>79</v>
      </c>
      <c r="P1682" t="s">
        <v>2160</v>
      </c>
      <c r="Q1682" t="s"/>
      <c r="R1682" t="s">
        <v>277</v>
      </c>
      <c r="S1682" t="s">
        <v>2176</v>
      </c>
      <c r="T1682" t="s">
        <v>82</v>
      </c>
      <c r="U1682" t="s">
        <v>83</v>
      </c>
      <c r="V1682" t="s">
        <v>84</v>
      </c>
      <c r="W1682" t="s">
        <v>107</v>
      </c>
      <c r="X1682" t="s"/>
      <c r="Y1682" t="s">
        <v>86</v>
      </c>
      <c r="Z1682">
        <f>HYPERLINK("https://hotelmonitor-cachepage.eclerx.com/savepage/tk_15454758768239028_sr_62.html","info")</f>
        <v/>
      </c>
      <c r="AA1682" t="n">
        <v>-727131</v>
      </c>
      <c r="AB1682" t="s">
        <v>2177</v>
      </c>
      <c r="AC1682" t="s">
        <v>196</v>
      </c>
      <c r="AD1682" t="s">
        <v>89</v>
      </c>
      <c r="AE1682" t="s"/>
      <c r="AF1682" t="s"/>
      <c r="AG1682" t="s"/>
      <c r="AH1682" t="s">
        <v>2178</v>
      </c>
      <c r="AI1682" t="s">
        <v>2176</v>
      </c>
      <c r="AJ1682" t="s"/>
      <c r="AK1682" t="s">
        <v>91</v>
      </c>
      <c r="AL1682" t="s"/>
      <c r="AM1682" t="s"/>
      <c r="AN1682" t="s">
        <v>99</v>
      </c>
      <c r="AO1682" t="s">
        <v>200</v>
      </c>
      <c r="AP1682" t="n">
        <v>24</v>
      </c>
      <c r="AQ1682" t="s">
        <v>92</v>
      </c>
      <c r="AR1682" t="s"/>
      <c r="AS1682" t="s">
        <v>803</v>
      </c>
      <c r="AT1682" t="s">
        <v>94</v>
      </c>
      <c r="AU1682" t="s">
        <v>91</v>
      </c>
      <c r="AV1682" t="s"/>
      <c r="AW1682" t="s">
        <v>95</v>
      </c>
      <c r="AX1682" t="s"/>
      <c r="AY1682" t="n">
        <v>727131</v>
      </c>
      <c r="AZ1682" t="s">
        <v>2163</v>
      </c>
      <c r="BA1682" t="s"/>
      <c r="BB1682" t="s"/>
      <c r="BC1682" t="n">
        <v>38.9827</v>
      </c>
      <c r="BD1682" t="n">
        <v>38.9827</v>
      </c>
      <c r="BE1682" t="s">
        <v>2179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>
        <v>284</v>
      </c>
      <c r="BO1682" t="s">
        <v>82</v>
      </c>
      <c r="BP1682" t="s">
        <v>99</v>
      </c>
      <c r="BQ1682" t="s">
        <v>448</v>
      </c>
      <c r="BR1682" t="s">
        <v>557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2160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67.88</v>
      </c>
      <c r="L1683" t="s">
        <v>77</v>
      </c>
      <c r="M1683" t="s"/>
      <c r="N1683" t="s">
        <v>440</v>
      </c>
      <c r="O1683" t="s">
        <v>79</v>
      </c>
      <c r="P1683" t="s">
        <v>2160</v>
      </c>
      <c r="Q1683" t="s"/>
      <c r="R1683" t="s">
        <v>277</v>
      </c>
      <c r="S1683" t="s">
        <v>2176</v>
      </c>
      <c r="T1683" t="s">
        <v>82</v>
      </c>
      <c r="U1683" t="s">
        <v>83</v>
      </c>
      <c r="V1683" t="s">
        <v>84</v>
      </c>
      <c r="W1683" t="s">
        <v>107</v>
      </c>
      <c r="X1683" t="s"/>
      <c r="Y1683" t="s">
        <v>86</v>
      </c>
      <c r="Z1683">
        <f>HYPERLINK("https://hotelmonitor-cachepage.eclerx.com/savepage/tk_15454758768239028_sr_62.html","info")</f>
        <v/>
      </c>
      <c r="AA1683" t="n">
        <v>-727131</v>
      </c>
      <c r="AB1683" t="s">
        <v>2177</v>
      </c>
      <c r="AC1683" t="s">
        <v>196</v>
      </c>
      <c r="AD1683" t="s">
        <v>89</v>
      </c>
      <c r="AE1683" t="s"/>
      <c r="AF1683" t="s"/>
      <c r="AG1683" t="s"/>
      <c r="AH1683" t="s">
        <v>2178</v>
      </c>
      <c r="AI1683" t="s">
        <v>2176</v>
      </c>
      <c r="AJ1683" t="s"/>
      <c r="AK1683" t="s">
        <v>91</v>
      </c>
      <c r="AL1683" t="s"/>
      <c r="AM1683" t="s"/>
      <c r="AN1683" t="s">
        <v>99</v>
      </c>
      <c r="AO1683" t="s">
        <v>200</v>
      </c>
      <c r="AP1683" t="n">
        <v>24</v>
      </c>
      <c r="AQ1683" t="s">
        <v>92</v>
      </c>
      <c r="AR1683" t="s"/>
      <c r="AS1683" t="s">
        <v>803</v>
      </c>
      <c r="AT1683" t="s">
        <v>94</v>
      </c>
      <c r="AU1683" t="s">
        <v>91</v>
      </c>
      <c r="AV1683" t="s"/>
      <c r="AW1683" t="s">
        <v>95</v>
      </c>
      <c r="AX1683" t="s"/>
      <c r="AY1683" t="n">
        <v>727131</v>
      </c>
      <c r="AZ1683" t="s">
        <v>2163</v>
      </c>
      <c r="BA1683" t="s"/>
      <c r="BB1683" t="s"/>
      <c r="BC1683" t="n">
        <v>38.9827</v>
      </c>
      <c r="BD1683" t="n">
        <v>38.9827</v>
      </c>
      <c r="BE1683" t="s">
        <v>2179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>
        <v>284</v>
      </c>
      <c r="BO1683" t="s">
        <v>82</v>
      </c>
      <c r="BP1683" t="s">
        <v>99</v>
      </c>
      <c r="BQ1683" t="s">
        <v>448</v>
      </c>
      <c r="BR1683" t="s">
        <v>557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2160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69.09</v>
      </c>
      <c r="L1684" t="s">
        <v>77</v>
      </c>
      <c r="M1684" t="s"/>
      <c r="N1684" t="s">
        <v>440</v>
      </c>
      <c r="O1684" t="s">
        <v>79</v>
      </c>
      <c r="P1684" t="s">
        <v>2160</v>
      </c>
      <c r="Q1684" t="s"/>
      <c r="R1684" t="s">
        <v>277</v>
      </c>
      <c r="S1684" t="s">
        <v>2180</v>
      </c>
      <c r="T1684" t="s">
        <v>82</v>
      </c>
      <c r="U1684" t="s">
        <v>83</v>
      </c>
      <c r="V1684" t="s">
        <v>84</v>
      </c>
      <c r="W1684" t="s">
        <v>103</v>
      </c>
      <c r="X1684" t="s"/>
      <c r="Y1684" t="s">
        <v>86</v>
      </c>
      <c r="Z1684">
        <f>HYPERLINK("https://hotelmonitor-cachepage.eclerx.com/savepage/tk_15454758768239028_sr_62.html","info")</f>
        <v/>
      </c>
      <c r="AA1684" t="n">
        <v>-727131</v>
      </c>
      <c r="AB1684" t="s">
        <v>87</v>
      </c>
      <c r="AC1684" t="s">
        <v>88</v>
      </c>
      <c r="AD1684" t="s">
        <v>89</v>
      </c>
      <c r="AE1684" t="s"/>
      <c r="AF1684" t="s"/>
      <c r="AG1684" t="s"/>
      <c r="AH1684" t="s">
        <v>2181</v>
      </c>
      <c r="AI1684" t="s">
        <v>2180</v>
      </c>
      <c r="AJ1684" t="s"/>
      <c r="AK1684" t="s">
        <v>91</v>
      </c>
      <c r="AL1684" t="s"/>
      <c r="AM1684" t="s"/>
      <c r="AN1684" t="s">
        <v>91</v>
      </c>
      <c r="AO1684" t="s"/>
      <c r="AP1684" t="n">
        <v>24</v>
      </c>
      <c r="AQ1684" t="s">
        <v>92</v>
      </c>
      <c r="AR1684" t="s"/>
      <c r="AS1684" t="s">
        <v>803</v>
      </c>
      <c r="AT1684" t="s">
        <v>94</v>
      </c>
      <c r="AU1684" t="s">
        <v>91</v>
      </c>
      <c r="AV1684" t="s"/>
      <c r="AW1684" t="s">
        <v>95</v>
      </c>
      <c r="AX1684" t="s"/>
      <c r="AY1684" t="n">
        <v>727131</v>
      </c>
      <c r="AZ1684" t="s">
        <v>2163</v>
      </c>
      <c r="BA1684" t="s"/>
      <c r="BB1684" t="s"/>
      <c r="BC1684" t="n">
        <v>38.9827</v>
      </c>
      <c r="BD1684" t="n">
        <v>38.9827</v>
      </c>
      <c r="BE1684" t="s">
        <v>2182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>
        <v>284</v>
      </c>
      <c r="BO1684" t="s">
        <v>82</v>
      </c>
      <c r="BP1684" t="s">
        <v>99</v>
      </c>
      <c r="BQ1684" t="s">
        <v>448</v>
      </c>
      <c r="BR1684" t="s">
        <v>557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2160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69.09</v>
      </c>
      <c r="L1685" t="s">
        <v>77</v>
      </c>
      <c r="M1685" t="s"/>
      <c r="N1685" t="s">
        <v>440</v>
      </c>
      <c r="O1685" t="s">
        <v>79</v>
      </c>
      <c r="P1685" t="s">
        <v>2160</v>
      </c>
      <c r="Q1685" t="s"/>
      <c r="R1685" t="s">
        <v>277</v>
      </c>
      <c r="S1685" t="s">
        <v>2180</v>
      </c>
      <c r="T1685" t="s">
        <v>82</v>
      </c>
      <c r="U1685" t="s">
        <v>83</v>
      </c>
      <c r="V1685" t="s">
        <v>84</v>
      </c>
      <c r="W1685" t="s">
        <v>103</v>
      </c>
      <c r="X1685" t="s"/>
      <c r="Y1685" t="s">
        <v>86</v>
      </c>
      <c r="Z1685">
        <f>HYPERLINK("https://hotelmonitor-cachepage.eclerx.com/savepage/tk_15454758768239028_sr_62.html","info")</f>
        <v/>
      </c>
      <c r="AA1685" t="n">
        <v>-727131</v>
      </c>
      <c r="AB1685" t="s">
        <v>87</v>
      </c>
      <c r="AC1685" t="s">
        <v>88</v>
      </c>
      <c r="AD1685" t="s">
        <v>89</v>
      </c>
      <c r="AE1685" t="s"/>
      <c r="AF1685" t="s"/>
      <c r="AG1685" t="s"/>
      <c r="AH1685" t="s">
        <v>2181</v>
      </c>
      <c r="AI1685" t="s">
        <v>2180</v>
      </c>
      <c r="AJ1685" t="s"/>
      <c r="AK1685" t="s">
        <v>91</v>
      </c>
      <c r="AL1685" t="s"/>
      <c r="AM1685" t="s"/>
      <c r="AN1685" t="s">
        <v>91</v>
      </c>
      <c r="AO1685" t="s"/>
      <c r="AP1685" t="n">
        <v>24</v>
      </c>
      <c r="AQ1685" t="s">
        <v>92</v>
      </c>
      <c r="AR1685" t="s"/>
      <c r="AS1685" t="s">
        <v>803</v>
      </c>
      <c r="AT1685" t="s">
        <v>94</v>
      </c>
      <c r="AU1685" t="s">
        <v>91</v>
      </c>
      <c r="AV1685" t="s"/>
      <c r="AW1685" t="s">
        <v>95</v>
      </c>
      <c r="AX1685" t="s"/>
      <c r="AY1685" t="n">
        <v>727131</v>
      </c>
      <c r="AZ1685" t="s">
        <v>2163</v>
      </c>
      <c r="BA1685" t="s"/>
      <c r="BB1685" t="s"/>
      <c r="BC1685" t="n">
        <v>38.9827</v>
      </c>
      <c r="BD1685" t="n">
        <v>38.9827</v>
      </c>
      <c r="BE1685" t="s">
        <v>2182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>
        <v>284</v>
      </c>
      <c r="BO1685" t="s">
        <v>82</v>
      </c>
      <c r="BP1685" t="s">
        <v>99</v>
      </c>
      <c r="BQ1685" t="s">
        <v>448</v>
      </c>
      <c r="BR1685" t="s">
        <v>557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2160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69.09</v>
      </c>
      <c r="L1686" t="s">
        <v>77</v>
      </c>
      <c r="M1686" t="s"/>
      <c r="N1686" t="s">
        <v>440</v>
      </c>
      <c r="O1686" t="s">
        <v>79</v>
      </c>
      <c r="P1686" t="s">
        <v>2160</v>
      </c>
      <c r="Q1686" t="s"/>
      <c r="R1686" t="s">
        <v>277</v>
      </c>
      <c r="S1686" t="s">
        <v>2180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>
        <f>HYPERLINK("https://hotelmonitor-cachepage.eclerx.com/savepage/tk_15454758768239028_sr_62.html","info")</f>
        <v/>
      </c>
      <c r="AA1686" t="n">
        <v>-727131</v>
      </c>
      <c r="AB1686" t="s">
        <v>1525</v>
      </c>
      <c r="AC1686" t="s">
        <v>88</v>
      </c>
      <c r="AD1686" t="s">
        <v>89</v>
      </c>
      <c r="AE1686" t="s"/>
      <c r="AF1686" t="s"/>
      <c r="AG1686" t="s"/>
      <c r="AH1686" t="s">
        <v>2181</v>
      </c>
      <c r="AI1686" t="s">
        <v>2180</v>
      </c>
      <c r="AJ1686" t="s"/>
      <c r="AK1686" t="s">
        <v>91</v>
      </c>
      <c r="AL1686" t="s"/>
      <c r="AM1686" t="s"/>
      <c r="AN1686" t="s">
        <v>91</v>
      </c>
      <c r="AO1686" t="s"/>
      <c r="AP1686" t="n">
        <v>24</v>
      </c>
      <c r="AQ1686" t="s">
        <v>92</v>
      </c>
      <c r="AR1686" t="s"/>
      <c r="AS1686" t="s">
        <v>803</v>
      </c>
      <c r="AT1686" t="s">
        <v>94</v>
      </c>
      <c r="AU1686" t="s">
        <v>91</v>
      </c>
      <c r="AV1686" t="s"/>
      <c r="AW1686" t="s">
        <v>95</v>
      </c>
      <c r="AX1686" t="s"/>
      <c r="AY1686" t="n">
        <v>727131</v>
      </c>
      <c r="AZ1686" t="s">
        <v>2163</v>
      </c>
      <c r="BA1686" t="s"/>
      <c r="BB1686" t="s"/>
      <c r="BC1686" t="n">
        <v>38.9827</v>
      </c>
      <c r="BD1686" t="n">
        <v>38.9827</v>
      </c>
      <c r="BE1686" t="s">
        <v>2182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>
        <v>284</v>
      </c>
      <c r="BO1686" t="s">
        <v>82</v>
      </c>
      <c r="BP1686" t="s">
        <v>99</v>
      </c>
      <c r="BQ1686" t="s">
        <v>448</v>
      </c>
      <c r="BR1686" t="s">
        <v>557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2160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69.09</v>
      </c>
      <c r="L1687" t="s">
        <v>77</v>
      </c>
      <c r="M1687" t="s"/>
      <c r="N1687" t="s">
        <v>440</v>
      </c>
      <c r="O1687" t="s">
        <v>79</v>
      </c>
      <c r="P1687" t="s">
        <v>2160</v>
      </c>
      <c r="Q1687" t="s"/>
      <c r="R1687" t="s">
        <v>277</v>
      </c>
      <c r="S1687" t="s">
        <v>2180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>
        <f>HYPERLINK("https://hotelmonitor-cachepage.eclerx.com/savepage/tk_15454758768239028_sr_62.html","info")</f>
        <v/>
      </c>
      <c r="AA1687" t="n">
        <v>-727131</v>
      </c>
      <c r="AB1687" t="s">
        <v>1525</v>
      </c>
      <c r="AC1687" t="s">
        <v>88</v>
      </c>
      <c r="AD1687" t="s">
        <v>89</v>
      </c>
      <c r="AE1687" t="s"/>
      <c r="AF1687" t="s"/>
      <c r="AG1687" t="s"/>
      <c r="AH1687" t="s">
        <v>2181</v>
      </c>
      <c r="AI1687" t="s">
        <v>2180</v>
      </c>
      <c r="AJ1687" t="s"/>
      <c r="AK1687" t="s">
        <v>91</v>
      </c>
      <c r="AL1687" t="s"/>
      <c r="AM1687" t="s"/>
      <c r="AN1687" t="s">
        <v>91</v>
      </c>
      <c r="AO1687" t="s"/>
      <c r="AP1687" t="n">
        <v>24</v>
      </c>
      <c r="AQ1687" t="s">
        <v>92</v>
      </c>
      <c r="AR1687" t="s"/>
      <c r="AS1687" t="s">
        <v>803</v>
      </c>
      <c r="AT1687" t="s">
        <v>94</v>
      </c>
      <c r="AU1687" t="s">
        <v>91</v>
      </c>
      <c r="AV1687" t="s"/>
      <c r="AW1687" t="s">
        <v>95</v>
      </c>
      <c r="AX1687" t="s"/>
      <c r="AY1687" t="n">
        <v>727131</v>
      </c>
      <c r="AZ1687" t="s">
        <v>2163</v>
      </c>
      <c r="BA1687" t="s"/>
      <c r="BB1687" t="s"/>
      <c r="BC1687" t="n">
        <v>38.9827</v>
      </c>
      <c r="BD1687" t="n">
        <v>38.9827</v>
      </c>
      <c r="BE1687" t="s">
        <v>2182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>
        <v>284</v>
      </c>
      <c r="BO1687" t="s">
        <v>82</v>
      </c>
      <c r="BP1687" t="s">
        <v>99</v>
      </c>
      <c r="BQ1687" t="s">
        <v>448</v>
      </c>
      <c r="BR1687" t="s">
        <v>557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2160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74.04000000000001</v>
      </c>
      <c r="L1688" t="s">
        <v>77</v>
      </c>
      <c r="M1688" t="s"/>
      <c r="N1688" t="s">
        <v>440</v>
      </c>
      <c r="O1688" t="s">
        <v>79</v>
      </c>
      <c r="P1688" t="s">
        <v>2160</v>
      </c>
      <c r="Q1688" t="s"/>
      <c r="R1688" t="s">
        <v>277</v>
      </c>
      <c r="S1688" t="s">
        <v>2183</v>
      </c>
      <c r="T1688" t="s">
        <v>82</v>
      </c>
      <c r="U1688" t="s">
        <v>83</v>
      </c>
      <c r="V1688" t="s">
        <v>84</v>
      </c>
      <c r="W1688" t="s">
        <v>107</v>
      </c>
      <c r="X1688" t="s"/>
      <c r="Y1688" t="s">
        <v>86</v>
      </c>
      <c r="Z1688">
        <f>HYPERLINK("https://hotelmonitor-cachepage.eclerx.com/savepage/tk_15454758768239028_sr_62.html","info")</f>
        <v/>
      </c>
      <c r="AA1688" t="n">
        <v>-727131</v>
      </c>
      <c r="AB1688" t="s">
        <v>2184</v>
      </c>
      <c r="AC1688" t="s">
        <v>88</v>
      </c>
      <c r="AD1688" t="s">
        <v>89</v>
      </c>
      <c r="AE1688" t="s"/>
      <c r="AF1688" t="s"/>
      <c r="AG1688" t="s"/>
      <c r="AH1688" t="s">
        <v>2185</v>
      </c>
      <c r="AI1688" t="s">
        <v>2183</v>
      </c>
      <c r="AJ1688" t="s"/>
      <c r="AK1688" t="s">
        <v>91</v>
      </c>
      <c r="AL1688" t="s"/>
      <c r="AM1688" t="s"/>
      <c r="AN1688" t="s">
        <v>91</v>
      </c>
      <c r="AO1688" t="s"/>
      <c r="AP1688" t="n">
        <v>24</v>
      </c>
      <c r="AQ1688" t="s">
        <v>92</v>
      </c>
      <c r="AR1688" t="s"/>
      <c r="AS1688" t="s">
        <v>803</v>
      </c>
      <c r="AT1688" t="s">
        <v>94</v>
      </c>
      <c r="AU1688" t="s">
        <v>99</v>
      </c>
      <c r="AV1688" t="s"/>
      <c r="AW1688" t="s">
        <v>95</v>
      </c>
      <c r="AX1688" t="s"/>
      <c r="AY1688" t="n">
        <v>727131</v>
      </c>
      <c r="AZ1688" t="s">
        <v>2163</v>
      </c>
      <c r="BA1688" t="s"/>
      <c r="BB1688" t="s"/>
      <c r="BC1688" t="n">
        <v>38.9827</v>
      </c>
      <c r="BD1688" t="n">
        <v>38.9827</v>
      </c>
      <c r="BE1688" t="s">
        <v>2186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>
        <v>284</v>
      </c>
      <c r="BO1688" t="s">
        <v>82</v>
      </c>
      <c r="BP1688" t="s">
        <v>99</v>
      </c>
      <c r="BQ1688" t="s">
        <v>448</v>
      </c>
      <c r="BR1688" t="s">
        <v>557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2160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74.04000000000001</v>
      </c>
      <c r="L1689" t="s">
        <v>77</v>
      </c>
      <c r="M1689" t="s"/>
      <c r="N1689" t="s">
        <v>440</v>
      </c>
      <c r="O1689" t="s">
        <v>79</v>
      </c>
      <c r="P1689" t="s">
        <v>2160</v>
      </c>
      <c r="Q1689" t="s"/>
      <c r="R1689" t="s">
        <v>277</v>
      </c>
      <c r="S1689" t="s">
        <v>2183</v>
      </c>
      <c r="T1689" t="s">
        <v>82</v>
      </c>
      <c r="U1689" t="s">
        <v>83</v>
      </c>
      <c r="V1689" t="s">
        <v>84</v>
      </c>
      <c r="W1689" t="s">
        <v>107</v>
      </c>
      <c r="X1689" t="s"/>
      <c r="Y1689" t="s">
        <v>86</v>
      </c>
      <c r="Z1689">
        <f>HYPERLINK("https://hotelmonitor-cachepage.eclerx.com/savepage/tk_15454758768239028_sr_62.html","info")</f>
        <v/>
      </c>
      <c r="AA1689" t="n">
        <v>-727131</v>
      </c>
      <c r="AB1689" t="s">
        <v>2184</v>
      </c>
      <c r="AC1689" t="s">
        <v>88</v>
      </c>
      <c r="AD1689" t="s">
        <v>89</v>
      </c>
      <c r="AE1689" t="s"/>
      <c r="AF1689" t="s"/>
      <c r="AG1689" t="s"/>
      <c r="AH1689" t="s">
        <v>2185</v>
      </c>
      <c r="AI1689" t="s">
        <v>2183</v>
      </c>
      <c r="AJ1689" t="s"/>
      <c r="AK1689" t="s">
        <v>91</v>
      </c>
      <c r="AL1689" t="s"/>
      <c r="AM1689" t="s"/>
      <c r="AN1689" t="s">
        <v>91</v>
      </c>
      <c r="AO1689" t="s"/>
      <c r="AP1689" t="n">
        <v>24</v>
      </c>
      <c r="AQ1689" t="s">
        <v>92</v>
      </c>
      <c r="AR1689" t="s"/>
      <c r="AS1689" t="s">
        <v>803</v>
      </c>
      <c r="AT1689" t="s">
        <v>94</v>
      </c>
      <c r="AU1689" t="s">
        <v>99</v>
      </c>
      <c r="AV1689" t="s"/>
      <c r="AW1689" t="s">
        <v>95</v>
      </c>
      <c r="AX1689" t="s"/>
      <c r="AY1689" t="n">
        <v>727131</v>
      </c>
      <c r="AZ1689" t="s">
        <v>2163</v>
      </c>
      <c r="BA1689" t="s"/>
      <c r="BB1689" t="s"/>
      <c r="BC1689" t="n">
        <v>38.9827</v>
      </c>
      <c r="BD1689" t="n">
        <v>38.9827</v>
      </c>
      <c r="BE1689" t="s">
        <v>2186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>
        <v>284</v>
      </c>
      <c r="BO1689" t="s">
        <v>82</v>
      </c>
      <c r="BP1689" t="s">
        <v>99</v>
      </c>
      <c r="BQ1689" t="s">
        <v>448</v>
      </c>
      <c r="BR1689" t="s">
        <v>557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2160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75.42</v>
      </c>
      <c r="L1690" t="s">
        <v>77</v>
      </c>
      <c r="M1690" t="s"/>
      <c r="N1690" t="s">
        <v>440</v>
      </c>
      <c r="O1690" t="s">
        <v>79</v>
      </c>
      <c r="P1690" t="s">
        <v>2160</v>
      </c>
      <c r="Q1690" t="s"/>
      <c r="R1690" t="s">
        <v>277</v>
      </c>
      <c r="S1690" t="s">
        <v>2187</v>
      </c>
      <c r="T1690" t="s">
        <v>82</v>
      </c>
      <c r="U1690" t="s">
        <v>83</v>
      </c>
      <c r="V1690" t="s">
        <v>84</v>
      </c>
      <c r="W1690" t="s">
        <v>107</v>
      </c>
      <c r="X1690" t="s"/>
      <c r="Y1690" t="s">
        <v>86</v>
      </c>
      <c r="Z1690">
        <f>HYPERLINK("https://hotelmonitor-cachepage.eclerx.com/savepage/tk_15454758768239028_sr_62.html","info")</f>
        <v/>
      </c>
      <c r="AA1690" t="n">
        <v>-727131</v>
      </c>
      <c r="AB1690" t="s">
        <v>629</v>
      </c>
      <c r="AC1690" t="s">
        <v>88</v>
      </c>
      <c r="AD1690" t="s">
        <v>89</v>
      </c>
      <c r="AE1690" t="s"/>
      <c r="AF1690" t="s"/>
      <c r="AG1690" t="s"/>
      <c r="AH1690" t="s">
        <v>2188</v>
      </c>
      <c r="AI1690" t="s">
        <v>2187</v>
      </c>
      <c r="AJ1690" t="s"/>
      <c r="AK1690" t="s">
        <v>91</v>
      </c>
      <c r="AL1690" t="s"/>
      <c r="AM1690" t="s"/>
      <c r="AN1690" t="s">
        <v>91</v>
      </c>
      <c r="AO1690" t="s"/>
      <c r="AP1690" t="n">
        <v>24</v>
      </c>
      <c r="AQ1690" t="s">
        <v>92</v>
      </c>
      <c r="AR1690" t="s"/>
      <c r="AS1690" t="s">
        <v>803</v>
      </c>
      <c r="AT1690" t="s">
        <v>94</v>
      </c>
      <c r="AU1690" t="s">
        <v>91</v>
      </c>
      <c r="AV1690" t="s"/>
      <c r="AW1690" t="s">
        <v>95</v>
      </c>
      <c r="AX1690" t="s"/>
      <c r="AY1690" t="n">
        <v>727131</v>
      </c>
      <c r="AZ1690" t="s">
        <v>2163</v>
      </c>
      <c r="BA1690" t="s"/>
      <c r="BB1690" t="s"/>
      <c r="BC1690" t="n">
        <v>38.9827</v>
      </c>
      <c r="BD1690" t="n">
        <v>38.9827</v>
      </c>
      <c r="BE1690" t="s">
        <v>2189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>
        <v>284</v>
      </c>
      <c r="BO1690" t="s">
        <v>82</v>
      </c>
      <c r="BP1690" t="s">
        <v>99</v>
      </c>
      <c r="BQ1690" t="s">
        <v>448</v>
      </c>
      <c r="BR1690" t="s">
        <v>557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2160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75.42</v>
      </c>
      <c r="L1691" t="s">
        <v>77</v>
      </c>
      <c r="M1691" t="s"/>
      <c r="N1691" t="s">
        <v>440</v>
      </c>
      <c r="O1691" t="s">
        <v>79</v>
      </c>
      <c r="P1691" t="s">
        <v>2160</v>
      </c>
      <c r="Q1691" t="s"/>
      <c r="R1691" t="s">
        <v>277</v>
      </c>
      <c r="S1691" t="s">
        <v>2187</v>
      </c>
      <c r="T1691" t="s">
        <v>82</v>
      </c>
      <c r="U1691" t="s">
        <v>83</v>
      </c>
      <c r="V1691" t="s">
        <v>84</v>
      </c>
      <c r="W1691" t="s">
        <v>107</v>
      </c>
      <c r="X1691" t="s"/>
      <c r="Y1691" t="s">
        <v>86</v>
      </c>
      <c r="Z1691">
        <f>HYPERLINK("https://hotelmonitor-cachepage.eclerx.com/savepage/tk_15454758768239028_sr_62.html","info")</f>
        <v/>
      </c>
      <c r="AA1691" t="n">
        <v>-727131</v>
      </c>
      <c r="AB1691" t="s">
        <v>629</v>
      </c>
      <c r="AC1691" t="s">
        <v>88</v>
      </c>
      <c r="AD1691" t="s">
        <v>89</v>
      </c>
      <c r="AE1691" t="s"/>
      <c r="AF1691" t="s"/>
      <c r="AG1691" t="s"/>
      <c r="AH1691" t="s">
        <v>2188</v>
      </c>
      <c r="AI1691" t="s">
        <v>2187</v>
      </c>
      <c r="AJ1691" t="s"/>
      <c r="AK1691" t="s">
        <v>91</v>
      </c>
      <c r="AL1691" t="s"/>
      <c r="AM1691" t="s"/>
      <c r="AN1691" t="s">
        <v>91</v>
      </c>
      <c r="AO1691" t="s"/>
      <c r="AP1691" t="n">
        <v>24</v>
      </c>
      <c r="AQ1691" t="s">
        <v>92</v>
      </c>
      <c r="AR1691" t="s"/>
      <c r="AS1691" t="s">
        <v>803</v>
      </c>
      <c r="AT1691" t="s">
        <v>94</v>
      </c>
      <c r="AU1691" t="s">
        <v>91</v>
      </c>
      <c r="AV1691" t="s"/>
      <c r="AW1691" t="s">
        <v>95</v>
      </c>
      <c r="AX1691" t="s"/>
      <c r="AY1691" t="n">
        <v>727131</v>
      </c>
      <c r="AZ1691" t="s">
        <v>2163</v>
      </c>
      <c r="BA1691" t="s"/>
      <c r="BB1691" t="s"/>
      <c r="BC1691" t="n">
        <v>38.9827</v>
      </c>
      <c r="BD1691" t="n">
        <v>38.9827</v>
      </c>
      <c r="BE1691" t="s">
        <v>2189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>
        <v>284</v>
      </c>
      <c r="BO1691" t="s">
        <v>82</v>
      </c>
      <c r="BP1691" t="s">
        <v>99</v>
      </c>
      <c r="BQ1691" t="s">
        <v>448</v>
      </c>
      <c r="BR1691" t="s">
        <v>557</v>
      </c>
    </row>
    <row r="1692" spans="1:70">
      <c r="A1692" t="s">
        <v>70</v>
      </c>
      <c r="B1692" t="s">
        <v>71</v>
      </c>
      <c r="C1692" t="s">
        <v>311</v>
      </c>
      <c r="D1692" t="n">
        <v>3</v>
      </c>
      <c r="E1692" t="s">
        <v>552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53</v>
      </c>
      <c r="L1692" t="s">
        <v>77</v>
      </c>
      <c r="M1692" t="s"/>
      <c r="N1692" t="s">
        <v>440</v>
      </c>
      <c r="O1692" t="s">
        <v>79</v>
      </c>
      <c r="P1692" t="s">
        <v>552</v>
      </c>
      <c r="Q1692" t="s"/>
      <c r="R1692" t="s">
        <v>314</v>
      </c>
      <c r="S1692" t="s">
        <v>553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>
        <f>HYPERLINK("https://hotelmonitor-cachepage.eclerx.com/savepage/tk_15454758808101132_sr_59.html","info")</f>
        <v/>
      </c>
      <c r="AA1692" t="n">
        <v>-6024884</v>
      </c>
      <c r="AB1692" t="s">
        <v>112</v>
      </c>
      <c r="AC1692" t="s">
        <v>88</v>
      </c>
      <c r="AD1692" t="s">
        <v>89</v>
      </c>
      <c r="AE1692" t="s"/>
      <c r="AF1692" t="s"/>
      <c r="AG1692" t="s"/>
      <c r="AH1692" t="s">
        <v>554</v>
      </c>
      <c r="AI1692" t="s">
        <v>553</v>
      </c>
      <c r="AJ1692" t="s"/>
      <c r="AK1692" t="s">
        <v>91</v>
      </c>
      <c r="AL1692" t="s"/>
      <c r="AM1692" t="s">
        <v>114</v>
      </c>
      <c r="AN1692" t="s">
        <v>91</v>
      </c>
      <c r="AO1692" t="s"/>
      <c r="AP1692" t="n">
        <v>1</v>
      </c>
      <c r="AQ1692" t="s">
        <v>92</v>
      </c>
      <c r="AR1692" t="s"/>
      <c r="AS1692" t="s">
        <v>115</v>
      </c>
      <c r="AT1692" t="s">
        <v>94</v>
      </c>
      <c r="AU1692" t="s">
        <v>91</v>
      </c>
      <c r="AV1692" t="s"/>
      <c r="AW1692" t="s">
        <v>95</v>
      </c>
      <c r="AX1692" t="s"/>
      <c r="AY1692" t="n">
        <v>6024884</v>
      </c>
      <c r="AZ1692" t="s">
        <v>555</v>
      </c>
      <c r="BA1692" t="s"/>
      <c r="BB1692" t="s"/>
      <c r="BC1692" t="n">
        <v>38.9798</v>
      </c>
      <c r="BD1692" t="n">
        <v>38.9798</v>
      </c>
      <c r="BE1692" t="s">
        <v>556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>
        <v>448</v>
      </c>
      <c r="BR1692" t="s">
        <v>557</v>
      </c>
    </row>
    <row r="1693" spans="1:70">
      <c r="A1693" t="s">
        <v>70</v>
      </c>
      <c r="B1693" t="s">
        <v>71</v>
      </c>
      <c r="C1693" t="s">
        <v>311</v>
      </c>
      <c r="D1693" t="n">
        <v>3</v>
      </c>
      <c r="E1693" t="s">
        <v>552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53</v>
      </c>
      <c r="L1693" t="s">
        <v>77</v>
      </c>
      <c r="M1693" t="s"/>
      <c r="N1693" t="s">
        <v>440</v>
      </c>
      <c r="O1693" t="s">
        <v>79</v>
      </c>
      <c r="P1693" t="s">
        <v>552</v>
      </c>
      <c r="Q1693" t="s"/>
      <c r="R1693" t="s">
        <v>314</v>
      </c>
      <c r="S1693" t="s">
        <v>553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>
        <f>HYPERLINK("https://hotelmonitor-cachepage.eclerx.com/savepage/tk_15454758808101132_sr_59.html","info")</f>
        <v/>
      </c>
      <c r="AA1693" t="n">
        <v>-6024884</v>
      </c>
      <c r="AB1693" t="s">
        <v>112</v>
      </c>
      <c r="AC1693" t="s">
        <v>88</v>
      </c>
      <c r="AD1693" t="s">
        <v>89</v>
      </c>
      <c r="AE1693" t="s"/>
      <c r="AF1693" t="s"/>
      <c r="AG1693" t="s"/>
      <c r="AH1693" t="s">
        <v>554</v>
      </c>
      <c r="AI1693" t="s">
        <v>553</v>
      </c>
      <c r="AJ1693" t="s"/>
      <c r="AK1693" t="s">
        <v>91</v>
      </c>
      <c r="AL1693" t="s"/>
      <c r="AM1693" t="s">
        <v>114</v>
      </c>
      <c r="AN1693" t="s">
        <v>91</v>
      </c>
      <c r="AO1693" t="s"/>
      <c r="AP1693" t="n">
        <v>1</v>
      </c>
      <c r="AQ1693" t="s">
        <v>92</v>
      </c>
      <c r="AR1693" t="s"/>
      <c r="AS1693" t="s">
        <v>115</v>
      </c>
      <c r="AT1693" t="s">
        <v>94</v>
      </c>
      <c r="AU1693" t="s">
        <v>91</v>
      </c>
      <c r="AV1693" t="s"/>
      <c r="AW1693" t="s">
        <v>95</v>
      </c>
      <c r="AX1693" t="s"/>
      <c r="AY1693" t="n">
        <v>6024884</v>
      </c>
      <c r="AZ1693" t="s">
        <v>555</v>
      </c>
      <c r="BA1693" t="s"/>
      <c r="BB1693" t="s"/>
      <c r="BC1693" t="n">
        <v>38.9798</v>
      </c>
      <c r="BD1693" t="n">
        <v>38.9798</v>
      </c>
      <c r="BE1693" t="s">
        <v>556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>
        <v>448</v>
      </c>
      <c r="BR1693" t="s">
        <v>557</v>
      </c>
    </row>
    <row r="1694" spans="1:70">
      <c r="A1694" t="s">
        <v>70</v>
      </c>
      <c r="B1694" t="s">
        <v>71</v>
      </c>
      <c r="C1694" t="s">
        <v>438</v>
      </c>
      <c r="D1694" t="n">
        <v>3</v>
      </c>
      <c r="E1694" t="s">
        <v>2190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65.7</v>
      </c>
      <c r="L1694" t="s">
        <v>77</v>
      </c>
      <c r="M1694" t="s"/>
      <c r="N1694" t="s">
        <v>440</v>
      </c>
      <c r="O1694" t="s">
        <v>79</v>
      </c>
      <c r="P1694" t="s">
        <v>2190</v>
      </c>
      <c r="Q1694" t="s"/>
      <c r="R1694" t="s">
        <v>80</v>
      </c>
      <c r="S1694" t="s">
        <v>2191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>
        <f>HYPERLINK("https://hotelmonitor-cachepage.eclerx.com/savepage/tk_15454758705915413_sr_61.html","info")</f>
        <v/>
      </c>
      <c r="AA1694" t="n">
        <v>-426792</v>
      </c>
      <c r="AB1694" t="s">
        <v>2192</v>
      </c>
      <c r="AC1694" t="s">
        <v>196</v>
      </c>
      <c r="AD1694" t="s">
        <v>89</v>
      </c>
      <c r="AE1694" t="s"/>
      <c r="AF1694" t="s"/>
      <c r="AG1694" t="s"/>
      <c r="AH1694" t="s">
        <v>2193</v>
      </c>
      <c r="AI1694" t="s">
        <v>2194</v>
      </c>
      <c r="AJ1694" t="s"/>
      <c r="AK1694" t="s">
        <v>91</v>
      </c>
      <c r="AL1694" t="s"/>
      <c r="AM1694" t="s"/>
      <c r="AN1694" t="s">
        <v>99</v>
      </c>
      <c r="AO1694" t="s">
        <v>200</v>
      </c>
      <c r="AP1694" t="n">
        <v>9</v>
      </c>
      <c r="AQ1694" t="s">
        <v>92</v>
      </c>
      <c r="AR1694" t="s"/>
      <c r="AS1694" t="s">
        <v>93</v>
      </c>
      <c r="AT1694" t="s">
        <v>94</v>
      </c>
      <c r="AU1694" t="s">
        <v>91</v>
      </c>
      <c r="AV1694" t="s"/>
      <c r="AW1694" t="s">
        <v>95</v>
      </c>
      <c r="AX1694" t="s"/>
      <c r="AY1694" t="n">
        <v>426792</v>
      </c>
      <c r="AZ1694" t="s">
        <v>2195</v>
      </c>
      <c r="BA1694" t="s"/>
      <c r="BB1694" t="s"/>
      <c r="BC1694" t="n">
        <v>38.9127</v>
      </c>
      <c r="BD1694" t="n">
        <v>38.9127</v>
      </c>
      <c r="BE1694" t="s">
        <v>2196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>
        <v>98</v>
      </c>
      <c r="BO1694" t="s">
        <v>82</v>
      </c>
      <c r="BP1694" t="s">
        <v>99</v>
      </c>
      <c r="BQ1694" t="s">
        <v>448</v>
      </c>
      <c r="BR1694" t="s">
        <v>449</v>
      </c>
    </row>
    <row r="1695" spans="1:70">
      <c r="A1695" t="s">
        <v>70</v>
      </c>
      <c r="B1695" t="s">
        <v>71</v>
      </c>
      <c r="C1695" t="s">
        <v>438</v>
      </c>
      <c r="D1695" t="n">
        <v>3</v>
      </c>
      <c r="E1695" t="s">
        <v>2190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65.7</v>
      </c>
      <c r="L1695" t="s">
        <v>77</v>
      </c>
      <c r="M1695" t="s"/>
      <c r="N1695" t="s">
        <v>440</v>
      </c>
      <c r="O1695" t="s">
        <v>79</v>
      </c>
      <c r="P1695" t="s">
        <v>2190</v>
      </c>
      <c r="Q1695" t="s"/>
      <c r="R1695" t="s">
        <v>80</v>
      </c>
      <c r="S1695" t="s">
        <v>2191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>
        <f>HYPERLINK("https://hotelmonitor-cachepage.eclerx.com/savepage/tk_15454758705915413_sr_61.html","info")</f>
        <v/>
      </c>
      <c r="AA1695" t="n">
        <v>-426792</v>
      </c>
      <c r="AB1695" t="s">
        <v>2192</v>
      </c>
      <c r="AC1695" t="s">
        <v>196</v>
      </c>
      <c r="AD1695" t="s">
        <v>89</v>
      </c>
      <c r="AE1695" t="s"/>
      <c r="AF1695" t="s"/>
      <c r="AG1695" t="s"/>
      <c r="AH1695" t="s">
        <v>2193</v>
      </c>
      <c r="AI1695" t="s">
        <v>2194</v>
      </c>
      <c r="AJ1695" t="s"/>
      <c r="AK1695" t="s">
        <v>91</v>
      </c>
      <c r="AL1695" t="s"/>
      <c r="AM1695" t="s"/>
      <c r="AN1695" t="s">
        <v>99</v>
      </c>
      <c r="AO1695" t="s">
        <v>200</v>
      </c>
      <c r="AP1695" t="n">
        <v>9</v>
      </c>
      <c r="AQ1695" t="s">
        <v>92</v>
      </c>
      <c r="AR1695" t="s"/>
      <c r="AS1695" t="s">
        <v>93</v>
      </c>
      <c r="AT1695" t="s">
        <v>94</v>
      </c>
      <c r="AU1695" t="s">
        <v>91</v>
      </c>
      <c r="AV1695" t="s"/>
      <c r="AW1695" t="s">
        <v>95</v>
      </c>
      <c r="AX1695" t="s"/>
      <c r="AY1695" t="n">
        <v>426792</v>
      </c>
      <c r="AZ1695" t="s">
        <v>2195</v>
      </c>
      <c r="BA1695" t="s"/>
      <c r="BB1695" t="s"/>
      <c r="BC1695" t="n">
        <v>38.9127</v>
      </c>
      <c r="BD1695" t="n">
        <v>38.9127</v>
      </c>
      <c r="BE1695" t="s">
        <v>2196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>
        <v>98</v>
      </c>
      <c r="BO1695" t="s">
        <v>82</v>
      </c>
      <c r="BP1695" t="s">
        <v>99</v>
      </c>
      <c r="BQ1695" t="s">
        <v>448</v>
      </c>
      <c r="BR1695" t="s">
        <v>449</v>
      </c>
    </row>
    <row r="1696" spans="1:70">
      <c r="A1696" t="s">
        <v>70</v>
      </c>
      <c r="B1696" t="s">
        <v>71</v>
      </c>
      <c r="C1696" t="s">
        <v>438</v>
      </c>
      <c r="D1696" t="n">
        <v>3</v>
      </c>
      <c r="E1696" t="s">
        <v>2190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69.34999999999999</v>
      </c>
      <c r="L1696" t="s">
        <v>77</v>
      </c>
      <c r="M1696" t="s"/>
      <c r="N1696" t="s">
        <v>440</v>
      </c>
      <c r="O1696" t="s">
        <v>79</v>
      </c>
      <c r="P1696" t="s">
        <v>2190</v>
      </c>
      <c r="Q1696" t="s"/>
      <c r="R1696" t="s">
        <v>80</v>
      </c>
      <c r="S1696" t="s">
        <v>2197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>
        <f>HYPERLINK("https://hotelmonitor-cachepage.eclerx.com/savepage/tk_15454758705915413_sr_61.html","info")</f>
        <v/>
      </c>
      <c r="AA1696" t="n">
        <v>-426792</v>
      </c>
      <c r="AB1696" t="s">
        <v>662</v>
      </c>
      <c r="AC1696" t="s">
        <v>88</v>
      </c>
      <c r="AD1696" t="s">
        <v>89</v>
      </c>
      <c r="AE1696" t="s"/>
      <c r="AF1696" t="s"/>
      <c r="AG1696" t="s"/>
      <c r="AH1696" t="s">
        <v>2198</v>
      </c>
      <c r="AI1696" t="s">
        <v>2197</v>
      </c>
      <c r="AJ1696" t="s"/>
      <c r="AK1696" t="s">
        <v>91</v>
      </c>
      <c r="AL1696" t="s"/>
      <c r="AM1696" t="s"/>
      <c r="AN1696" t="s">
        <v>99</v>
      </c>
      <c r="AO1696" t="s">
        <v>289</v>
      </c>
      <c r="AP1696" t="n">
        <v>9</v>
      </c>
      <c r="AQ1696" t="s">
        <v>92</v>
      </c>
      <c r="AR1696" t="s"/>
      <c r="AS1696" t="s">
        <v>93</v>
      </c>
      <c r="AT1696" t="s">
        <v>94</v>
      </c>
      <c r="AU1696" t="s">
        <v>99</v>
      </c>
      <c r="AV1696" t="s"/>
      <c r="AW1696" t="s">
        <v>95</v>
      </c>
      <c r="AX1696" t="s"/>
      <c r="AY1696" t="n">
        <v>426792</v>
      </c>
      <c r="AZ1696" t="s">
        <v>2195</v>
      </c>
      <c r="BA1696" t="s"/>
      <c r="BB1696" t="s"/>
      <c r="BC1696" t="n">
        <v>38.9127</v>
      </c>
      <c r="BD1696" t="n">
        <v>38.9127</v>
      </c>
      <c r="BE1696" t="s">
        <v>2199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>
        <v>98</v>
      </c>
      <c r="BO1696" t="s">
        <v>82</v>
      </c>
      <c r="BP1696" t="s">
        <v>99</v>
      </c>
      <c r="BQ1696" t="s">
        <v>448</v>
      </c>
      <c r="BR1696" t="s">
        <v>449</v>
      </c>
    </row>
    <row r="1697" spans="1:70">
      <c r="A1697" t="s">
        <v>70</v>
      </c>
      <c r="B1697" t="s">
        <v>71</v>
      </c>
      <c r="C1697" t="s">
        <v>438</v>
      </c>
      <c r="D1697" t="n">
        <v>3</v>
      </c>
      <c r="E1697" t="s">
        <v>2190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69.34999999999999</v>
      </c>
      <c r="L1697" t="s">
        <v>77</v>
      </c>
      <c r="M1697" t="s"/>
      <c r="N1697" t="s">
        <v>440</v>
      </c>
      <c r="O1697" t="s">
        <v>79</v>
      </c>
      <c r="P1697" t="s">
        <v>2190</v>
      </c>
      <c r="Q1697" t="s"/>
      <c r="R1697" t="s">
        <v>80</v>
      </c>
      <c r="S1697" t="s">
        <v>2197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>
        <f>HYPERLINK("https://hotelmonitor-cachepage.eclerx.com/savepage/tk_15454758705915413_sr_61.html","info")</f>
        <v/>
      </c>
      <c r="AA1697" t="n">
        <v>-426792</v>
      </c>
      <c r="AB1697" t="s">
        <v>662</v>
      </c>
      <c r="AC1697" t="s">
        <v>88</v>
      </c>
      <c r="AD1697" t="s">
        <v>89</v>
      </c>
      <c r="AE1697" t="s"/>
      <c r="AF1697" t="s"/>
      <c r="AG1697" t="s"/>
      <c r="AH1697" t="s">
        <v>2198</v>
      </c>
      <c r="AI1697" t="s">
        <v>2197</v>
      </c>
      <c r="AJ1697" t="s"/>
      <c r="AK1697" t="s">
        <v>91</v>
      </c>
      <c r="AL1697" t="s"/>
      <c r="AM1697" t="s"/>
      <c r="AN1697" t="s">
        <v>99</v>
      </c>
      <c r="AO1697" t="s">
        <v>289</v>
      </c>
      <c r="AP1697" t="n">
        <v>9</v>
      </c>
      <c r="AQ1697" t="s">
        <v>92</v>
      </c>
      <c r="AR1697" t="s"/>
      <c r="AS1697" t="s">
        <v>93</v>
      </c>
      <c r="AT1697" t="s">
        <v>94</v>
      </c>
      <c r="AU1697" t="s">
        <v>99</v>
      </c>
      <c r="AV1697" t="s"/>
      <c r="AW1697" t="s">
        <v>95</v>
      </c>
      <c r="AX1697" t="s"/>
      <c r="AY1697" t="n">
        <v>426792</v>
      </c>
      <c r="AZ1697" t="s">
        <v>2195</v>
      </c>
      <c r="BA1697" t="s"/>
      <c r="BB1697" t="s"/>
      <c r="BC1697" t="n">
        <v>38.9127</v>
      </c>
      <c r="BD1697" t="n">
        <v>38.9127</v>
      </c>
      <c r="BE1697" t="s">
        <v>2199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>
        <v>98</v>
      </c>
      <c r="BO1697" t="s">
        <v>82</v>
      </c>
      <c r="BP1697" t="s">
        <v>99</v>
      </c>
      <c r="BQ1697" t="s">
        <v>448</v>
      </c>
      <c r="BR1697" t="s">
        <v>449</v>
      </c>
    </row>
    <row r="1698" spans="1:70">
      <c r="A1698" t="s">
        <v>70</v>
      </c>
      <c r="B1698" t="s">
        <v>71</v>
      </c>
      <c r="C1698" t="s">
        <v>438</v>
      </c>
      <c r="D1698" t="n">
        <v>3</v>
      </c>
      <c r="E1698" t="s">
        <v>2190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73</v>
      </c>
      <c r="L1698" t="s">
        <v>77</v>
      </c>
      <c r="M1698" t="s"/>
      <c r="N1698" t="s">
        <v>440</v>
      </c>
      <c r="O1698" t="s">
        <v>79</v>
      </c>
      <c r="P1698" t="s">
        <v>2190</v>
      </c>
      <c r="Q1698" t="s"/>
      <c r="R1698" t="s">
        <v>80</v>
      </c>
      <c r="S1698" t="s">
        <v>2200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>
        <f>HYPERLINK("https://hotelmonitor-cachepage.eclerx.com/savepage/tk_15454758705915413_sr_61.html","info")</f>
        <v/>
      </c>
      <c r="AA1698" t="n">
        <v>-426792</v>
      </c>
      <c r="AB1698" t="s">
        <v>662</v>
      </c>
      <c r="AC1698" t="s">
        <v>88</v>
      </c>
      <c r="AD1698" t="s">
        <v>89</v>
      </c>
      <c r="AE1698" t="s"/>
      <c r="AF1698" t="s"/>
      <c r="AG1698" t="s"/>
      <c r="AH1698" t="s">
        <v>2201</v>
      </c>
      <c r="AI1698" t="s">
        <v>2202</v>
      </c>
      <c r="AJ1698" t="s"/>
      <c r="AK1698" t="s">
        <v>91</v>
      </c>
      <c r="AL1698" t="s"/>
      <c r="AM1698" t="s"/>
      <c r="AN1698" t="s">
        <v>91</v>
      </c>
      <c r="AO1698" t="s"/>
      <c r="AP1698" t="n">
        <v>9</v>
      </c>
      <c r="AQ1698" t="s">
        <v>92</v>
      </c>
      <c r="AR1698" t="s"/>
      <c r="AS1698" t="s">
        <v>93</v>
      </c>
      <c r="AT1698" t="s">
        <v>94</v>
      </c>
      <c r="AU1698" t="s">
        <v>91</v>
      </c>
      <c r="AV1698" t="s"/>
      <c r="AW1698" t="s">
        <v>95</v>
      </c>
      <c r="AX1698" t="s"/>
      <c r="AY1698" t="n">
        <v>426792</v>
      </c>
      <c r="AZ1698" t="s">
        <v>2195</v>
      </c>
      <c r="BA1698" t="s"/>
      <c r="BB1698" t="s"/>
      <c r="BC1698" t="n">
        <v>38.9127</v>
      </c>
      <c r="BD1698" t="n">
        <v>38.9127</v>
      </c>
      <c r="BE1698" t="s">
        <v>2203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>
        <v>98</v>
      </c>
      <c r="BO1698" t="s">
        <v>82</v>
      </c>
      <c r="BP1698" t="s">
        <v>99</v>
      </c>
      <c r="BQ1698" t="s">
        <v>448</v>
      </c>
      <c r="BR1698" t="s">
        <v>449</v>
      </c>
    </row>
    <row r="1699" spans="1:70">
      <c r="A1699" t="s">
        <v>70</v>
      </c>
      <c r="B1699" t="s">
        <v>71</v>
      </c>
      <c r="C1699" t="s">
        <v>438</v>
      </c>
      <c r="D1699" t="n">
        <v>3</v>
      </c>
      <c r="E1699" t="s">
        <v>2190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73</v>
      </c>
      <c r="L1699" t="s">
        <v>77</v>
      </c>
      <c r="M1699" t="s"/>
      <c r="N1699" t="s">
        <v>440</v>
      </c>
      <c r="O1699" t="s">
        <v>79</v>
      </c>
      <c r="P1699" t="s">
        <v>2190</v>
      </c>
      <c r="Q1699" t="s"/>
      <c r="R1699" t="s">
        <v>80</v>
      </c>
      <c r="S1699" t="s">
        <v>2200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>
        <f>HYPERLINK("https://hotelmonitor-cachepage.eclerx.com/savepage/tk_15454758705915413_sr_61.html","info")</f>
        <v/>
      </c>
      <c r="AA1699" t="n">
        <v>-426792</v>
      </c>
      <c r="AB1699" t="s">
        <v>662</v>
      </c>
      <c r="AC1699" t="s">
        <v>88</v>
      </c>
      <c r="AD1699" t="s">
        <v>89</v>
      </c>
      <c r="AE1699" t="s"/>
      <c r="AF1699" t="s"/>
      <c r="AG1699" t="s"/>
      <c r="AH1699" t="s">
        <v>2201</v>
      </c>
      <c r="AI1699" t="s">
        <v>2202</v>
      </c>
      <c r="AJ1699" t="s"/>
      <c r="AK1699" t="s">
        <v>91</v>
      </c>
      <c r="AL1699" t="s"/>
      <c r="AM1699" t="s"/>
      <c r="AN1699" t="s">
        <v>91</v>
      </c>
      <c r="AO1699" t="s"/>
      <c r="AP1699" t="n">
        <v>9</v>
      </c>
      <c r="AQ1699" t="s">
        <v>92</v>
      </c>
      <c r="AR1699" t="s"/>
      <c r="AS1699" t="s">
        <v>93</v>
      </c>
      <c r="AT1699" t="s">
        <v>94</v>
      </c>
      <c r="AU1699" t="s">
        <v>91</v>
      </c>
      <c r="AV1699" t="s"/>
      <c r="AW1699" t="s">
        <v>95</v>
      </c>
      <c r="AX1699" t="s"/>
      <c r="AY1699" t="n">
        <v>426792</v>
      </c>
      <c r="AZ1699" t="s">
        <v>2195</v>
      </c>
      <c r="BA1699" t="s"/>
      <c r="BB1699" t="s"/>
      <c r="BC1699" t="n">
        <v>38.9127</v>
      </c>
      <c r="BD1699" t="n">
        <v>38.9127</v>
      </c>
      <c r="BE1699" t="s">
        <v>2203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>
        <v>98</v>
      </c>
      <c r="BO1699" t="s">
        <v>82</v>
      </c>
      <c r="BP1699" t="s">
        <v>99</v>
      </c>
      <c r="BQ1699" t="s">
        <v>448</v>
      </c>
      <c r="BR1699" t="s">
        <v>449</v>
      </c>
    </row>
    <row r="1700" spans="1:70">
      <c r="A1700" t="s">
        <v>70</v>
      </c>
      <c r="B1700" t="s">
        <v>71</v>
      </c>
      <c r="C1700" t="s">
        <v>438</v>
      </c>
      <c r="D1700" t="n">
        <v>3</v>
      </c>
      <c r="E1700" t="s">
        <v>2190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76.5</v>
      </c>
      <c r="L1700" t="s">
        <v>77</v>
      </c>
      <c r="M1700" t="s"/>
      <c r="N1700" t="s">
        <v>440</v>
      </c>
      <c r="O1700" t="s">
        <v>79</v>
      </c>
      <c r="P1700" t="s">
        <v>2190</v>
      </c>
      <c r="Q1700" t="s"/>
      <c r="R1700" t="s">
        <v>80</v>
      </c>
      <c r="S1700" t="s">
        <v>2204</v>
      </c>
      <c r="T1700" t="s">
        <v>82</v>
      </c>
      <c r="U1700" t="s">
        <v>83</v>
      </c>
      <c r="V1700" t="s">
        <v>84</v>
      </c>
      <c r="W1700" t="s">
        <v>103</v>
      </c>
      <c r="X1700" t="s"/>
      <c r="Y1700" t="s">
        <v>86</v>
      </c>
      <c r="Z1700">
        <f>HYPERLINK("https://hotelmonitor-cachepage.eclerx.com/savepage/tk_15454758705915413_sr_61.html","info")</f>
        <v/>
      </c>
      <c r="AA1700" t="n">
        <v>-426792</v>
      </c>
      <c r="AB1700" t="s">
        <v>2192</v>
      </c>
      <c r="AC1700" t="s">
        <v>196</v>
      </c>
      <c r="AD1700" t="s">
        <v>89</v>
      </c>
      <c r="AE1700" t="s"/>
      <c r="AF1700" t="s"/>
      <c r="AG1700" t="s"/>
      <c r="AH1700" t="s">
        <v>2205</v>
      </c>
      <c r="AI1700" t="s">
        <v>2206</v>
      </c>
      <c r="AJ1700" t="s"/>
      <c r="AK1700" t="s">
        <v>91</v>
      </c>
      <c r="AL1700" t="s"/>
      <c r="AM1700" t="s"/>
      <c r="AN1700" t="s">
        <v>99</v>
      </c>
      <c r="AO1700" t="s">
        <v>200</v>
      </c>
      <c r="AP1700" t="n">
        <v>9</v>
      </c>
      <c r="AQ1700" t="s">
        <v>92</v>
      </c>
      <c r="AR1700" t="s"/>
      <c r="AS1700" t="s">
        <v>93</v>
      </c>
      <c r="AT1700" t="s">
        <v>94</v>
      </c>
      <c r="AU1700" t="s">
        <v>91</v>
      </c>
      <c r="AV1700" t="s"/>
      <c r="AW1700" t="s">
        <v>95</v>
      </c>
      <c r="AX1700" t="s"/>
      <c r="AY1700" t="n">
        <v>426792</v>
      </c>
      <c r="AZ1700" t="s">
        <v>2195</v>
      </c>
      <c r="BA1700" t="s"/>
      <c r="BB1700" t="s"/>
      <c r="BC1700" t="n">
        <v>38.9127</v>
      </c>
      <c r="BD1700" t="n">
        <v>38.9127</v>
      </c>
      <c r="BE1700" t="s">
        <v>2207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>
        <v>98</v>
      </c>
      <c r="BO1700" t="s">
        <v>82</v>
      </c>
      <c r="BP1700" t="s">
        <v>99</v>
      </c>
      <c r="BQ1700" t="s">
        <v>448</v>
      </c>
      <c r="BR1700" t="s">
        <v>449</v>
      </c>
    </row>
    <row r="1701" spans="1:70">
      <c r="A1701" t="s">
        <v>70</v>
      </c>
      <c r="B1701" t="s">
        <v>71</v>
      </c>
      <c r="C1701" t="s">
        <v>438</v>
      </c>
      <c r="D1701" t="n">
        <v>3</v>
      </c>
      <c r="E1701" t="s">
        <v>2190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76.5</v>
      </c>
      <c r="L1701" t="s">
        <v>77</v>
      </c>
      <c r="M1701" t="s"/>
      <c r="N1701" t="s">
        <v>440</v>
      </c>
      <c r="O1701" t="s">
        <v>79</v>
      </c>
      <c r="P1701" t="s">
        <v>2190</v>
      </c>
      <c r="Q1701" t="s"/>
      <c r="R1701" t="s">
        <v>80</v>
      </c>
      <c r="S1701" t="s">
        <v>2204</v>
      </c>
      <c r="T1701" t="s">
        <v>82</v>
      </c>
      <c r="U1701" t="s">
        <v>83</v>
      </c>
      <c r="V1701" t="s">
        <v>84</v>
      </c>
      <c r="W1701" t="s">
        <v>103</v>
      </c>
      <c r="X1701" t="s"/>
      <c r="Y1701" t="s">
        <v>86</v>
      </c>
      <c r="Z1701">
        <f>HYPERLINK("https://hotelmonitor-cachepage.eclerx.com/savepage/tk_15454758705915413_sr_61.html","info")</f>
        <v/>
      </c>
      <c r="AA1701" t="n">
        <v>-426792</v>
      </c>
      <c r="AB1701" t="s">
        <v>2192</v>
      </c>
      <c r="AC1701" t="s">
        <v>196</v>
      </c>
      <c r="AD1701" t="s">
        <v>89</v>
      </c>
      <c r="AE1701" t="s"/>
      <c r="AF1701" t="s"/>
      <c r="AG1701" t="s"/>
      <c r="AH1701" t="s">
        <v>2205</v>
      </c>
      <c r="AI1701" t="s">
        <v>2206</v>
      </c>
      <c r="AJ1701" t="s"/>
      <c r="AK1701" t="s">
        <v>91</v>
      </c>
      <c r="AL1701" t="s"/>
      <c r="AM1701" t="s"/>
      <c r="AN1701" t="s">
        <v>99</v>
      </c>
      <c r="AO1701" t="s">
        <v>200</v>
      </c>
      <c r="AP1701" t="n">
        <v>9</v>
      </c>
      <c r="AQ1701" t="s">
        <v>92</v>
      </c>
      <c r="AR1701" t="s"/>
      <c r="AS1701" t="s">
        <v>93</v>
      </c>
      <c r="AT1701" t="s">
        <v>94</v>
      </c>
      <c r="AU1701" t="s">
        <v>91</v>
      </c>
      <c r="AV1701" t="s"/>
      <c r="AW1701" t="s">
        <v>95</v>
      </c>
      <c r="AX1701" t="s"/>
      <c r="AY1701" t="n">
        <v>426792</v>
      </c>
      <c r="AZ1701" t="s">
        <v>2195</v>
      </c>
      <c r="BA1701" t="s"/>
      <c r="BB1701" t="s"/>
      <c r="BC1701" t="n">
        <v>38.9127</v>
      </c>
      <c r="BD1701" t="n">
        <v>38.9127</v>
      </c>
      <c r="BE1701" t="s">
        <v>2207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>
        <v>98</v>
      </c>
      <c r="BO1701" t="s">
        <v>82</v>
      </c>
      <c r="BP1701" t="s">
        <v>99</v>
      </c>
      <c r="BQ1701" t="s">
        <v>448</v>
      </c>
      <c r="BR1701" t="s">
        <v>449</v>
      </c>
    </row>
    <row r="1702" spans="1:70">
      <c r="A1702" t="s">
        <v>70</v>
      </c>
      <c r="B1702" t="s">
        <v>71</v>
      </c>
      <c r="C1702" t="s">
        <v>438</v>
      </c>
      <c r="D1702" t="n">
        <v>3</v>
      </c>
      <c r="E1702" t="s">
        <v>2190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80.75</v>
      </c>
      <c r="L1702" t="s">
        <v>77</v>
      </c>
      <c r="M1702" t="s"/>
      <c r="N1702" t="s">
        <v>440</v>
      </c>
      <c r="O1702" t="s">
        <v>79</v>
      </c>
      <c r="P1702" t="s">
        <v>2190</v>
      </c>
      <c r="Q1702" t="s"/>
      <c r="R1702" t="s">
        <v>80</v>
      </c>
      <c r="S1702" t="s">
        <v>2208</v>
      </c>
      <c r="T1702" t="s">
        <v>82</v>
      </c>
      <c r="U1702" t="s">
        <v>83</v>
      </c>
      <c r="V1702" t="s">
        <v>84</v>
      </c>
      <c r="W1702" t="s">
        <v>103</v>
      </c>
      <c r="X1702" t="s"/>
      <c r="Y1702" t="s">
        <v>86</v>
      </c>
      <c r="Z1702">
        <f>HYPERLINK("https://hotelmonitor-cachepage.eclerx.com/savepage/tk_15454758705915413_sr_61.html","info")</f>
        <v/>
      </c>
      <c r="AA1702" t="n">
        <v>-426792</v>
      </c>
      <c r="AB1702" t="s">
        <v>662</v>
      </c>
      <c r="AC1702" t="s">
        <v>88</v>
      </c>
      <c r="AD1702" t="s">
        <v>89</v>
      </c>
      <c r="AE1702" t="s"/>
      <c r="AF1702" t="s"/>
      <c r="AG1702" t="s"/>
      <c r="AH1702" t="s">
        <v>2209</v>
      </c>
      <c r="AI1702" t="s">
        <v>2208</v>
      </c>
      <c r="AJ1702" t="s"/>
      <c r="AK1702" t="s">
        <v>91</v>
      </c>
      <c r="AL1702" t="s"/>
      <c r="AM1702" t="s"/>
      <c r="AN1702" t="s">
        <v>99</v>
      </c>
      <c r="AO1702" t="s">
        <v>289</v>
      </c>
      <c r="AP1702" t="n">
        <v>9</v>
      </c>
      <c r="AQ1702" t="s">
        <v>92</v>
      </c>
      <c r="AR1702" t="s"/>
      <c r="AS1702" t="s">
        <v>93</v>
      </c>
      <c r="AT1702" t="s">
        <v>94</v>
      </c>
      <c r="AU1702" t="s">
        <v>99</v>
      </c>
      <c r="AV1702" t="s"/>
      <c r="AW1702" t="s">
        <v>95</v>
      </c>
      <c r="AX1702" t="s"/>
      <c r="AY1702" t="n">
        <v>426792</v>
      </c>
      <c r="AZ1702" t="s">
        <v>2195</v>
      </c>
      <c r="BA1702" t="s"/>
      <c r="BB1702" t="s"/>
      <c r="BC1702" t="n">
        <v>38.9127</v>
      </c>
      <c r="BD1702" t="n">
        <v>38.9127</v>
      </c>
      <c r="BE1702" t="s">
        <v>2210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>
        <v>98</v>
      </c>
      <c r="BO1702" t="s">
        <v>82</v>
      </c>
      <c r="BP1702" t="s">
        <v>99</v>
      </c>
      <c r="BQ1702" t="s">
        <v>448</v>
      </c>
      <c r="BR1702" t="s">
        <v>449</v>
      </c>
    </row>
    <row r="1703" spans="1:70">
      <c r="A1703" t="s">
        <v>70</v>
      </c>
      <c r="B1703" t="s">
        <v>71</v>
      </c>
      <c r="C1703" t="s">
        <v>438</v>
      </c>
      <c r="D1703" t="n">
        <v>3</v>
      </c>
      <c r="E1703" t="s">
        <v>2190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80.75</v>
      </c>
      <c r="L1703" t="s">
        <v>77</v>
      </c>
      <c r="M1703" t="s"/>
      <c r="N1703" t="s">
        <v>440</v>
      </c>
      <c r="O1703" t="s">
        <v>79</v>
      </c>
      <c r="P1703" t="s">
        <v>2190</v>
      </c>
      <c r="Q1703" t="s"/>
      <c r="R1703" t="s">
        <v>80</v>
      </c>
      <c r="S1703" t="s">
        <v>2208</v>
      </c>
      <c r="T1703" t="s">
        <v>82</v>
      </c>
      <c r="U1703" t="s">
        <v>83</v>
      </c>
      <c r="V1703" t="s">
        <v>84</v>
      </c>
      <c r="W1703" t="s">
        <v>103</v>
      </c>
      <c r="X1703" t="s"/>
      <c r="Y1703" t="s">
        <v>86</v>
      </c>
      <c r="Z1703">
        <f>HYPERLINK("https://hotelmonitor-cachepage.eclerx.com/savepage/tk_15454758705915413_sr_61.html","info")</f>
        <v/>
      </c>
      <c r="AA1703" t="n">
        <v>-426792</v>
      </c>
      <c r="AB1703" t="s">
        <v>662</v>
      </c>
      <c r="AC1703" t="s">
        <v>88</v>
      </c>
      <c r="AD1703" t="s">
        <v>89</v>
      </c>
      <c r="AE1703" t="s"/>
      <c r="AF1703" t="s"/>
      <c r="AG1703" t="s"/>
      <c r="AH1703" t="s">
        <v>2209</v>
      </c>
      <c r="AI1703" t="s">
        <v>2208</v>
      </c>
      <c r="AJ1703" t="s"/>
      <c r="AK1703" t="s">
        <v>91</v>
      </c>
      <c r="AL1703" t="s"/>
      <c r="AM1703" t="s"/>
      <c r="AN1703" t="s">
        <v>99</v>
      </c>
      <c r="AO1703" t="s">
        <v>289</v>
      </c>
      <c r="AP1703" t="n">
        <v>9</v>
      </c>
      <c r="AQ1703" t="s">
        <v>92</v>
      </c>
      <c r="AR1703" t="s"/>
      <c r="AS1703" t="s">
        <v>93</v>
      </c>
      <c r="AT1703" t="s">
        <v>94</v>
      </c>
      <c r="AU1703" t="s">
        <v>99</v>
      </c>
      <c r="AV1703" t="s"/>
      <c r="AW1703" t="s">
        <v>95</v>
      </c>
      <c r="AX1703" t="s"/>
      <c r="AY1703" t="n">
        <v>426792</v>
      </c>
      <c r="AZ1703" t="s">
        <v>2195</v>
      </c>
      <c r="BA1703" t="s"/>
      <c r="BB1703" t="s"/>
      <c r="BC1703" t="n">
        <v>38.9127</v>
      </c>
      <c r="BD1703" t="n">
        <v>38.9127</v>
      </c>
      <c r="BE1703" t="s">
        <v>2210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>
        <v>98</v>
      </c>
      <c r="BO1703" t="s">
        <v>82</v>
      </c>
      <c r="BP1703" t="s">
        <v>99</v>
      </c>
      <c r="BQ1703" t="s">
        <v>448</v>
      </c>
      <c r="BR1703" t="s">
        <v>449</v>
      </c>
    </row>
    <row r="1704" spans="1:70">
      <c r="A1704" t="s">
        <v>70</v>
      </c>
      <c r="B1704" t="s">
        <v>71</v>
      </c>
      <c r="C1704" t="s">
        <v>438</v>
      </c>
      <c r="D1704" t="n">
        <v>3</v>
      </c>
      <c r="E1704" t="s">
        <v>2190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85</v>
      </c>
      <c r="L1704" t="s">
        <v>77</v>
      </c>
      <c r="M1704" t="s"/>
      <c r="N1704" t="s">
        <v>440</v>
      </c>
      <c r="O1704" t="s">
        <v>79</v>
      </c>
      <c r="P1704" t="s">
        <v>2190</v>
      </c>
      <c r="Q1704" t="s"/>
      <c r="R1704" t="s">
        <v>80</v>
      </c>
      <c r="S1704" t="s">
        <v>2211</v>
      </c>
      <c r="T1704" t="s">
        <v>82</v>
      </c>
      <c r="U1704" t="s">
        <v>83</v>
      </c>
      <c r="V1704" t="s">
        <v>84</v>
      </c>
      <c r="W1704" t="s">
        <v>103</v>
      </c>
      <c r="X1704" t="s"/>
      <c r="Y1704" t="s">
        <v>86</v>
      </c>
      <c r="Z1704">
        <f>HYPERLINK("https://hotelmonitor-cachepage.eclerx.com/savepage/tk_15454758705915413_sr_61.html","info")</f>
        <v/>
      </c>
      <c r="AA1704" t="n">
        <v>-426792</v>
      </c>
      <c r="AB1704" t="s">
        <v>662</v>
      </c>
      <c r="AC1704" t="s">
        <v>88</v>
      </c>
      <c r="AD1704" t="s">
        <v>89</v>
      </c>
      <c r="AE1704" t="s"/>
      <c r="AF1704" t="s"/>
      <c r="AG1704" t="s"/>
      <c r="AH1704" t="s">
        <v>2212</v>
      </c>
      <c r="AI1704" t="s">
        <v>2213</v>
      </c>
      <c r="AJ1704" t="s"/>
      <c r="AK1704" t="s">
        <v>91</v>
      </c>
      <c r="AL1704" t="s"/>
      <c r="AM1704" t="s"/>
      <c r="AN1704" t="s">
        <v>91</v>
      </c>
      <c r="AO1704" t="s"/>
      <c r="AP1704" t="n">
        <v>9</v>
      </c>
      <c r="AQ1704" t="s">
        <v>92</v>
      </c>
      <c r="AR1704" t="s"/>
      <c r="AS1704" t="s">
        <v>93</v>
      </c>
      <c r="AT1704" t="s">
        <v>94</v>
      </c>
      <c r="AU1704" t="s">
        <v>91</v>
      </c>
      <c r="AV1704" t="s"/>
      <c r="AW1704" t="s">
        <v>95</v>
      </c>
      <c r="AX1704" t="s"/>
      <c r="AY1704" t="n">
        <v>426792</v>
      </c>
      <c r="AZ1704" t="s">
        <v>2195</v>
      </c>
      <c r="BA1704" t="s"/>
      <c r="BB1704" t="s"/>
      <c r="BC1704" t="n">
        <v>38.9127</v>
      </c>
      <c r="BD1704" t="n">
        <v>38.9127</v>
      </c>
      <c r="BE1704" t="s">
        <v>2214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>
        <v>98</v>
      </c>
      <c r="BO1704" t="s">
        <v>82</v>
      </c>
      <c r="BP1704" t="s">
        <v>99</v>
      </c>
      <c r="BQ1704" t="s">
        <v>448</v>
      </c>
      <c r="BR1704" t="s">
        <v>449</v>
      </c>
    </row>
    <row r="1705" spans="1:70">
      <c r="A1705" t="s">
        <v>70</v>
      </c>
      <c r="B1705" t="s">
        <v>71</v>
      </c>
      <c r="C1705" t="s">
        <v>438</v>
      </c>
      <c r="D1705" t="n">
        <v>3</v>
      </c>
      <c r="E1705" t="s">
        <v>2190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85</v>
      </c>
      <c r="L1705" t="s">
        <v>77</v>
      </c>
      <c r="M1705" t="s"/>
      <c r="N1705" t="s">
        <v>440</v>
      </c>
      <c r="O1705" t="s">
        <v>79</v>
      </c>
      <c r="P1705" t="s">
        <v>2190</v>
      </c>
      <c r="Q1705" t="s"/>
      <c r="R1705" t="s">
        <v>80</v>
      </c>
      <c r="S1705" t="s">
        <v>2211</v>
      </c>
      <c r="T1705" t="s">
        <v>82</v>
      </c>
      <c r="U1705" t="s">
        <v>83</v>
      </c>
      <c r="V1705" t="s">
        <v>84</v>
      </c>
      <c r="W1705" t="s">
        <v>103</v>
      </c>
      <c r="X1705" t="s"/>
      <c r="Y1705" t="s">
        <v>86</v>
      </c>
      <c r="Z1705">
        <f>HYPERLINK("https://hotelmonitor-cachepage.eclerx.com/savepage/tk_15454758705915413_sr_61.html","info")</f>
        <v/>
      </c>
      <c r="AA1705" t="n">
        <v>-426792</v>
      </c>
      <c r="AB1705" t="s">
        <v>662</v>
      </c>
      <c r="AC1705" t="s">
        <v>88</v>
      </c>
      <c r="AD1705" t="s">
        <v>89</v>
      </c>
      <c r="AE1705" t="s"/>
      <c r="AF1705" t="s"/>
      <c r="AG1705" t="s"/>
      <c r="AH1705" t="s">
        <v>2212</v>
      </c>
      <c r="AI1705" t="s">
        <v>2213</v>
      </c>
      <c r="AJ1705" t="s"/>
      <c r="AK1705" t="s">
        <v>91</v>
      </c>
      <c r="AL1705" t="s"/>
      <c r="AM1705" t="s"/>
      <c r="AN1705" t="s">
        <v>91</v>
      </c>
      <c r="AO1705" t="s"/>
      <c r="AP1705" t="n">
        <v>9</v>
      </c>
      <c r="AQ1705" t="s">
        <v>92</v>
      </c>
      <c r="AR1705" t="s"/>
      <c r="AS1705" t="s">
        <v>93</v>
      </c>
      <c r="AT1705" t="s">
        <v>94</v>
      </c>
      <c r="AU1705" t="s">
        <v>91</v>
      </c>
      <c r="AV1705" t="s"/>
      <c r="AW1705" t="s">
        <v>95</v>
      </c>
      <c r="AX1705" t="s"/>
      <c r="AY1705" t="n">
        <v>426792</v>
      </c>
      <c r="AZ1705" t="s">
        <v>2195</v>
      </c>
      <c r="BA1705" t="s"/>
      <c r="BB1705" t="s"/>
      <c r="BC1705" t="n">
        <v>38.9127</v>
      </c>
      <c r="BD1705" t="n">
        <v>38.9127</v>
      </c>
      <c r="BE1705" t="s">
        <v>2214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>
        <v>98</v>
      </c>
      <c r="BO1705" t="s">
        <v>82</v>
      </c>
      <c r="BP1705" t="s">
        <v>99</v>
      </c>
      <c r="BQ1705" t="s">
        <v>448</v>
      </c>
      <c r="BR1705" t="s">
        <v>449</v>
      </c>
    </row>
    <row r="1706" spans="1:70">
      <c r="A1706" t="s">
        <v>70</v>
      </c>
      <c r="B1706" t="s">
        <v>71</v>
      </c>
      <c r="C1706" t="s">
        <v>438</v>
      </c>
      <c r="D1706" t="n">
        <v>3</v>
      </c>
      <c r="E1706" t="s">
        <v>2190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94.5</v>
      </c>
      <c r="L1706" t="s">
        <v>77</v>
      </c>
      <c r="M1706" t="s"/>
      <c r="N1706" t="s">
        <v>440</v>
      </c>
      <c r="O1706" t="s">
        <v>79</v>
      </c>
      <c r="P1706" t="s">
        <v>2190</v>
      </c>
      <c r="Q1706" t="s"/>
      <c r="R1706" t="s">
        <v>80</v>
      </c>
      <c r="S1706" t="s">
        <v>2215</v>
      </c>
      <c r="T1706" t="s">
        <v>82</v>
      </c>
      <c r="U1706" t="s">
        <v>83</v>
      </c>
      <c r="V1706" t="s">
        <v>84</v>
      </c>
      <c r="W1706" t="s">
        <v>107</v>
      </c>
      <c r="X1706" t="s"/>
      <c r="Y1706" t="s">
        <v>86</v>
      </c>
      <c r="Z1706">
        <f>HYPERLINK("https://hotelmonitor-cachepage.eclerx.com/savepage/tk_15454758705915413_sr_61.html","info")</f>
        <v/>
      </c>
      <c r="AA1706" t="n">
        <v>-426792</v>
      </c>
      <c r="AB1706" t="s">
        <v>2192</v>
      </c>
      <c r="AC1706" t="s">
        <v>196</v>
      </c>
      <c r="AD1706" t="s">
        <v>89</v>
      </c>
      <c r="AE1706" t="s"/>
      <c r="AF1706" t="s"/>
      <c r="AG1706" t="s"/>
      <c r="AH1706" t="s">
        <v>2216</v>
      </c>
      <c r="AI1706" t="s">
        <v>721</v>
      </c>
      <c r="AJ1706" t="s"/>
      <c r="AK1706" t="s">
        <v>91</v>
      </c>
      <c r="AL1706" t="s"/>
      <c r="AM1706" t="s"/>
      <c r="AN1706" t="s">
        <v>99</v>
      </c>
      <c r="AO1706" t="s">
        <v>200</v>
      </c>
      <c r="AP1706" t="n">
        <v>9</v>
      </c>
      <c r="AQ1706" t="s">
        <v>92</v>
      </c>
      <c r="AR1706" t="s"/>
      <c r="AS1706" t="s">
        <v>93</v>
      </c>
      <c r="AT1706" t="s">
        <v>94</v>
      </c>
      <c r="AU1706" t="s">
        <v>91</v>
      </c>
      <c r="AV1706" t="s"/>
      <c r="AW1706" t="s">
        <v>95</v>
      </c>
      <c r="AX1706" t="s"/>
      <c r="AY1706" t="n">
        <v>426792</v>
      </c>
      <c r="AZ1706" t="s">
        <v>2195</v>
      </c>
      <c r="BA1706" t="s"/>
      <c r="BB1706" t="s"/>
      <c r="BC1706" t="n">
        <v>38.9127</v>
      </c>
      <c r="BD1706" t="n">
        <v>38.9127</v>
      </c>
      <c r="BE1706" t="s">
        <v>2217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>
        <v>98</v>
      </c>
      <c r="BO1706" t="s">
        <v>82</v>
      </c>
      <c r="BP1706" t="s">
        <v>99</v>
      </c>
      <c r="BQ1706" t="s">
        <v>448</v>
      </c>
      <c r="BR1706" t="s">
        <v>449</v>
      </c>
    </row>
    <row r="1707" spans="1:70">
      <c r="A1707" t="s">
        <v>70</v>
      </c>
      <c r="B1707" t="s">
        <v>71</v>
      </c>
      <c r="C1707" t="s">
        <v>438</v>
      </c>
      <c r="D1707" t="n">
        <v>3</v>
      </c>
      <c r="E1707" t="s">
        <v>2190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94.5</v>
      </c>
      <c r="L1707" t="s">
        <v>77</v>
      </c>
      <c r="M1707" t="s"/>
      <c r="N1707" t="s">
        <v>440</v>
      </c>
      <c r="O1707" t="s">
        <v>79</v>
      </c>
      <c r="P1707" t="s">
        <v>2190</v>
      </c>
      <c r="Q1707" t="s"/>
      <c r="R1707" t="s">
        <v>80</v>
      </c>
      <c r="S1707" t="s">
        <v>2215</v>
      </c>
      <c r="T1707" t="s">
        <v>82</v>
      </c>
      <c r="U1707" t="s">
        <v>83</v>
      </c>
      <c r="V1707" t="s">
        <v>84</v>
      </c>
      <c r="W1707" t="s">
        <v>107</v>
      </c>
      <c r="X1707" t="s"/>
      <c r="Y1707" t="s">
        <v>86</v>
      </c>
      <c r="Z1707">
        <f>HYPERLINK("https://hotelmonitor-cachepage.eclerx.com/savepage/tk_15454758705915413_sr_61.html","info")</f>
        <v/>
      </c>
      <c r="AA1707" t="n">
        <v>-426792</v>
      </c>
      <c r="AB1707" t="s">
        <v>2192</v>
      </c>
      <c r="AC1707" t="s">
        <v>196</v>
      </c>
      <c r="AD1707" t="s">
        <v>89</v>
      </c>
      <c r="AE1707" t="s"/>
      <c r="AF1707" t="s"/>
      <c r="AG1707" t="s"/>
      <c r="AH1707" t="s">
        <v>2216</v>
      </c>
      <c r="AI1707" t="s">
        <v>721</v>
      </c>
      <c r="AJ1707" t="s"/>
      <c r="AK1707" t="s">
        <v>91</v>
      </c>
      <c r="AL1707" t="s"/>
      <c r="AM1707" t="s"/>
      <c r="AN1707" t="s">
        <v>99</v>
      </c>
      <c r="AO1707" t="s">
        <v>200</v>
      </c>
      <c r="AP1707" t="n">
        <v>9</v>
      </c>
      <c r="AQ1707" t="s">
        <v>92</v>
      </c>
      <c r="AR1707" t="s"/>
      <c r="AS1707" t="s">
        <v>93</v>
      </c>
      <c r="AT1707" t="s">
        <v>94</v>
      </c>
      <c r="AU1707" t="s">
        <v>91</v>
      </c>
      <c r="AV1707" t="s"/>
      <c r="AW1707" t="s">
        <v>95</v>
      </c>
      <c r="AX1707" t="s"/>
      <c r="AY1707" t="n">
        <v>426792</v>
      </c>
      <c r="AZ1707" t="s">
        <v>2195</v>
      </c>
      <c r="BA1707" t="s"/>
      <c r="BB1707" t="s"/>
      <c r="BC1707" t="n">
        <v>38.9127</v>
      </c>
      <c r="BD1707" t="n">
        <v>38.9127</v>
      </c>
      <c r="BE1707" t="s">
        <v>2217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>
        <v>98</v>
      </c>
      <c r="BO1707" t="s">
        <v>82</v>
      </c>
      <c r="BP1707" t="s">
        <v>99</v>
      </c>
      <c r="BQ1707" t="s">
        <v>448</v>
      </c>
      <c r="BR1707" t="s">
        <v>449</v>
      </c>
    </row>
    <row r="1708" spans="1:70">
      <c r="A1708" t="s">
        <v>70</v>
      </c>
      <c r="B1708" t="s">
        <v>71</v>
      </c>
      <c r="C1708" t="s">
        <v>438</v>
      </c>
      <c r="D1708" t="n">
        <v>3</v>
      </c>
      <c r="E1708" t="s">
        <v>2190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99.75</v>
      </c>
      <c r="L1708" t="s">
        <v>77</v>
      </c>
      <c r="M1708" t="s"/>
      <c r="N1708" t="s">
        <v>440</v>
      </c>
      <c r="O1708" t="s">
        <v>79</v>
      </c>
      <c r="P1708" t="s">
        <v>2190</v>
      </c>
      <c r="Q1708" t="s"/>
      <c r="R1708" t="s">
        <v>80</v>
      </c>
      <c r="S1708" t="s">
        <v>2218</v>
      </c>
      <c r="T1708" t="s">
        <v>82</v>
      </c>
      <c r="U1708" t="s">
        <v>83</v>
      </c>
      <c r="V1708" t="s">
        <v>84</v>
      </c>
      <c r="W1708" t="s">
        <v>107</v>
      </c>
      <c r="X1708" t="s"/>
      <c r="Y1708" t="s">
        <v>86</v>
      </c>
      <c r="Z1708">
        <f>HYPERLINK("https://hotelmonitor-cachepage.eclerx.com/savepage/tk_15454758705915413_sr_61.html","info")</f>
        <v/>
      </c>
      <c r="AA1708" t="n">
        <v>-426792</v>
      </c>
      <c r="AB1708" t="s">
        <v>662</v>
      </c>
      <c r="AC1708" t="s">
        <v>88</v>
      </c>
      <c r="AD1708" t="s">
        <v>89</v>
      </c>
      <c r="AE1708" t="s"/>
      <c r="AF1708" t="s"/>
      <c r="AG1708" t="s"/>
      <c r="AH1708" t="s">
        <v>2219</v>
      </c>
      <c r="AI1708" t="s">
        <v>2218</v>
      </c>
      <c r="AJ1708" t="s"/>
      <c r="AK1708" t="s">
        <v>91</v>
      </c>
      <c r="AL1708" t="s"/>
      <c r="AM1708" t="s"/>
      <c r="AN1708" t="s">
        <v>99</v>
      </c>
      <c r="AO1708" t="s">
        <v>289</v>
      </c>
      <c r="AP1708" t="n">
        <v>9</v>
      </c>
      <c r="AQ1708" t="s">
        <v>92</v>
      </c>
      <c r="AR1708" t="s"/>
      <c r="AS1708" t="s">
        <v>93</v>
      </c>
      <c r="AT1708" t="s">
        <v>94</v>
      </c>
      <c r="AU1708" t="s">
        <v>99</v>
      </c>
      <c r="AV1708" t="s"/>
      <c r="AW1708" t="s">
        <v>95</v>
      </c>
      <c r="AX1708" t="s"/>
      <c r="AY1708" t="n">
        <v>426792</v>
      </c>
      <c r="AZ1708" t="s">
        <v>2195</v>
      </c>
      <c r="BA1708" t="s"/>
      <c r="BB1708" t="s"/>
      <c r="BC1708" t="n">
        <v>38.9127</v>
      </c>
      <c r="BD1708" t="n">
        <v>38.9127</v>
      </c>
      <c r="BE1708" t="s">
        <v>2220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>
        <v>98</v>
      </c>
      <c r="BO1708" t="s">
        <v>82</v>
      </c>
      <c r="BP1708" t="s">
        <v>99</v>
      </c>
      <c r="BQ1708" t="s">
        <v>448</v>
      </c>
      <c r="BR1708" t="s">
        <v>449</v>
      </c>
    </row>
    <row r="1709" spans="1:70">
      <c r="A1709" t="s">
        <v>70</v>
      </c>
      <c r="B1709" t="s">
        <v>71</v>
      </c>
      <c r="C1709" t="s">
        <v>438</v>
      </c>
      <c r="D1709" t="n">
        <v>3</v>
      </c>
      <c r="E1709" t="s">
        <v>2190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99.75</v>
      </c>
      <c r="L1709" t="s">
        <v>77</v>
      </c>
      <c r="M1709" t="s"/>
      <c r="N1709" t="s">
        <v>440</v>
      </c>
      <c r="O1709" t="s">
        <v>79</v>
      </c>
      <c r="P1709" t="s">
        <v>2190</v>
      </c>
      <c r="Q1709" t="s"/>
      <c r="R1709" t="s">
        <v>80</v>
      </c>
      <c r="S1709" t="s">
        <v>2218</v>
      </c>
      <c r="T1709" t="s">
        <v>82</v>
      </c>
      <c r="U1709" t="s">
        <v>83</v>
      </c>
      <c r="V1709" t="s">
        <v>84</v>
      </c>
      <c r="W1709" t="s">
        <v>107</v>
      </c>
      <c r="X1709" t="s"/>
      <c r="Y1709" t="s">
        <v>86</v>
      </c>
      <c r="Z1709">
        <f>HYPERLINK("https://hotelmonitor-cachepage.eclerx.com/savepage/tk_15454758705915413_sr_61.html","info")</f>
        <v/>
      </c>
      <c r="AA1709" t="n">
        <v>-426792</v>
      </c>
      <c r="AB1709" t="s">
        <v>662</v>
      </c>
      <c r="AC1709" t="s">
        <v>88</v>
      </c>
      <c r="AD1709" t="s">
        <v>89</v>
      </c>
      <c r="AE1709" t="s"/>
      <c r="AF1709" t="s"/>
      <c r="AG1709" t="s"/>
      <c r="AH1709" t="s">
        <v>2219</v>
      </c>
      <c r="AI1709" t="s">
        <v>2218</v>
      </c>
      <c r="AJ1709" t="s"/>
      <c r="AK1709" t="s">
        <v>91</v>
      </c>
      <c r="AL1709" t="s"/>
      <c r="AM1709" t="s"/>
      <c r="AN1709" t="s">
        <v>99</v>
      </c>
      <c r="AO1709" t="s">
        <v>289</v>
      </c>
      <c r="AP1709" t="n">
        <v>9</v>
      </c>
      <c r="AQ1709" t="s">
        <v>92</v>
      </c>
      <c r="AR1709" t="s"/>
      <c r="AS1709" t="s">
        <v>93</v>
      </c>
      <c r="AT1709" t="s">
        <v>94</v>
      </c>
      <c r="AU1709" t="s">
        <v>99</v>
      </c>
      <c r="AV1709" t="s"/>
      <c r="AW1709" t="s">
        <v>95</v>
      </c>
      <c r="AX1709" t="s"/>
      <c r="AY1709" t="n">
        <v>426792</v>
      </c>
      <c r="AZ1709" t="s">
        <v>2195</v>
      </c>
      <c r="BA1709" t="s"/>
      <c r="BB1709" t="s"/>
      <c r="BC1709" t="n">
        <v>38.9127</v>
      </c>
      <c r="BD1709" t="n">
        <v>38.9127</v>
      </c>
      <c r="BE1709" t="s">
        <v>2220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>
        <v>98</v>
      </c>
      <c r="BO1709" t="s">
        <v>82</v>
      </c>
      <c r="BP1709" t="s">
        <v>99</v>
      </c>
      <c r="BQ1709" t="s">
        <v>448</v>
      </c>
      <c r="BR1709" t="s">
        <v>449</v>
      </c>
    </row>
    <row r="1710" spans="1:70">
      <c r="A1710" t="s">
        <v>70</v>
      </c>
      <c r="B1710" t="s">
        <v>71</v>
      </c>
      <c r="C1710" t="s">
        <v>438</v>
      </c>
      <c r="D1710" t="n">
        <v>3</v>
      </c>
      <c r="E1710" t="s">
        <v>2190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105</v>
      </c>
      <c r="L1710" t="s">
        <v>77</v>
      </c>
      <c r="M1710" t="s"/>
      <c r="N1710" t="s">
        <v>440</v>
      </c>
      <c r="O1710" t="s">
        <v>79</v>
      </c>
      <c r="P1710" t="s">
        <v>2190</v>
      </c>
      <c r="Q1710" t="s"/>
      <c r="R1710" t="s">
        <v>80</v>
      </c>
      <c r="S1710" t="s">
        <v>719</v>
      </c>
      <c r="T1710" t="s">
        <v>82</v>
      </c>
      <c r="U1710" t="s">
        <v>83</v>
      </c>
      <c r="V1710" t="s">
        <v>84</v>
      </c>
      <c r="W1710" t="s">
        <v>107</v>
      </c>
      <c r="X1710" t="s"/>
      <c r="Y1710" t="s">
        <v>86</v>
      </c>
      <c r="Z1710">
        <f>HYPERLINK("https://hotelmonitor-cachepage.eclerx.com/savepage/tk_15454758705915413_sr_61.html","info")</f>
        <v/>
      </c>
      <c r="AA1710" t="n">
        <v>-426792</v>
      </c>
      <c r="AB1710" t="s">
        <v>662</v>
      </c>
      <c r="AC1710" t="s">
        <v>88</v>
      </c>
      <c r="AD1710" t="s">
        <v>89</v>
      </c>
      <c r="AE1710" t="s"/>
      <c r="AF1710" t="s"/>
      <c r="AG1710" t="s"/>
      <c r="AH1710" t="s">
        <v>2221</v>
      </c>
      <c r="AI1710" t="s">
        <v>722</v>
      </c>
      <c r="AJ1710" t="s"/>
      <c r="AK1710" t="s">
        <v>91</v>
      </c>
      <c r="AL1710" t="s"/>
      <c r="AM1710" t="s"/>
      <c r="AN1710" t="s">
        <v>91</v>
      </c>
      <c r="AO1710" t="s"/>
      <c r="AP1710" t="n">
        <v>9</v>
      </c>
      <c r="AQ1710" t="s">
        <v>92</v>
      </c>
      <c r="AR1710" t="s"/>
      <c r="AS1710" t="s">
        <v>93</v>
      </c>
      <c r="AT1710" t="s">
        <v>94</v>
      </c>
      <c r="AU1710" t="s">
        <v>91</v>
      </c>
      <c r="AV1710" t="s"/>
      <c r="AW1710" t="s">
        <v>95</v>
      </c>
      <c r="AX1710" t="s"/>
      <c r="AY1710" t="n">
        <v>426792</v>
      </c>
      <c r="AZ1710" t="s">
        <v>2195</v>
      </c>
      <c r="BA1710" t="s"/>
      <c r="BB1710" t="s"/>
      <c r="BC1710" t="n">
        <v>38.9127</v>
      </c>
      <c r="BD1710" t="n">
        <v>38.9127</v>
      </c>
      <c r="BE1710" t="s">
        <v>2222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>
        <v>98</v>
      </c>
      <c r="BO1710" t="s">
        <v>82</v>
      </c>
      <c r="BP1710" t="s">
        <v>99</v>
      </c>
      <c r="BQ1710" t="s">
        <v>448</v>
      </c>
      <c r="BR1710" t="s">
        <v>449</v>
      </c>
    </row>
    <row r="1711" spans="1:70">
      <c r="A1711" t="s">
        <v>70</v>
      </c>
      <c r="B1711" t="s">
        <v>71</v>
      </c>
      <c r="C1711" t="s">
        <v>438</v>
      </c>
      <c r="D1711" t="n">
        <v>3</v>
      </c>
      <c r="E1711" t="s">
        <v>2190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105</v>
      </c>
      <c r="L1711" t="s">
        <v>77</v>
      </c>
      <c r="M1711" t="s"/>
      <c r="N1711" t="s">
        <v>440</v>
      </c>
      <c r="O1711" t="s">
        <v>79</v>
      </c>
      <c r="P1711" t="s">
        <v>2190</v>
      </c>
      <c r="Q1711" t="s"/>
      <c r="R1711" t="s">
        <v>80</v>
      </c>
      <c r="S1711" t="s">
        <v>719</v>
      </c>
      <c r="T1711" t="s">
        <v>82</v>
      </c>
      <c r="U1711" t="s">
        <v>83</v>
      </c>
      <c r="V1711" t="s">
        <v>84</v>
      </c>
      <c r="W1711" t="s">
        <v>107</v>
      </c>
      <c r="X1711" t="s"/>
      <c r="Y1711" t="s">
        <v>86</v>
      </c>
      <c r="Z1711">
        <f>HYPERLINK("https://hotelmonitor-cachepage.eclerx.com/savepage/tk_15454758705915413_sr_61.html","info")</f>
        <v/>
      </c>
      <c r="AA1711" t="n">
        <v>-426792</v>
      </c>
      <c r="AB1711" t="s">
        <v>662</v>
      </c>
      <c r="AC1711" t="s">
        <v>88</v>
      </c>
      <c r="AD1711" t="s">
        <v>89</v>
      </c>
      <c r="AE1711" t="s"/>
      <c r="AF1711" t="s"/>
      <c r="AG1711" t="s"/>
      <c r="AH1711" t="s">
        <v>2221</v>
      </c>
      <c r="AI1711" t="s">
        <v>722</v>
      </c>
      <c r="AJ1711" t="s"/>
      <c r="AK1711" t="s">
        <v>91</v>
      </c>
      <c r="AL1711" t="s"/>
      <c r="AM1711" t="s"/>
      <c r="AN1711" t="s">
        <v>91</v>
      </c>
      <c r="AO1711" t="s"/>
      <c r="AP1711" t="n">
        <v>9</v>
      </c>
      <c r="AQ1711" t="s">
        <v>92</v>
      </c>
      <c r="AR1711" t="s"/>
      <c r="AS1711" t="s">
        <v>93</v>
      </c>
      <c r="AT1711" t="s">
        <v>94</v>
      </c>
      <c r="AU1711" t="s">
        <v>91</v>
      </c>
      <c r="AV1711" t="s"/>
      <c r="AW1711" t="s">
        <v>95</v>
      </c>
      <c r="AX1711" t="s"/>
      <c r="AY1711" t="n">
        <v>426792</v>
      </c>
      <c r="AZ1711" t="s">
        <v>2195</v>
      </c>
      <c r="BA1711" t="s"/>
      <c r="BB1711" t="s"/>
      <c r="BC1711" t="n">
        <v>38.9127</v>
      </c>
      <c r="BD1711" t="n">
        <v>38.9127</v>
      </c>
      <c r="BE1711" t="s">
        <v>2222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>
        <v>98</v>
      </c>
      <c r="BO1711" t="s">
        <v>82</v>
      </c>
      <c r="BP1711" t="s">
        <v>99</v>
      </c>
      <c r="BQ1711" t="s">
        <v>448</v>
      </c>
      <c r="BR1711" t="s">
        <v>449</v>
      </c>
    </row>
    <row r="1712" spans="1:70">
      <c r="A1712" t="s">
        <v>70</v>
      </c>
      <c r="B1712" t="s">
        <v>71</v>
      </c>
      <c r="C1712" t="s">
        <v>438</v>
      </c>
      <c r="D1712" t="n">
        <v>3</v>
      </c>
      <c r="E1712" t="s">
        <v>2190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86.40000000000001</v>
      </c>
      <c r="L1712" t="s">
        <v>77</v>
      </c>
      <c r="M1712" t="s"/>
      <c r="N1712" t="s">
        <v>276</v>
      </c>
      <c r="O1712" t="s">
        <v>79</v>
      </c>
      <c r="P1712" t="s">
        <v>2190</v>
      </c>
      <c r="Q1712" t="s"/>
      <c r="R1712" t="s">
        <v>80</v>
      </c>
      <c r="S1712" t="s">
        <v>2223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HYPERLINK("https://hotelmonitor-cachepage.eclerx.com/savepage/tk_15454758705915413_sr_61.html","info")</f>
        <v/>
      </c>
      <c r="AA1712" t="n">
        <v>-426792</v>
      </c>
      <c r="AB1712" t="s">
        <v>2192</v>
      </c>
      <c r="AC1712" t="s">
        <v>196</v>
      </c>
      <c r="AD1712" t="s">
        <v>89</v>
      </c>
      <c r="AE1712" t="s"/>
      <c r="AF1712" t="s"/>
      <c r="AG1712" t="s"/>
      <c r="AH1712" t="s">
        <v>2224</v>
      </c>
      <c r="AI1712" t="s">
        <v>1700</v>
      </c>
      <c r="AJ1712" t="s"/>
      <c r="AK1712" t="s">
        <v>91</v>
      </c>
      <c r="AL1712" t="s"/>
      <c r="AM1712" t="s"/>
      <c r="AN1712" t="s">
        <v>99</v>
      </c>
      <c r="AO1712" t="s">
        <v>200</v>
      </c>
      <c r="AP1712" t="n">
        <v>9</v>
      </c>
      <c r="AQ1712" t="s">
        <v>92</v>
      </c>
      <c r="AR1712" t="s"/>
      <c r="AS1712" t="s">
        <v>93</v>
      </c>
      <c r="AT1712" t="s">
        <v>94</v>
      </c>
      <c r="AU1712" t="s">
        <v>91</v>
      </c>
      <c r="AV1712" t="s"/>
      <c r="AW1712" t="s">
        <v>95</v>
      </c>
      <c r="AX1712" t="s"/>
      <c r="AY1712" t="n">
        <v>426792</v>
      </c>
      <c r="AZ1712" t="s">
        <v>2195</v>
      </c>
      <c r="BA1712" t="s"/>
      <c r="BB1712" t="s"/>
      <c r="BC1712" t="n">
        <v>38.9127</v>
      </c>
      <c r="BD1712" t="n">
        <v>38.9127</v>
      </c>
      <c r="BE1712" t="s">
        <v>2225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>
        <v>98</v>
      </c>
      <c r="BO1712" t="s">
        <v>82</v>
      </c>
      <c r="BP1712" t="s">
        <v>99</v>
      </c>
      <c r="BQ1712" t="s">
        <v>285</v>
      </c>
      <c r="BR1712" t="s">
        <v>449</v>
      </c>
    </row>
    <row r="1713" spans="1:70">
      <c r="A1713" t="s">
        <v>70</v>
      </c>
      <c r="B1713" t="s">
        <v>71</v>
      </c>
      <c r="C1713" t="s">
        <v>438</v>
      </c>
      <c r="D1713" t="n">
        <v>3</v>
      </c>
      <c r="E1713" t="s">
        <v>2190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86.40000000000001</v>
      </c>
      <c r="L1713" t="s">
        <v>77</v>
      </c>
      <c r="M1713" t="s"/>
      <c r="N1713" t="s">
        <v>276</v>
      </c>
      <c r="O1713" t="s">
        <v>79</v>
      </c>
      <c r="P1713" t="s">
        <v>2190</v>
      </c>
      <c r="Q1713" t="s"/>
      <c r="R1713" t="s">
        <v>80</v>
      </c>
      <c r="S1713" t="s">
        <v>2223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HYPERLINK("https://hotelmonitor-cachepage.eclerx.com/savepage/tk_15454758705915413_sr_61.html","info")</f>
        <v/>
      </c>
      <c r="AA1713" t="n">
        <v>-426792</v>
      </c>
      <c r="AB1713" t="s">
        <v>2192</v>
      </c>
      <c r="AC1713" t="s">
        <v>196</v>
      </c>
      <c r="AD1713" t="s">
        <v>89</v>
      </c>
      <c r="AE1713" t="s"/>
      <c r="AF1713" t="s"/>
      <c r="AG1713" t="s"/>
      <c r="AH1713" t="s">
        <v>2224</v>
      </c>
      <c r="AI1713" t="s">
        <v>1700</v>
      </c>
      <c r="AJ1713" t="s"/>
      <c r="AK1713" t="s">
        <v>91</v>
      </c>
      <c r="AL1713" t="s"/>
      <c r="AM1713" t="s"/>
      <c r="AN1713" t="s">
        <v>99</v>
      </c>
      <c r="AO1713" t="s">
        <v>200</v>
      </c>
      <c r="AP1713" t="n">
        <v>9</v>
      </c>
      <c r="AQ1713" t="s">
        <v>92</v>
      </c>
      <c r="AR1713" t="s"/>
      <c r="AS1713" t="s">
        <v>93</v>
      </c>
      <c r="AT1713" t="s">
        <v>94</v>
      </c>
      <c r="AU1713" t="s">
        <v>91</v>
      </c>
      <c r="AV1713" t="s"/>
      <c r="AW1713" t="s">
        <v>95</v>
      </c>
      <c r="AX1713" t="s"/>
      <c r="AY1713" t="n">
        <v>426792</v>
      </c>
      <c r="AZ1713" t="s">
        <v>2195</v>
      </c>
      <c r="BA1713" t="s"/>
      <c r="BB1713" t="s"/>
      <c r="BC1713" t="n">
        <v>38.9127</v>
      </c>
      <c r="BD1713" t="n">
        <v>38.9127</v>
      </c>
      <c r="BE1713" t="s">
        <v>2225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>
        <v>98</v>
      </c>
      <c r="BO1713" t="s">
        <v>82</v>
      </c>
      <c r="BP1713" t="s">
        <v>99</v>
      </c>
      <c r="BQ1713" t="s">
        <v>285</v>
      </c>
      <c r="BR1713" t="s">
        <v>449</v>
      </c>
    </row>
    <row r="1714" spans="1:70">
      <c r="A1714" t="s">
        <v>70</v>
      </c>
      <c r="B1714" t="s">
        <v>71</v>
      </c>
      <c r="C1714" t="s">
        <v>438</v>
      </c>
      <c r="D1714" t="n">
        <v>3</v>
      </c>
      <c r="E1714" t="s">
        <v>2190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91.2</v>
      </c>
      <c r="L1714" t="s">
        <v>77</v>
      </c>
      <c r="M1714" t="s"/>
      <c r="N1714" t="s">
        <v>276</v>
      </c>
      <c r="O1714" t="s">
        <v>79</v>
      </c>
      <c r="P1714" t="s">
        <v>2190</v>
      </c>
      <c r="Q1714" t="s"/>
      <c r="R1714" t="s">
        <v>80</v>
      </c>
      <c r="S1714" t="s">
        <v>2226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>
        <f>HYPERLINK("https://hotelmonitor-cachepage.eclerx.com/savepage/tk_15454758705915413_sr_61.html","info")</f>
        <v/>
      </c>
      <c r="AA1714" t="n">
        <v>-426792</v>
      </c>
      <c r="AB1714" t="s">
        <v>662</v>
      </c>
      <c r="AC1714" t="s">
        <v>88</v>
      </c>
      <c r="AD1714" t="s">
        <v>89</v>
      </c>
      <c r="AE1714" t="s"/>
      <c r="AF1714" t="s"/>
      <c r="AG1714" t="s"/>
      <c r="AH1714" t="s">
        <v>2227</v>
      </c>
      <c r="AI1714" t="s">
        <v>2228</v>
      </c>
      <c r="AJ1714" t="s"/>
      <c r="AK1714" t="s">
        <v>91</v>
      </c>
      <c r="AL1714" t="s"/>
      <c r="AM1714" t="s"/>
      <c r="AN1714" t="s">
        <v>99</v>
      </c>
      <c r="AO1714" t="s">
        <v>289</v>
      </c>
      <c r="AP1714" t="n">
        <v>9</v>
      </c>
      <c r="AQ1714" t="s">
        <v>92</v>
      </c>
      <c r="AR1714" t="s"/>
      <c r="AS1714" t="s">
        <v>93</v>
      </c>
      <c r="AT1714" t="s">
        <v>94</v>
      </c>
      <c r="AU1714" t="s">
        <v>99</v>
      </c>
      <c r="AV1714" t="s"/>
      <c r="AW1714" t="s">
        <v>95</v>
      </c>
      <c r="AX1714" t="s"/>
      <c r="AY1714" t="n">
        <v>426792</v>
      </c>
      <c r="AZ1714" t="s">
        <v>2195</v>
      </c>
      <c r="BA1714" t="s"/>
      <c r="BB1714" t="s"/>
      <c r="BC1714" t="n">
        <v>38.9127</v>
      </c>
      <c r="BD1714" t="n">
        <v>38.9127</v>
      </c>
      <c r="BE1714" t="s">
        <v>2229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>
        <v>98</v>
      </c>
      <c r="BO1714" t="s">
        <v>82</v>
      </c>
      <c r="BP1714" t="s">
        <v>99</v>
      </c>
      <c r="BQ1714" t="s">
        <v>285</v>
      </c>
      <c r="BR1714" t="s">
        <v>449</v>
      </c>
    </row>
    <row r="1715" spans="1:70">
      <c r="A1715" t="s">
        <v>70</v>
      </c>
      <c r="B1715" t="s">
        <v>71</v>
      </c>
      <c r="C1715" t="s">
        <v>438</v>
      </c>
      <c r="D1715" t="n">
        <v>3</v>
      </c>
      <c r="E1715" t="s">
        <v>2190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91.2</v>
      </c>
      <c r="L1715" t="s">
        <v>77</v>
      </c>
      <c r="M1715" t="s"/>
      <c r="N1715" t="s">
        <v>276</v>
      </c>
      <c r="O1715" t="s">
        <v>79</v>
      </c>
      <c r="P1715" t="s">
        <v>2190</v>
      </c>
      <c r="Q1715" t="s"/>
      <c r="R1715" t="s">
        <v>80</v>
      </c>
      <c r="S1715" t="s">
        <v>2226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>
        <f>HYPERLINK("https://hotelmonitor-cachepage.eclerx.com/savepage/tk_15454758705915413_sr_61.html","info")</f>
        <v/>
      </c>
      <c r="AA1715" t="n">
        <v>-426792</v>
      </c>
      <c r="AB1715" t="s">
        <v>662</v>
      </c>
      <c r="AC1715" t="s">
        <v>88</v>
      </c>
      <c r="AD1715" t="s">
        <v>89</v>
      </c>
      <c r="AE1715" t="s"/>
      <c r="AF1715" t="s"/>
      <c r="AG1715" t="s"/>
      <c r="AH1715" t="s">
        <v>2227</v>
      </c>
      <c r="AI1715" t="s">
        <v>2228</v>
      </c>
      <c r="AJ1715" t="s"/>
      <c r="AK1715" t="s">
        <v>91</v>
      </c>
      <c r="AL1715" t="s"/>
      <c r="AM1715" t="s"/>
      <c r="AN1715" t="s">
        <v>99</v>
      </c>
      <c r="AO1715" t="s">
        <v>289</v>
      </c>
      <c r="AP1715" t="n">
        <v>9</v>
      </c>
      <c r="AQ1715" t="s">
        <v>92</v>
      </c>
      <c r="AR1715" t="s"/>
      <c r="AS1715" t="s">
        <v>93</v>
      </c>
      <c r="AT1715" t="s">
        <v>94</v>
      </c>
      <c r="AU1715" t="s">
        <v>99</v>
      </c>
      <c r="AV1715" t="s"/>
      <c r="AW1715" t="s">
        <v>95</v>
      </c>
      <c r="AX1715" t="s"/>
      <c r="AY1715" t="n">
        <v>426792</v>
      </c>
      <c r="AZ1715" t="s">
        <v>2195</v>
      </c>
      <c r="BA1715" t="s"/>
      <c r="BB1715" t="s"/>
      <c r="BC1715" t="n">
        <v>38.9127</v>
      </c>
      <c r="BD1715" t="n">
        <v>38.9127</v>
      </c>
      <c r="BE1715" t="s">
        <v>2229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>
        <v>98</v>
      </c>
      <c r="BO1715" t="s">
        <v>82</v>
      </c>
      <c r="BP1715" t="s">
        <v>99</v>
      </c>
      <c r="BQ1715" t="s">
        <v>285</v>
      </c>
      <c r="BR1715" t="s">
        <v>449</v>
      </c>
    </row>
    <row r="1716" spans="1:70">
      <c r="A1716" t="s">
        <v>70</v>
      </c>
      <c r="B1716" t="s">
        <v>71</v>
      </c>
      <c r="C1716" t="s">
        <v>438</v>
      </c>
      <c r="D1716" t="n">
        <v>3</v>
      </c>
      <c r="E1716" t="s">
        <v>2190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96</v>
      </c>
      <c r="L1716" t="s">
        <v>77</v>
      </c>
      <c r="M1716" t="s"/>
      <c r="N1716" t="s">
        <v>276</v>
      </c>
      <c r="O1716" t="s">
        <v>79</v>
      </c>
      <c r="P1716" t="s">
        <v>2190</v>
      </c>
      <c r="Q1716" t="s"/>
      <c r="R1716" t="s">
        <v>80</v>
      </c>
      <c r="S1716" t="s">
        <v>1699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>
        <f>HYPERLINK("https://hotelmonitor-cachepage.eclerx.com/savepage/tk_15454758705915413_sr_61.html","info")</f>
        <v/>
      </c>
      <c r="AA1716" t="n">
        <v>-426792</v>
      </c>
      <c r="AB1716" t="s">
        <v>662</v>
      </c>
      <c r="AC1716" t="s">
        <v>88</v>
      </c>
      <c r="AD1716" t="s">
        <v>89</v>
      </c>
      <c r="AE1716" t="s"/>
      <c r="AF1716" t="s"/>
      <c r="AG1716" t="s"/>
      <c r="AH1716" t="s">
        <v>2230</v>
      </c>
      <c r="AI1716" t="s">
        <v>764</v>
      </c>
      <c r="AJ1716" t="s"/>
      <c r="AK1716" t="s">
        <v>91</v>
      </c>
      <c r="AL1716" t="s"/>
      <c r="AM1716" t="s"/>
      <c r="AN1716" t="s">
        <v>91</v>
      </c>
      <c r="AO1716" t="s"/>
      <c r="AP1716" t="n">
        <v>9</v>
      </c>
      <c r="AQ1716" t="s">
        <v>92</v>
      </c>
      <c r="AR1716" t="s"/>
      <c r="AS1716" t="s">
        <v>93</v>
      </c>
      <c r="AT1716" t="s">
        <v>94</v>
      </c>
      <c r="AU1716" t="s">
        <v>91</v>
      </c>
      <c r="AV1716" t="s"/>
      <c r="AW1716" t="s">
        <v>95</v>
      </c>
      <c r="AX1716" t="s"/>
      <c r="AY1716" t="n">
        <v>426792</v>
      </c>
      <c r="AZ1716" t="s">
        <v>2195</v>
      </c>
      <c r="BA1716" t="s"/>
      <c r="BB1716" t="s"/>
      <c r="BC1716" t="n">
        <v>38.9127</v>
      </c>
      <c r="BD1716" t="n">
        <v>38.9127</v>
      </c>
      <c r="BE1716" t="s">
        <v>2231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>
        <v>98</v>
      </c>
      <c r="BO1716" t="s">
        <v>82</v>
      </c>
      <c r="BP1716" t="s">
        <v>99</v>
      </c>
      <c r="BQ1716" t="s">
        <v>285</v>
      </c>
      <c r="BR1716" t="s">
        <v>449</v>
      </c>
    </row>
    <row r="1717" spans="1:70">
      <c r="A1717" t="s">
        <v>70</v>
      </c>
      <c r="B1717" t="s">
        <v>71</v>
      </c>
      <c r="C1717" t="s">
        <v>438</v>
      </c>
      <c r="D1717" t="n">
        <v>3</v>
      </c>
      <c r="E1717" t="s">
        <v>2190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96</v>
      </c>
      <c r="L1717" t="s">
        <v>77</v>
      </c>
      <c r="M1717" t="s"/>
      <c r="N1717" t="s">
        <v>276</v>
      </c>
      <c r="O1717" t="s">
        <v>79</v>
      </c>
      <c r="P1717" t="s">
        <v>2190</v>
      </c>
      <c r="Q1717" t="s"/>
      <c r="R1717" t="s">
        <v>80</v>
      </c>
      <c r="S1717" t="s">
        <v>1699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>
        <f>HYPERLINK("https://hotelmonitor-cachepage.eclerx.com/savepage/tk_15454758705915413_sr_61.html","info")</f>
        <v/>
      </c>
      <c r="AA1717" t="n">
        <v>-426792</v>
      </c>
      <c r="AB1717" t="s">
        <v>662</v>
      </c>
      <c r="AC1717" t="s">
        <v>88</v>
      </c>
      <c r="AD1717" t="s">
        <v>89</v>
      </c>
      <c r="AE1717" t="s"/>
      <c r="AF1717" t="s"/>
      <c r="AG1717" t="s"/>
      <c r="AH1717" t="s">
        <v>2230</v>
      </c>
      <c r="AI1717" t="s">
        <v>764</v>
      </c>
      <c r="AJ1717" t="s"/>
      <c r="AK1717" t="s">
        <v>91</v>
      </c>
      <c r="AL1717" t="s"/>
      <c r="AM1717" t="s"/>
      <c r="AN1717" t="s">
        <v>91</v>
      </c>
      <c r="AO1717" t="s"/>
      <c r="AP1717" t="n">
        <v>9</v>
      </c>
      <c r="AQ1717" t="s">
        <v>92</v>
      </c>
      <c r="AR1717" t="s"/>
      <c r="AS1717" t="s">
        <v>93</v>
      </c>
      <c r="AT1717" t="s">
        <v>94</v>
      </c>
      <c r="AU1717" t="s">
        <v>91</v>
      </c>
      <c r="AV1717" t="s"/>
      <c r="AW1717" t="s">
        <v>95</v>
      </c>
      <c r="AX1717" t="s"/>
      <c r="AY1717" t="n">
        <v>426792</v>
      </c>
      <c r="AZ1717" t="s">
        <v>2195</v>
      </c>
      <c r="BA1717" t="s"/>
      <c r="BB1717" t="s"/>
      <c r="BC1717" t="n">
        <v>38.9127</v>
      </c>
      <c r="BD1717" t="n">
        <v>38.9127</v>
      </c>
      <c r="BE1717" t="s">
        <v>2231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>
        <v>98</v>
      </c>
      <c r="BO1717" t="s">
        <v>82</v>
      </c>
      <c r="BP1717" t="s">
        <v>99</v>
      </c>
      <c r="BQ1717" t="s">
        <v>285</v>
      </c>
      <c r="BR1717" t="s">
        <v>449</v>
      </c>
    </row>
    <row r="1718" spans="1:70">
      <c r="A1718" t="s">
        <v>70</v>
      </c>
      <c r="B1718" t="s">
        <v>71</v>
      </c>
      <c r="C1718" t="s">
        <v>438</v>
      </c>
      <c r="D1718" t="n">
        <v>3</v>
      </c>
      <c r="E1718" t="s">
        <v>2190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97.2</v>
      </c>
      <c r="L1718" t="s">
        <v>77</v>
      </c>
      <c r="M1718" t="s"/>
      <c r="N1718" t="s">
        <v>276</v>
      </c>
      <c r="O1718" t="s">
        <v>79</v>
      </c>
      <c r="P1718" t="s">
        <v>2190</v>
      </c>
      <c r="Q1718" t="s"/>
      <c r="R1718" t="s">
        <v>80</v>
      </c>
      <c r="S1718" t="s">
        <v>2232</v>
      </c>
      <c r="T1718" t="s">
        <v>82</v>
      </c>
      <c r="U1718" t="s">
        <v>83</v>
      </c>
      <c r="V1718" t="s">
        <v>84</v>
      </c>
      <c r="W1718" t="s">
        <v>103</v>
      </c>
      <c r="X1718" t="s"/>
      <c r="Y1718" t="s">
        <v>86</v>
      </c>
      <c r="Z1718">
        <f>HYPERLINK("https://hotelmonitor-cachepage.eclerx.com/savepage/tk_15454758705915413_sr_61.html","info")</f>
        <v/>
      </c>
      <c r="AA1718" t="n">
        <v>-426792</v>
      </c>
      <c r="AB1718" t="s">
        <v>2192</v>
      </c>
      <c r="AC1718" t="s">
        <v>196</v>
      </c>
      <c r="AD1718" t="s">
        <v>89</v>
      </c>
      <c r="AE1718" t="s"/>
      <c r="AF1718" t="s"/>
      <c r="AG1718" t="s"/>
      <c r="AH1718" t="s">
        <v>2233</v>
      </c>
      <c r="AI1718" t="s">
        <v>2234</v>
      </c>
      <c r="AJ1718" t="s"/>
      <c r="AK1718" t="s">
        <v>91</v>
      </c>
      <c r="AL1718" t="s"/>
      <c r="AM1718" t="s"/>
      <c r="AN1718" t="s">
        <v>99</v>
      </c>
      <c r="AO1718" t="s">
        <v>200</v>
      </c>
      <c r="AP1718" t="n">
        <v>9</v>
      </c>
      <c r="AQ1718" t="s">
        <v>92</v>
      </c>
      <c r="AR1718" t="s"/>
      <c r="AS1718" t="s">
        <v>93</v>
      </c>
      <c r="AT1718" t="s">
        <v>94</v>
      </c>
      <c r="AU1718" t="s">
        <v>91</v>
      </c>
      <c r="AV1718" t="s"/>
      <c r="AW1718" t="s">
        <v>95</v>
      </c>
      <c r="AX1718" t="s"/>
      <c r="AY1718" t="n">
        <v>426792</v>
      </c>
      <c r="AZ1718" t="s">
        <v>2195</v>
      </c>
      <c r="BA1718" t="s"/>
      <c r="BB1718" t="s"/>
      <c r="BC1718" t="n">
        <v>38.9127</v>
      </c>
      <c r="BD1718" t="n">
        <v>38.9127</v>
      </c>
      <c r="BE1718" t="s">
        <v>2235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>
        <v>98</v>
      </c>
      <c r="BO1718" t="s">
        <v>82</v>
      </c>
      <c r="BP1718" t="s">
        <v>99</v>
      </c>
      <c r="BQ1718" t="s">
        <v>285</v>
      </c>
      <c r="BR1718" t="s">
        <v>449</v>
      </c>
    </row>
    <row r="1719" spans="1:70">
      <c r="A1719" t="s">
        <v>70</v>
      </c>
      <c r="B1719" t="s">
        <v>71</v>
      </c>
      <c r="C1719" t="s">
        <v>438</v>
      </c>
      <c r="D1719" t="n">
        <v>3</v>
      </c>
      <c r="E1719" t="s">
        <v>2190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97.2</v>
      </c>
      <c r="L1719" t="s">
        <v>77</v>
      </c>
      <c r="M1719" t="s"/>
      <c r="N1719" t="s">
        <v>276</v>
      </c>
      <c r="O1719" t="s">
        <v>79</v>
      </c>
      <c r="P1719" t="s">
        <v>2190</v>
      </c>
      <c r="Q1719" t="s"/>
      <c r="R1719" t="s">
        <v>80</v>
      </c>
      <c r="S1719" t="s">
        <v>2232</v>
      </c>
      <c r="T1719" t="s">
        <v>82</v>
      </c>
      <c r="U1719" t="s">
        <v>83</v>
      </c>
      <c r="V1719" t="s">
        <v>84</v>
      </c>
      <c r="W1719" t="s">
        <v>103</v>
      </c>
      <c r="X1719" t="s"/>
      <c r="Y1719" t="s">
        <v>86</v>
      </c>
      <c r="Z1719">
        <f>HYPERLINK("https://hotelmonitor-cachepage.eclerx.com/savepage/tk_15454758705915413_sr_61.html","info")</f>
        <v/>
      </c>
      <c r="AA1719" t="n">
        <v>-426792</v>
      </c>
      <c r="AB1719" t="s">
        <v>2192</v>
      </c>
      <c r="AC1719" t="s">
        <v>196</v>
      </c>
      <c r="AD1719" t="s">
        <v>89</v>
      </c>
      <c r="AE1719" t="s"/>
      <c r="AF1719" t="s"/>
      <c r="AG1719" t="s"/>
      <c r="AH1719" t="s">
        <v>2233</v>
      </c>
      <c r="AI1719" t="s">
        <v>2234</v>
      </c>
      <c r="AJ1719" t="s"/>
      <c r="AK1719" t="s">
        <v>91</v>
      </c>
      <c r="AL1719" t="s"/>
      <c r="AM1719" t="s"/>
      <c r="AN1719" t="s">
        <v>99</v>
      </c>
      <c r="AO1719" t="s">
        <v>200</v>
      </c>
      <c r="AP1719" t="n">
        <v>9</v>
      </c>
      <c r="AQ1719" t="s">
        <v>92</v>
      </c>
      <c r="AR1719" t="s"/>
      <c r="AS1719" t="s">
        <v>93</v>
      </c>
      <c r="AT1719" t="s">
        <v>94</v>
      </c>
      <c r="AU1719" t="s">
        <v>91</v>
      </c>
      <c r="AV1719" t="s"/>
      <c r="AW1719" t="s">
        <v>95</v>
      </c>
      <c r="AX1719" t="s"/>
      <c r="AY1719" t="n">
        <v>426792</v>
      </c>
      <c r="AZ1719" t="s">
        <v>2195</v>
      </c>
      <c r="BA1719" t="s"/>
      <c r="BB1719" t="s"/>
      <c r="BC1719" t="n">
        <v>38.9127</v>
      </c>
      <c r="BD1719" t="n">
        <v>38.9127</v>
      </c>
      <c r="BE1719" t="s">
        <v>2235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>
        <v>98</v>
      </c>
      <c r="BO1719" t="s">
        <v>82</v>
      </c>
      <c r="BP1719" t="s">
        <v>99</v>
      </c>
      <c r="BQ1719" t="s">
        <v>285</v>
      </c>
      <c r="BR1719" t="s">
        <v>449</v>
      </c>
    </row>
    <row r="1720" spans="1:70">
      <c r="A1720" t="s">
        <v>70</v>
      </c>
      <c r="B1720" t="s">
        <v>71</v>
      </c>
      <c r="C1720" t="s">
        <v>438</v>
      </c>
      <c r="D1720" t="n">
        <v>3</v>
      </c>
      <c r="E1720" t="s">
        <v>2190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102.6</v>
      </c>
      <c r="L1720" t="s">
        <v>77</v>
      </c>
      <c r="M1720" t="s"/>
      <c r="N1720" t="s">
        <v>276</v>
      </c>
      <c r="O1720" t="s">
        <v>79</v>
      </c>
      <c r="P1720" t="s">
        <v>2190</v>
      </c>
      <c r="Q1720" t="s"/>
      <c r="R1720" t="s">
        <v>80</v>
      </c>
      <c r="S1720" t="s">
        <v>2236</v>
      </c>
      <c r="T1720" t="s">
        <v>82</v>
      </c>
      <c r="U1720" t="s">
        <v>83</v>
      </c>
      <c r="V1720" t="s">
        <v>84</v>
      </c>
      <c r="W1720" t="s">
        <v>103</v>
      </c>
      <c r="X1720" t="s"/>
      <c r="Y1720" t="s">
        <v>86</v>
      </c>
      <c r="Z1720">
        <f>HYPERLINK("https://hotelmonitor-cachepage.eclerx.com/savepage/tk_15454758705915413_sr_61.html","info")</f>
        <v/>
      </c>
      <c r="AA1720" t="n">
        <v>-426792</v>
      </c>
      <c r="AB1720" t="s">
        <v>662</v>
      </c>
      <c r="AC1720" t="s">
        <v>88</v>
      </c>
      <c r="AD1720" t="s">
        <v>89</v>
      </c>
      <c r="AE1720" t="s"/>
      <c r="AF1720" t="s"/>
      <c r="AG1720" t="s"/>
      <c r="AH1720" t="s">
        <v>2237</v>
      </c>
      <c r="AI1720" t="s">
        <v>884</v>
      </c>
      <c r="AJ1720" t="s"/>
      <c r="AK1720" t="s">
        <v>91</v>
      </c>
      <c r="AL1720" t="s"/>
      <c r="AM1720" t="s"/>
      <c r="AN1720" t="s">
        <v>99</v>
      </c>
      <c r="AO1720" t="s">
        <v>289</v>
      </c>
      <c r="AP1720" t="n">
        <v>9</v>
      </c>
      <c r="AQ1720" t="s">
        <v>92</v>
      </c>
      <c r="AR1720" t="s"/>
      <c r="AS1720" t="s">
        <v>93</v>
      </c>
      <c r="AT1720" t="s">
        <v>94</v>
      </c>
      <c r="AU1720" t="s">
        <v>99</v>
      </c>
      <c r="AV1720" t="s"/>
      <c r="AW1720" t="s">
        <v>95</v>
      </c>
      <c r="AX1720" t="s"/>
      <c r="AY1720" t="n">
        <v>426792</v>
      </c>
      <c r="AZ1720" t="s">
        <v>2195</v>
      </c>
      <c r="BA1720" t="s"/>
      <c r="BB1720" t="s"/>
      <c r="BC1720" t="n">
        <v>38.9127</v>
      </c>
      <c r="BD1720" t="n">
        <v>38.9127</v>
      </c>
      <c r="BE1720" t="s">
        <v>2238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>
        <v>98</v>
      </c>
      <c r="BO1720" t="s">
        <v>82</v>
      </c>
      <c r="BP1720" t="s">
        <v>99</v>
      </c>
      <c r="BQ1720" t="s">
        <v>285</v>
      </c>
      <c r="BR1720" t="s">
        <v>449</v>
      </c>
    </row>
    <row r="1721" spans="1:70">
      <c r="A1721" t="s">
        <v>70</v>
      </c>
      <c r="B1721" t="s">
        <v>71</v>
      </c>
      <c r="C1721" t="s">
        <v>438</v>
      </c>
      <c r="D1721" t="n">
        <v>3</v>
      </c>
      <c r="E1721" t="s">
        <v>2190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102.6</v>
      </c>
      <c r="L1721" t="s">
        <v>77</v>
      </c>
      <c r="M1721" t="s"/>
      <c r="N1721" t="s">
        <v>276</v>
      </c>
      <c r="O1721" t="s">
        <v>79</v>
      </c>
      <c r="P1721" t="s">
        <v>2190</v>
      </c>
      <c r="Q1721" t="s"/>
      <c r="R1721" t="s">
        <v>80</v>
      </c>
      <c r="S1721" t="s">
        <v>2236</v>
      </c>
      <c r="T1721" t="s">
        <v>82</v>
      </c>
      <c r="U1721" t="s">
        <v>83</v>
      </c>
      <c r="V1721" t="s">
        <v>84</v>
      </c>
      <c r="W1721" t="s">
        <v>103</v>
      </c>
      <c r="X1721" t="s"/>
      <c r="Y1721" t="s">
        <v>86</v>
      </c>
      <c r="Z1721">
        <f>HYPERLINK("https://hotelmonitor-cachepage.eclerx.com/savepage/tk_15454758705915413_sr_61.html","info")</f>
        <v/>
      </c>
      <c r="AA1721" t="n">
        <v>-426792</v>
      </c>
      <c r="AB1721" t="s">
        <v>662</v>
      </c>
      <c r="AC1721" t="s">
        <v>88</v>
      </c>
      <c r="AD1721" t="s">
        <v>89</v>
      </c>
      <c r="AE1721" t="s"/>
      <c r="AF1721" t="s"/>
      <c r="AG1721" t="s"/>
      <c r="AH1721" t="s">
        <v>2237</v>
      </c>
      <c r="AI1721" t="s">
        <v>884</v>
      </c>
      <c r="AJ1721" t="s"/>
      <c r="AK1721" t="s">
        <v>91</v>
      </c>
      <c r="AL1721" t="s"/>
      <c r="AM1721" t="s"/>
      <c r="AN1721" t="s">
        <v>99</v>
      </c>
      <c r="AO1721" t="s">
        <v>289</v>
      </c>
      <c r="AP1721" t="n">
        <v>9</v>
      </c>
      <c r="AQ1721" t="s">
        <v>92</v>
      </c>
      <c r="AR1721" t="s"/>
      <c r="AS1721" t="s">
        <v>93</v>
      </c>
      <c r="AT1721" t="s">
        <v>94</v>
      </c>
      <c r="AU1721" t="s">
        <v>99</v>
      </c>
      <c r="AV1721" t="s"/>
      <c r="AW1721" t="s">
        <v>95</v>
      </c>
      <c r="AX1721" t="s"/>
      <c r="AY1721" t="n">
        <v>426792</v>
      </c>
      <c r="AZ1721" t="s">
        <v>2195</v>
      </c>
      <c r="BA1721" t="s"/>
      <c r="BB1721" t="s"/>
      <c r="BC1721" t="n">
        <v>38.9127</v>
      </c>
      <c r="BD1721" t="n">
        <v>38.9127</v>
      </c>
      <c r="BE1721" t="s">
        <v>2238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>
        <v>98</v>
      </c>
      <c r="BO1721" t="s">
        <v>82</v>
      </c>
      <c r="BP1721" t="s">
        <v>99</v>
      </c>
      <c r="BQ1721" t="s">
        <v>285</v>
      </c>
      <c r="BR1721" t="s">
        <v>449</v>
      </c>
    </row>
    <row r="1722" spans="1:70">
      <c r="A1722" t="s">
        <v>70</v>
      </c>
      <c r="B1722" t="s">
        <v>71</v>
      </c>
      <c r="C1722" t="s">
        <v>438</v>
      </c>
      <c r="D1722" t="n">
        <v>3</v>
      </c>
      <c r="E1722" t="s">
        <v>2190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108</v>
      </c>
      <c r="L1722" t="s">
        <v>77</v>
      </c>
      <c r="M1722" t="s"/>
      <c r="N1722" t="s">
        <v>276</v>
      </c>
      <c r="O1722" t="s">
        <v>79</v>
      </c>
      <c r="P1722" t="s">
        <v>2190</v>
      </c>
      <c r="Q1722" t="s"/>
      <c r="R1722" t="s">
        <v>80</v>
      </c>
      <c r="S1722" t="s">
        <v>2239</v>
      </c>
      <c r="T1722" t="s">
        <v>82</v>
      </c>
      <c r="U1722" t="s">
        <v>83</v>
      </c>
      <c r="V1722" t="s">
        <v>84</v>
      </c>
      <c r="W1722" t="s">
        <v>103</v>
      </c>
      <c r="X1722" t="s"/>
      <c r="Y1722" t="s">
        <v>86</v>
      </c>
      <c r="Z1722">
        <f>HYPERLINK("https://hotelmonitor-cachepage.eclerx.com/savepage/tk_15454758705915413_sr_61.html","info")</f>
        <v/>
      </c>
      <c r="AA1722" t="n">
        <v>-426792</v>
      </c>
      <c r="AB1722" t="s">
        <v>662</v>
      </c>
      <c r="AC1722" t="s">
        <v>88</v>
      </c>
      <c r="AD1722" t="s">
        <v>89</v>
      </c>
      <c r="AE1722" t="s"/>
      <c r="AF1722" t="s"/>
      <c r="AG1722" t="s"/>
      <c r="AH1722" t="s">
        <v>2240</v>
      </c>
      <c r="AI1722" t="s">
        <v>1717</v>
      </c>
      <c r="AJ1722" t="s"/>
      <c r="AK1722" t="s">
        <v>91</v>
      </c>
      <c r="AL1722" t="s"/>
      <c r="AM1722" t="s"/>
      <c r="AN1722" t="s">
        <v>91</v>
      </c>
      <c r="AO1722" t="s"/>
      <c r="AP1722" t="n">
        <v>9</v>
      </c>
      <c r="AQ1722" t="s">
        <v>92</v>
      </c>
      <c r="AR1722" t="s"/>
      <c r="AS1722" t="s">
        <v>93</v>
      </c>
      <c r="AT1722" t="s">
        <v>94</v>
      </c>
      <c r="AU1722" t="s">
        <v>91</v>
      </c>
      <c r="AV1722" t="s"/>
      <c r="AW1722" t="s">
        <v>95</v>
      </c>
      <c r="AX1722" t="s"/>
      <c r="AY1722" t="n">
        <v>426792</v>
      </c>
      <c r="AZ1722" t="s">
        <v>2195</v>
      </c>
      <c r="BA1722" t="s"/>
      <c r="BB1722" t="s"/>
      <c r="BC1722" t="n">
        <v>38.9127</v>
      </c>
      <c r="BD1722" t="n">
        <v>38.9127</v>
      </c>
      <c r="BE1722" t="s">
        <v>2241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>
        <v>98</v>
      </c>
      <c r="BO1722" t="s">
        <v>82</v>
      </c>
      <c r="BP1722" t="s">
        <v>99</v>
      </c>
      <c r="BQ1722" t="s">
        <v>285</v>
      </c>
      <c r="BR1722" t="s">
        <v>449</v>
      </c>
    </row>
    <row r="1723" spans="1:70">
      <c r="A1723" t="s">
        <v>70</v>
      </c>
      <c r="B1723" t="s">
        <v>71</v>
      </c>
      <c r="C1723" t="s">
        <v>438</v>
      </c>
      <c r="D1723" t="n">
        <v>3</v>
      </c>
      <c r="E1723" t="s">
        <v>2190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108</v>
      </c>
      <c r="L1723" t="s">
        <v>77</v>
      </c>
      <c r="M1723" t="s"/>
      <c r="N1723" t="s">
        <v>276</v>
      </c>
      <c r="O1723" t="s">
        <v>79</v>
      </c>
      <c r="P1723" t="s">
        <v>2190</v>
      </c>
      <c r="Q1723" t="s"/>
      <c r="R1723" t="s">
        <v>80</v>
      </c>
      <c r="S1723" t="s">
        <v>2239</v>
      </c>
      <c r="T1723" t="s">
        <v>82</v>
      </c>
      <c r="U1723" t="s">
        <v>83</v>
      </c>
      <c r="V1723" t="s">
        <v>84</v>
      </c>
      <c r="W1723" t="s">
        <v>103</v>
      </c>
      <c r="X1723" t="s"/>
      <c r="Y1723" t="s">
        <v>86</v>
      </c>
      <c r="Z1723">
        <f>HYPERLINK("https://hotelmonitor-cachepage.eclerx.com/savepage/tk_15454758705915413_sr_61.html","info")</f>
        <v/>
      </c>
      <c r="AA1723" t="n">
        <v>-426792</v>
      </c>
      <c r="AB1723" t="s">
        <v>662</v>
      </c>
      <c r="AC1723" t="s">
        <v>88</v>
      </c>
      <c r="AD1723" t="s">
        <v>89</v>
      </c>
      <c r="AE1723" t="s"/>
      <c r="AF1723" t="s"/>
      <c r="AG1723" t="s"/>
      <c r="AH1723" t="s">
        <v>2240</v>
      </c>
      <c r="AI1723" t="s">
        <v>1717</v>
      </c>
      <c r="AJ1723" t="s"/>
      <c r="AK1723" t="s">
        <v>91</v>
      </c>
      <c r="AL1723" t="s"/>
      <c r="AM1723" t="s"/>
      <c r="AN1723" t="s">
        <v>91</v>
      </c>
      <c r="AO1723" t="s"/>
      <c r="AP1723" t="n">
        <v>9</v>
      </c>
      <c r="AQ1723" t="s">
        <v>92</v>
      </c>
      <c r="AR1723" t="s"/>
      <c r="AS1723" t="s">
        <v>93</v>
      </c>
      <c r="AT1723" t="s">
        <v>94</v>
      </c>
      <c r="AU1723" t="s">
        <v>91</v>
      </c>
      <c r="AV1723" t="s"/>
      <c r="AW1723" t="s">
        <v>95</v>
      </c>
      <c r="AX1723" t="s"/>
      <c r="AY1723" t="n">
        <v>426792</v>
      </c>
      <c r="AZ1723" t="s">
        <v>2195</v>
      </c>
      <c r="BA1723" t="s"/>
      <c r="BB1723" t="s"/>
      <c r="BC1723" t="n">
        <v>38.9127</v>
      </c>
      <c r="BD1723" t="n">
        <v>38.9127</v>
      </c>
      <c r="BE1723" t="s">
        <v>2241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>
        <v>98</v>
      </c>
      <c r="BO1723" t="s">
        <v>82</v>
      </c>
      <c r="BP1723" t="s">
        <v>99</v>
      </c>
      <c r="BQ1723" t="s">
        <v>285</v>
      </c>
      <c r="BR1723" t="s">
        <v>449</v>
      </c>
    </row>
    <row r="1724" spans="1:70">
      <c r="A1724" t="s">
        <v>70</v>
      </c>
      <c r="B1724" t="s">
        <v>71</v>
      </c>
      <c r="C1724" t="s">
        <v>438</v>
      </c>
      <c r="D1724" t="n">
        <v>3</v>
      </c>
      <c r="E1724" t="s">
        <v>2190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115.2</v>
      </c>
      <c r="L1724" t="s">
        <v>77</v>
      </c>
      <c r="M1724" t="s"/>
      <c r="N1724" t="s">
        <v>276</v>
      </c>
      <c r="O1724" t="s">
        <v>79</v>
      </c>
      <c r="P1724" t="s">
        <v>2190</v>
      </c>
      <c r="Q1724" t="s"/>
      <c r="R1724" t="s">
        <v>80</v>
      </c>
      <c r="S1724" t="s">
        <v>2242</v>
      </c>
      <c r="T1724" t="s">
        <v>82</v>
      </c>
      <c r="U1724" t="s">
        <v>83</v>
      </c>
      <c r="V1724" t="s">
        <v>84</v>
      </c>
      <c r="W1724" t="s">
        <v>107</v>
      </c>
      <c r="X1724" t="s"/>
      <c r="Y1724" t="s">
        <v>86</v>
      </c>
      <c r="Z1724">
        <f>HYPERLINK("https://hotelmonitor-cachepage.eclerx.com/savepage/tk_15454758705915413_sr_61.html","info")</f>
        <v/>
      </c>
      <c r="AA1724" t="n">
        <v>-426792</v>
      </c>
      <c r="AB1724" t="s">
        <v>2192</v>
      </c>
      <c r="AC1724" t="s">
        <v>196</v>
      </c>
      <c r="AD1724" t="s">
        <v>89</v>
      </c>
      <c r="AE1724" t="s"/>
      <c r="AF1724" t="s"/>
      <c r="AG1724" t="s"/>
      <c r="AH1724" t="s">
        <v>2243</v>
      </c>
      <c r="AI1724" t="s">
        <v>2244</v>
      </c>
      <c r="AJ1724" t="s"/>
      <c r="AK1724" t="s">
        <v>91</v>
      </c>
      <c r="AL1724" t="s"/>
      <c r="AM1724" t="s"/>
      <c r="AN1724" t="s">
        <v>99</v>
      </c>
      <c r="AO1724" t="s">
        <v>200</v>
      </c>
      <c r="AP1724" t="n">
        <v>9</v>
      </c>
      <c r="AQ1724" t="s">
        <v>92</v>
      </c>
      <c r="AR1724" t="s"/>
      <c r="AS1724" t="s">
        <v>93</v>
      </c>
      <c r="AT1724" t="s">
        <v>94</v>
      </c>
      <c r="AU1724" t="s">
        <v>91</v>
      </c>
      <c r="AV1724" t="s"/>
      <c r="AW1724" t="s">
        <v>95</v>
      </c>
      <c r="AX1724" t="s"/>
      <c r="AY1724" t="n">
        <v>426792</v>
      </c>
      <c r="AZ1724" t="s">
        <v>2195</v>
      </c>
      <c r="BA1724" t="s"/>
      <c r="BB1724" t="s"/>
      <c r="BC1724" t="n">
        <v>38.9127</v>
      </c>
      <c r="BD1724" t="n">
        <v>38.9127</v>
      </c>
      <c r="BE1724" t="s">
        <v>2245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>
        <v>98</v>
      </c>
      <c r="BO1724" t="s">
        <v>82</v>
      </c>
      <c r="BP1724" t="s">
        <v>99</v>
      </c>
      <c r="BQ1724" t="s">
        <v>285</v>
      </c>
      <c r="BR1724" t="s">
        <v>449</v>
      </c>
    </row>
    <row r="1725" spans="1:70">
      <c r="A1725" t="s">
        <v>70</v>
      </c>
      <c r="B1725" t="s">
        <v>71</v>
      </c>
      <c r="C1725" t="s">
        <v>438</v>
      </c>
      <c r="D1725" t="n">
        <v>3</v>
      </c>
      <c r="E1725" t="s">
        <v>2190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115.2</v>
      </c>
      <c r="L1725" t="s">
        <v>77</v>
      </c>
      <c r="M1725" t="s"/>
      <c r="N1725" t="s">
        <v>276</v>
      </c>
      <c r="O1725" t="s">
        <v>79</v>
      </c>
      <c r="P1725" t="s">
        <v>2190</v>
      </c>
      <c r="Q1725" t="s"/>
      <c r="R1725" t="s">
        <v>80</v>
      </c>
      <c r="S1725" t="s">
        <v>2242</v>
      </c>
      <c r="T1725" t="s">
        <v>82</v>
      </c>
      <c r="U1725" t="s">
        <v>83</v>
      </c>
      <c r="V1725" t="s">
        <v>84</v>
      </c>
      <c r="W1725" t="s">
        <v>107</v>
      </c>
      <c r="X1725" t="s"/>
      <c r="Y1725" t="s">
        <v>86</v>
      </c>
      <c r="Z1725">
        <f>HYPERLINK("https://hotelmonitor-cachepage.eclerx.com/savepage/tk_15454758705915413_sr_61.html","info")</f>
        <v/>
      </c>
      <c r="AA1725" t="n">
        <v>-426792</v>
      </c>
      <c r="AB1725" t="s">
        <v>2192</v>
      </c>
      <c r="AC1725" t="s">
        <v>196</v>
      </c>
      <c r="AD1725" t="s">
        <v>89</v>
      </c>
      <c r="AE1725" t="s"/>
      <c r="AF1725" t="s"/>
      <c r="AG1725" t="s"/>
      <c r="AH1725" t="s">
        <v>2243</v>
      </c>
      <c r="AI1725" t="s">
        <v>2244</v>
      </c>
      <c r="AJ1725" t="s"/>
      <c r="AK1725" t="s">
        <v>91</v>
      </c>
      <c r="AL1725" t="s"/>
      <c r="AM1725" t="s"/>
      <c r="AN1725" t="s">
        <v>99</v>
      </c>
      <c r="AO1725" t="s">
        <v>200</v>
      </c>
      <c r="AP1725" t="n">
        <v>9</v>
      </c>
      <c r="AQ1725" t="s">
        <v>92</v>
      </c>
      <c r="AR1725" t="s"/>
      <c r="AS1725" t="s">
        <v>93</v>
      </c>
      <c r="AT1725" t="s">
        <v>94</v>
      </c>
      <c r="AU1725" t="s">
        <v>91</v>
      </c>
      <c r="AV1725" t="s"/>
      <c r="AW1725" t="s">
        <v>95</v>
      </c>
      <c r="AX1725" t="s"/>
      <c r="AY1725" t="n">
        <v>426792</v>
      </c>
      <c r="AZ1725" t="s">
        <v>2195</v>
      </c>
      <c r="BA1725" t="s"/>
      <c r="BB1725" t="s"/>
      <c r="BC1725" t="n">
        <v>38.9127</v>
      </c>
      <c r="BD1725" t="n">
        <v>38.9127</v>
      </c>
      <c r="BE1725" t="s">
        <v>2245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>
        <v>98</v>
      </c>
      <c r="BO1725" t="s">
        <v>82</v>
      </c>
      <c r="BP1725" t="s">
        <v>99</v>
      </c>
      <c r="BQ1725" t="s">
        <v>285</v>
      </c>
      <c r="BR1725" t="s">
        <v>449</v>
      </c>
    </row>
    <row r="1726" spans="1:70">
      <c r="A1726" t="s">
        <v>70</v>
      </c>
      <c r="B1726" t="s">
        <v>71</v>
      </c>
      <c r="C1726" t="s">
        <v>438</v>
      </c>
      <c r="D1726" t="n">
        <v>3</v>
      </c>
      <c r="E1726" t="s">
        <v>2190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121.6</v>
      </c>
      <c r="L1726" t="s">
        <v>77</v>
      </c>
      <c r="M1726" t="s"/>
      <c r="N1726" t="s">
        <v>276</v>
      </c>
      <c r="O1726" t="s">
        <v>79</v>
      </c>
      <c r="P1726" t="s">
        <v>2190</v>
      </c>
      <c r="Q1726" t="s"/>
      <c r="R1726" t="s">
        <v>80</v>
      </c>
      <c r="S1726" t="s">
        <v>2246</v>
      </c>
      <c r="T1726" t="s">
        <v>82</v>
      </c>
      <c r="U1726" t="s">
        <v>83</v>
      </c>
      <c r="V1726" t="s">
        <v>84</v>
      </c>
      <c r="W1726" t="s">
        <v>107</v>
      </c>
      <c r="X1726" t="s"/>
      <c r="Y1726" t="s">
        <v>86</v>
      </c>
      <c r="Z1726">
        <f>HYPERLINK("https://hotelmonitor-cachepage.eclerx.com/savepage/tk_15454758705915413_sr_61.html","info")</f>
        <v/>
      </c>
      <c r="AA1726" t="n">
        <v>-426792</v>
      </c>
      <c r="AB1726" t="s">
        <v>662</v>
      </c>
      <c r="AC1726" t="s">
        <v>88</v>
      </c>
      <c r="AD1726" t="s">
        <v>89</v>
      </c>
      <c r="AE1726" t="s"/>
      <c r="AF1726" t="s"/>
      <c r="AG1726" t="s"/>
      <c r="AH1726" t="s">
        <v>2247</v>
      </c>
      <c r="AI1726" t="s">
        <v>2248</v>
      </c>
      <c r="AJ1726" t="s"/>
      <c r="AK1726" t="s">
        <v>91</v>
      </c>
      <c r="AL1726" t="s"/>
      <c r="AM1726" t="s"/>
      <c r="AN1726" t="s">
        <v>99</v>
      </c>
      <c r="AO1726" t="s">
        <v>289</v>
      </c>
      <c r="AP1726" t="n">
        <v>9</v>
      </c>
      <c r="AQ1726" t="s">
        <v>92</v>
      </c>
      <c r="AR1726" t="s"/>
      <c r="AS1726" t="s">
        <v>93</v>
      </c>
      <c r="AT1726" t="s">
        <v>94</v>
      </c>
      <c r="AU1726" t="s">
        <v>99</v>
      </c>
      <c r="AV1726" t="s"/>
      <c r="AW1726" t="s">
        <v>95</v>
      </c>
      <c r="AX1726" t="s"/>
      <c r="AY1726" t="n">
        <v>426792</v>
      </c>
      <c r="AZ1726" t="s">
        <v>2195</v>
      </c>
      <c r="BA1726" t="s"/>
      <c r="BB1726" t="s"/>
      <c r="BC1726" t="n">
        <v>38.9127</v>
      </c>
      <c r="BD1726" t="n">
        <v>38.9127</v>
      </c>
      <c r="BE1726" t="s">
        <v>2249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>
        <v>98</v>
      </c>
      <c r="BO1726" t="s">
        <v>82</v>
      </c>
      <c r="BP1726" t="s">
        <v>99</v>
      </c>
      <c r="BQ1726" t="s">
        <v>285</v>
      </c>
      <c r="BR1726" t="s">
        <v>449</v>
      </c>
    </row>
    <row r="1727" spans="1:70">
      <c r="A1727" t="s">
        <v>70</v>
      </c>
      <c r="B1727" t="s">
        <v>71</v>
      </c>
      <c r="C1727" t="s">
        <v>438</v>
      </c>
      <c r="D1727" t="n">
        <v>3</v>
      </c>
      <c r="E1727" t="s">
        <v>2190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121.6</v>
      </c>
      <c r="L1727" t="s">
        <v>77</v>
      </c>
      <c r="M1727" t="s"/>
      <c r="N1727" t="s">
        <v>276</v>
      </c>
      <c r="O1727" t="s">
        <v>79</v>
      </c>
      <c r="P1727" t="s">
        <v>2190</v>
      </c>
      <c r="Q1727" t="s"/>
      <c r="R1727" t="s">
        <v>80</v>
      </c>
      <c r="S1727" t="s">
        <v>2246</v>
      </c>
      <c r="T1727" t="s">
        <v>82</v>
      </c>
      <c r="U1727" t="s">
        <v>83</v>
      </c>
      <c r="V1727" t="s">
        <v>84</v>
      </c>
      <c r="W1727" t="s">
        <v>107</v>
      </c>
      <c r="X1727" t="s"/>
      <c r="Y1727" t="s">
        <v>86</v>
      </c>
      <c r="Z1727">
        <f>HYPERLINK("https://hotelmonitor-cachepage.eclerx.com/savepage/tk_15454758705915413_sr_61.html","info")</f>
        <v/>
      </c>
      <c r="AA1727" t="n">
        <v>-426792</v>
      </c>
      <c r="AB1727" t="s">
        <v>662</v>
      </c>
      <c r="AC1727" t="s">
        <v>88</v>
      </c>
      <c r="AD1727" t="s">
        <v>89</v>
      </c>
      <c r="AE1727" t="s"/>
      <c r="AF1727" t="s"/>
      <c r="AG1727" t="s"/>
      <c r="AH1727" t="s">
        <v>2247</v>
      </c>
      <c r="AI1727" t="s">
        <v>2248</v>
      </c>
      <c r="AJ1727" t="s"/>
      <c r="AK1727" t="s">
        <v>91</v>
      </c>
      <c r="AL1727" t="s"/>
      <c r="AM1727" t="s"/>
      <c r="AN1727" t="s">
        <v>99</v>
      </c>
      <c r="AO1727" t="s">
        <v>289</v>
      </c>
      <c r="AP1727" t="n">
        <v>9</v>
      </c>
      <c r="AQ1727" t="s">
        <v>92</v>
      </c>
      <c r="AR1727" t="s"/>
      <c r="AS1727" t="s">
        <v>93</v>
      </c>
      <c r="AT1727" t="s">
        <v>94</v>
      </c>
      <c r="AU1727" t="s">
        <v>99</v>
      </c>
      <c r="AV1727" t="s"/>
      <c r="AW1727" t="s">
        <v>95</v>
      </c>
      <c r="AX1727" t="s"/>
      <c r="AY1727" t="n">
        <v>426792</v>
      </c>
      <c r="AZ1727" t="s">
        <v>2195</v>
      </c>
      <c r="BA1727" t="s"/>
      <c r="BB1727" t="s"/>
      <c r="BC1727" t="n">
        <v>38.9127</v>
      </c>
      <c r="BD1727" t="n">
        <v>38.9127</v>
      </c>
      <c r="BE1727" t="s">
        <v>2249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>
        <v>98</v>
      </c>
      <c r="BO1727" t="s">
        <v>82</v>
      </c>
      <c r="BP1727" t="s">
        <v>99</v>
      </c>
      <c r="BQ1727" t="s">
        <v>285</v>
      </c>
      <c r="BR1727" t="s">
        <v>449</v>
      </c>
    </row>
    <row r="1728" spans="1:70">
      <c r="A1728" t="s">
        <v>70</v>
      </c>
      <c r="B1728" t="s">
        <v>71</v>
      </c>
      <c r="C1728" t="s">
        <v>438</v>
      </c>
      <c r="D1728" t="n">
        <v>3</v>
      </c>
      <c r="E1728" t="s">
        <v>2190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128</v>
      </c>
      <c r="L1728" t="s">
        <v>77</v>
      </c>
      <c r="M1728" t="s"/>
      <c r="N1728" t="s">
        <v>276</v>
      </c>
      <c r="O1728" t="s">
        <v>79</v>
      </c>
      <c r="P1728" t="s">
        <v>2190</v>
      </c>
      <c r="Q1728" t="s"/>
      <c r="R1728" t="s">
        <v>80</v>
      </c>
      <c r="S1728" t="s">
        <v>2250</v>
      </c>
      <c r="T1728" t="s">
        <v>82</v>
      </c>
      <c r="U1728" t="s">
        <v>83</v>
      </c>
      <c r="V1728" t="s">
        <v>84</v>
      </c>
      <c r="W1728" t="s">
        <v>107</v>
      </c>
      <c r="X1728" t="s"/>
      <c r="Y1728" t="s">
        <v>86</v>
      </c>
      <c r="Z1728">
        <f>HYPERLINK("https://hotelmonitor-cachepage.eclerx.com/savepage/tk_15454758705915413_sr_61.html","info")</f>
        <v/>
      </c>
      <c r="AA1728" t="n">
        <v>-426792</v>
      </c>
      <c r="AB1728" t="s">
        <v>662</v>
      </c>
      <c r="AC1728" t="s">
        <v>88</v>
      </c>
      <c r="AD1728" t="s">
        <v>89</v>
      </c>
      <c r="AE1728" t="s"/>
      <c r="AF1728" t="s"/>
      <c r="AG1728" t="s"/>
      <c r="AH1728" t="s">
        <v>2251</v>
      </c>
      <c r="AI1728" t="s">
        <v>2252</v>
      </c>
      <c r="AJ1728" t="s"/>
      <c r="AK1728" t="s">
        <v>91</v>
      </c>
      <c r="AL1728" t="s"/>
      <c r="AM1728" t="s"/>
      <c r="AN1728" t="s">
        <v>91</v>
      </c>
      <c r="AO1728" t="s"/>
      <c r="AP1728" t="n">
        <v>9</v>
      </c>
      <c r="AQ1728" t="s">
        <v>92</v>
      </c>
      <c r="AR1728" t="s"/>
      <c r="AS1728" t="s">
        <v>93</v>
      </c>
      <c r="AT1728" t="s">
        <v>94</v>
      </c>
      <c r="AU1728" t="s">
        <v>91</v>
      </c>
      <c r="AV1728" t="s"/>
      <c r="AW1728" t="s">
        <v>95</v>
      </c>
      <c r="AX1728" t="s"/>
      <c r="AY1728" t="n">
        <v>426792</v>
      </c>
      <c r="AZ1728" t="s">
        <v>2195</v>
      </c>
      <c r="BA1728" t="s"/>
      <c r="BB1728" t="s"/>
      <c r="BC1728" t="n">
        <v>38.9127</v>
      </c>
      <c r="BD1728" t="n">
        <v>38.9127</v>
      </c>
      <c r="BE1728" t="s">
        <v>2253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>
        <v>98</v>
      </c>
      <c r="BO1728" t="s">
        <v>82</v>
      </c>
      <c r="BP1728" t="s">
        <v>99</v>
      </c>
      <c r="BQ1728" t="s">
        <v>285</v>
      </c>
      <c r="BR1728" t="s">
        <v>449</v>
      </c>
    </row>
    <row r="1729" spans="1:70">
      <c r="A1729" t="s">
        <v>70</v>
      </c>
      <c r="B1729" t="s">
        <v>71</v>
      </c>
      <c r="C1729" t="s">
        <v>438</v>
      </c>
      <c r="D1729" t="n">
        <v>3</v>
      </c>
      <c r="E1729" t="s">
        <v>2190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128</v>
      </c>
      <c r="L1729" t="s">
        <v>77</v>
      </c>
      <c r="M1729" t="s"/>
      <c r="N1729" t="s">
        <v>276</v>
      </c>
      <c r="O1729" t="s">
        <v>79</v>
      </c>
      <c r="P1729" t="s">
        <v>2190</v>
      </c>
      <c r="Q1729" t="s"/>
      <c r="R1729" t="s">
        <v>80</v>
      </c>
      <c r="S1729" t="s">
        <v>2250</v>
      </c>
      <c r="T1729" t="s">
        <v>82</v>
      </c>
      <c r="U1729" t="s">
        <v>83</v>
      </c>
      <c r="V1729" t="s">
        <v>84</v>
      </c>
      <c r="W1729" t="s">
        <v>107</v>
      </c>
      <c r="X1729" t="s"/>
      <c r="Y1729" t="s">
        <v>86</v>
      </c>
      <c r="Z1729">
        <f>HYPERLINK("https://hotelmonitor-cachepage.eclerx.com/savepage/tk_15454758705915413_sr_61.html","info")</f>
        <v/>
      </c>
      <c r="AA1729" t="n">
        <v>-426792</v>
      </c>
      <c r="AB1729" t="s">
        <v>662</v>
      </c>
      <c r="AC1729" t="s">
        <v>88</v>
      </c>
      <c r="AD1729" t="s">
        <v>89</v>
      </c>
      <c r="AE1729" t="s"/>
      <c r="AF1729" t="s"/>
      <c r="AG1729" t="s"/>
      <c r="AH1729" t="s">
        <v>2251</v>
      </c>
      <c r="AI1729" t="s">
        <v>2252</v>
      </c>
      <c r="AJ1729" t="s"/>
      <c r="AK1729" t="s">
        <v>91</v>
      </c>
      <c r="AL1729" t="s"/>
      <c r="AM1729" t="s"/>
      <c r="AN1729" t="s">
        <v>91</v>
      </c>
      <c r="AO1729" t="s"/>
      <c r="AP1729" t="n">
        <v>9</v>
      </c>
      <c r="AQ1729" t="s">
        <v>92</v>
      </c>
      <c r="AR1729" t="s"/>
      <c r="AS1729" t="s">
        <v>93</v>
      </c>
      <c r="AT1729" t="s">
        <v>94</v>
      </c>
      <c r="AU1729" t="s">
        <v>91</v>
      </c>
      <c r="AV1729" t="s"/>
      <c r="AW1729" t="s">
        <v>95</v>
      </c>
      <c r="AX1729" t="s"/>
      <c r="AY1729" t="n">
        <v>426792</v>
      </c>
      <c r="AZ1729" t="s">
        <v>2195</v>
      </c>
      <c r="BA1729" t="s"/>
      <c r="BB1729" t="s"/>
      <c r="BC1729" t="n">
        <v>38.9127</v>
      </c>
      <c r="BD1729" t="n">
        <v>38.9127</v>
      </c>
      <c r="BE1729" t="s">
        <v>2253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>
        <v>98</v>
      </c>
      <c r="BO1729" t="s">
        <v>82</v>
      </c>
      <c r="BP1729" t="s">
        <v>99</v>
      </c>
      <c r="BQ1729" t="s">
        <v>285</v>
      </c>
      <c r="BR1729" t="s">
        <v>449</v>
      </c>
    </row>
    <row r="1730" spans="1:70">
      <c r="A1730" t="s">
        <v>70</v>
      </c>
      <c r="B1730" t="s">
        <v>71</v>
      </c>
      <c r="C1730" t="s">
        <v>438</v>
      </c>
      <c r="D1730" t="n">
        <v>3</v>
      </c>
      <c r="E1730" t="s">
        <v>2190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95.40000000000001</v>
      </c>
      <c r="L1730" t="s">
        <v>77</v>
      </c>
      <c r="M1730" t="s"/>
      <c r="N1730" t="s">
        <v>1394</v>
      </c>
      <c r="O1730" t="s">
        <v>79</v>
      </c>
      <c r="P1730" t="s">
        <v>2190</v>
      </c>
      <c r="Q1730" t="s"/>
      <c r="R1730" t="s">
        <v>80</v>
      </c>
      <c r="S1730" t="s">
        <v>2254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>
        <f>HYPERLINK("https://hotelmonitor-cachepage.eclerx.com/savepage/tk_15454758705915413_sr_61.html","info")</f>
        <v/>
      </c>
      <c r="AA1730" t="n">
        <v>-426792</v>
      </c>
      <c r="AB1730" t="s">
        <v>2192</v>
      </c>
      <c r="AC1730" t="s">
        <v>196</v>
      </c>
      <c r="AD1730" t="s">
        <v>89</v>
      </c>
      <c r="AE1730" t="s"/>
      <c r="AF1730" t="s"/>
      <c r="AG1730" t="s"/>
      <c r="AH1730" t="s">
        <v>2255</v>
      </c>
      <c r="AI1730" t="s">
        <v>2256</v>
      </c>
      <c r="AJ1730" t="s"/>
      <c r="AK1730" t="s">
        <v>91</v>
      </c>
      <c r="AL1730" t="s"/>
      <c r="AM1730" t="s"/>
      <c r="AN1730" t="s">
        <v>99</v>
      </c>
      <c r="AO1730" t="s">
        <v>200</v>
      </c>
      <c r="AP1730" t="n">
        <v>9</v>
      </c>
      <c r="AQ1730" t="s">
        <v>92</v>
      </c>
      <c r="AR1730" t="s"/>
      <c r="AS1730" t="s">
        <v>93</v>
      </c>
      <c r="AT1730" t="s">
        <v>94</v>
      </c>
      <c r="AU1730" t="s">
        <v>91</v>
      </c>
      <c r="AV1730" t="s"/>
      <c r="AW1730" t="s">
        <v>95</v>
      </c>
      <c r="AX1730" t="s"/>
      <c r="AY1730" t="n">
        <v>426792</v>
      </c>
      <c r="AZ1730" t="s">
        <v>2195</v>
      </c>
      <c r="BA1730" t="s"/>
      <c r="BB1730" t="s"/>
      <c r="BC1730" t="n">
        <v>38.9127</v>
      </c>
      <c r="BD1730" t="n">
        <v>38.9127</v>
      </c>
      <c r="BE1730" t="s">
        <v>2257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>
        <v>98</v>
      </c>
      <c r="BO1730" t="s">
        <v>82</v>
      </c>
      <c r="BP1730" t="s">
        <v>99</v>
      </c>
      <c r="BQ1730" t="s">
        <v>1399</v>
      </c>
      <c r="BR1730" t="s">
        <v>449</v>
      </c>
    </row>
    <row r="1731" spans="1:70">
      <c r="A1731" t="s">
        <v>70</v>
      </c>
      <c r="B1731" t="s">
        <v>71</v>
      </c>
      <c r="C1731" t="s">
        <v>438</v>
      </c>
      <c r="D1731" t="n">
        <v>3</v>
      </c>
      <c r="E1731" t="s">
        <v>2190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95.40000000000001</v>
      </c>
      <c r="L1731" t="s">
        <v>77</v>
      </c>
      <c r="M1731" t="s"/>
      <c r="N1731" t="s">
        <v>1394</v>
      </c>
      <c r="O1731" t="s">
        <v>79</v>
      </c>
      <c r="P1731" t="s">
        <v>2190</v>
      </c>
      <c r="Q1731" t="s"/>
      <c r="R1731" t="s">
        <v>80</v>
      </c>
      <c r="S1731" t="s">
        <v>2254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>
        <f>HYPERLINK("https://hotelmonitor-cachepage.eclerx.com/savepage/tk_15454758705915413_sr_61.html","info")</f>
        <v/>
      </c>
      <c r="AA1731" t="n">
        <v>-426792</v>
      </c>
      <c r="AB1731" t="s">
        <v>2192</v>
      </c>
      <c r="AC1731" t="s">
        <v>196</v>
      </c>
      <c r="AD1731" t="s">
        <v>89</v>
      </c>
      <c r="AE1731" t="s"/>
      <c r="AF1731" t="s"/>
      <c r="AG1731" t="s"/>
      <c r="AH1731" t="s">
        <v>2255</v>
      </c>
      <c r="AI1731" t="s">
        <v>2256</v>
      </c>
      <c r="AJ1731" t="s"/>
      <c r="AK1731" t="s">
        <v>91</v>
      </c>
      <c r="AL1731" t="s"/>
      <c r="AM1731" t="s"/>
      <c r="AN1731" t="s">
        <v>99</v>
      </c>
      <c r="AO1731" t="s">
        <v>200</v>
      </c>
      <c r="AP1731" t="n">
        <v>9</v>
      </c>
      <c r="AQ1731" t="s">
        <v>92</v>
      </c>
      <c r="AR1731" t="s"/>
      <c r="AS1731" t="s">
        <v>93</v>
      </c>
      <c r="AT1731" t="s">
        <v>94</v>
      </c>
      <c r="AU1731" t="s">
        <v>91</v>
      </c>
      <c r="AV1731" t="s"/>
      <c r="AW1731" t="s">
        <v>95</v>
      </c>
      <c r="AX1731" t="s"/>
      <c r="AY1731" t="n">
        <v>426792</v>
      </c>
      <c r="AZ1731" t="s">
        <v>2195</v>
      </c>
      <c r="BA1731" t="s"/>
      <c r="BB1731" t="s"/>
      <c r="BC1731" t="n">
        <v>38.9127</v>
      </c>
      <c r="BD1731" t="n">
        <v>38.9127</v>
      </c>
      <c r="BE1731" t="s">
        <v>2257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>
        <v>98</v>
      </c>
      <c r="BO1731" t="s">
        <v>82</v>
      </c>
      <c r="BP1731" t="s">
        <v>99</v>
      </c>
      <c r="BQ1731" t="s">
        <v>1399</v>
      </c>
      <c r="BR1731" t="s">
        <v>449</v>
      </c>
    </row>
    <row r="1732" spans="1:70">
      <c r="A1732" t="s">
        <v>70</v>
      </c>
      <c r="B1732" t="s">
        <v>71</v>
      </c>
      <c r="C1732" t="s">
        <v>438</v>
      </c>
      <c r="D1732" t="n">
        <v>3</v>
      </c>
      <c r="E1732" t="s">
        <v>2190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100.7</v>
      </c>
      <c r="L1732" t="s">
        <v>77</v>
      </c>
      <c r="M1732" t="s"/>
      <c r="N1732" t="s">
        <v>1394</v>
      </c>
      <c r="O1732" t="s">
        <v>79</v>
      </c>
      <c r="P1732" t="s">
        <v>2190</v>
      </c>
      <c r="Q1732" t="s"/>
      <c r="R1732" t="s">
        <v>80</v>
      </c>
      <c r="S1732" t="s">
        <v>2258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>
        <f>HYPERLINK("https://hotelmonitor-cachepage.eclerx.com/savepage/tk_15454758705915413_sr_61.html","info")</f>
        <v/>
      </c>
      <c r="AA1732" t="n">
        <v>-426792</v>
      </c>
      <c r="AB1732" t="s">
        <v>662</v>
      </c>
      <c r="AC1732" t="s">
        <v>88</v>
      </c>
      <c r="AD1732" t="s">
        <v>89</v>
      </c>
      <c r="AE1732" t="s"/>
      <c r="AF1732" t="s"/>
      <c r="AG1732" t="s"/>
      <c r="AH1732" t="s">
        <v>2259</v>
      </c>
      <c r="AI1732" t="s">
        <v>2260</v>
      </c>
      <c r="AJ1732" t="s"/>
      <c r="AK1732" t="s">
        <v>91</v>
      </c>
      <c r="AL1732" t="s"/>
      <c r="AM1732" t="s"/>
      <c r="AN1732" t="s">
        <v>99</v>
      </c>
      <c r="AO1732" t="s">
        <v>289</v>
      </c>
      <c r="AP1732" t="n">
        <v>9</v>
      </c>
      <c r="AQ1732" t="s">
        <v>92</v>
      </c>
      <c r="AR1732" t="s"/>
      <c r="AS1732" t="s">
        <v>93</v>
      </c>
      <c r="AT1732" t="s">
        <v>94</v>
      </c>
      <c r="AU1732" t="s">
        <v>99</v>
      </c>
      <c r="AV1732" t="s"/>
      <c r="AW1732" t="s">
        <v>95</v>
      </c>
      <c r="AX1732" t="s"/>
      <c r="AY1732" t="n">
        <v>426792</v>
      </c>
      <c r="AZ1732" t="s">
        <v>2195</v>
      </c>
      <c r="BA1732" t="s"/>
      <c r="BB1732" t="s"/>
      <c r="BC1732" t="n">
        <v>38.9127</v>
      </c>
      <c r="BD1732" t="n">
        <v>38.9127</v>
      </c>
      <c r="BE1732" t="s">
        <v>2261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>
        <v>98</v>
      </c>
      <c r="BO1732" t="s">
        <v>82</v>
      </c>
      <c r="BP1732" t="s">
        <v>99</v>
      </c>
      <c r="BQ1732" t="s">
        <v>1399</v>
      </c>
      <c r="BR1732" t="s">
        <v>449</v>
      </c>
    </row>
    <row r="1733" spans="1:70">
      <c r="A1733" t="s">
        <v>70</v>
      </c>
      <c r="B1733" t="s">
        <v>71</v>
      </c>
      <c r="C1733" t="s">
        <v>438</v>
      </c>
      <c r="D1733" t="n">
        <v>3</v>
      </c>
      <c r="E1733" t="s">
        <v>2190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100.7</v>
      </c>
      <c r="L1733" t="s">
        <v>77</v>
      </c>
      <c r="M1733" t="s"/>
      <c r="N1733" t="s">
        <v>1394</v>
      </c>
      <c r="O1733" t="s">
        <v>79</v>
      </c>
      <c r="P1733" t="s">
        <v>2190</v>
      </c>
      <c r="Q1733" t="s"/>
      <c r="R1733" t="s">
        <v>80</v>
      </c>
      <c r="S1733" t="s">
        <v>2258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>
        <f>HYPERLINK("https://hotelmonitor-cachepage.eclerx.com/savepage/tk_15454758705915413_sr_61.html","info")</f>
        <v/>
      </c>
      <c r="AA1733" t="n">
        <v>-426792</v>
      </c>
      <c r="AB1733" t="s">
        <v>662</v>
      </c>
      <c r="AC1733" t="s">
        <v>88</v>
      </c>
      <c r="AD1733" t="s">
        <v>89</v>
      </c>
      <c r="AE1733" t="s"/>
      <c r="AF1733" t="s"/>
      <c r="AG1733" t="s"/>
      <c r="AH1733" t="s">
        <v>2259</v>
      </c>
      <c r="AI1733" t="s">
        <v>2260</v>
      </c>
      <c r="AJ1733" t="s"/>
      <c r="AK1733" t="s">
        <v>91</v>
      </c>
      <c r="AL1733" t="s"/>
      <c r="AM1733" t="s"/>
      <c r="AN1733" t="s">
        <v>99</v>
      </c>
      <c r="AO1733" t="s">
        <v>289</v>
      </c>
      <c r="AP1733" t="n">
        <v>9</v>
      </c>
      <c r="AQ1733" t="s">
        <v>92</v>
      </c>
      <c r="AR1733" t="s"/>
      <c r="AS1733" t="s">
        <v>93</v>
      </c>
      <c r="AT1733" t="s">
        <v>94</v>
      </c>
      <c r="AU1733" t="s">
        <v>99</v>
      </c>
      <c r="AV1733" t="s"/>
      <c r="AW1733" t="s">
        <v>95</v>
      </c>
      <c r="AX1733" t="s"/>
      <c r="AY1733" t="n">
        <v>426792</v>
      </c>
      <c r="AZ1733" t="s">
        <v>2195</v>
      </c>
      <c r="BA1733" t="s"/>
      <c r="BB1733" t="s"/>
      <c r="BC1733" t="n">
        <v>38.9127</v>
      </c>
      <c r="BD1733" t="n">
        <v>38.9127</v>
      </c>
      <c r="BE1733" t="s">
        <v>2261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>
        <v>98</v>
      </c>
      <c r="BO1733" t="s">
        <v>82</v>
      </c>
      <c r="BP1733" t="s">
        <v>99</v>
      </c>
      <c r="BQ1733" t="s">
        <v>1399</v>
      </c>
      <c r="BR1733" t="s">
        <v>449</v>
      </c>
    </row>
    <row r="1734" spans="1:70">
      <c r="A1734" t="s">
        <v>70</v>
      </c>
      <c r="B1734" t="s">
        <v>71</v>
      </c>
      <c r="C1734" t="s">
        <v>438</v>
      </c>
      <c r="D1734" t="n">
        <v>3</v>
      </c>
      <c r="E1734" t="s">
        <v>2190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106</v>
      </c>
      <c r="L1734" t="s">
        <v>77</v>
      </c>
      <c r="M1734" t="s"/>
      <c r="N1734" t="s">
        <v>1394</v>
      </c>
      <c r="O1734" t="s">
        <v>79</v>
      </c>
      <c r="P1734" t="s">
        <v>2190</v>
      </c>
      <c r="Q1734" t="s"/>
      <c r="R1734" t="s">
        <v>80</v>
      </c>
      <c r="S1734" t="s">
        <v>2262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>
        <f>HYPERLINK("https://hotelmonitor-cachepage.eclerx.com/savepage/tk_15454758705915413_sr_61.html","info")</f>
        <v/>
      </c>
      <c r="AA1734" t="n">
        <v>-426792</v>
      </c>
      <c r="AB1734" t="s">
        <v>662</v>
      </c>
      <c r="AC1734" t="s">
        <v>88</v>
      </c>
      <c r="AD1734" t="s">
        <v>89</v>
      </c>
      <c r="AE1734" t="s"/>
      <c r="AF1734" t="s"/>
      <c r="AG1734" t="s"/>
      <c r="AH1734" t="s">
        <v>2263</v>
      </c>
      <c r="AI1734" t="s">
        <v>2264</v>
      </c>
      <c r="AJ1734" t="s"/>
      <c r="AK1734" t="s">
        <v>91</v>
      </c>
      <c r="AL1734" t="s"/>
      <c r="AM1734" t="s"/>
      <c r="AN1734" t="s">
        <v>91</v>
      </c>
      <c r="AO1734" t="s"/>
      <c r="AP1734" t="n">
        <v>9</v>
      </c>
      <c r="AQ1734" t="s">
        <v>92</v>
      </c>
      <c r="AR1734" t="s"/>
      <c r="AS1734" t="s">
        <v>93</v>
      </c>
      <c r="AT1734" t="s">
        <v>94</v>
      </c>
      <c r="AU1734" t="s">
        <v>91</v>
      </c>
      <c r="AV1734" t="s"/>
      <c r="AW1734" t="s">
        <v>95</v>
      </c>
      <c r="AX1734" t="s"/>
      <c r="AY1734" t="n">
        <v>426792</v>
      </c>
      <c r="AZ1734" t="s">
        <v>2195</v>
      </c>
      <c r="BA1734" t="s"/>
      <c r="BB1734" t="s"/>
      <c r="BC1734" t="n">
        <v>38.9127</v>
      </c>
      <c r="BD1734" t="n">
        <v>38.9127</v>
      </c>
      <c r="BE1734" t="s">
        <v>2265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>
        <v>98</v>
      </c>
      <c r="BO1734" t="s">
        <v>82</v>
      </c>
      <c r="BP1734" t="s">
        <v>99</v>
      </c>
      <c r="BQ1734" t="s">
        <v>1399</v>
      </c>
      <c r="BR1734" t="s">
        <v>449</v>
      </c>
    </row>
    <row r="1735" spans="1:70">
      <c r="A1735" t="s">
        <v>70</v>
      </c>
      <c r="B1735" t="s">
        <v>71</v>
      </c>
      <c r="C1735" t="s">
        <v>438</v>
      </c>
      <c r="D1735" t="n">
        <v>3</v>
      </c>
      <c r="E1735" t="s">
        <v>2190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106</v>
      </c>
      <c r="L1735" t="s">
        <v>77</v>
      </c>
      <c r="M1735" t="s"/>
      <c r="N1735" t="s">
        <v>1394</v>
      </c>
      <c r="O1735" t="s">
        <v>79</v>
      </c>
      <c r="P1735" t="s">
        <v>2190</v>
      </c>
      <c r="Q1735" t="s"/>
      <c r="R1735" t="s">
        <v>80</v>
      </c>
      <c r="S1735" t="s">
        <v>2262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>
        <f>HYPERLINK("https://hotelmonitor-cachepage.eclerx.com/savepage/tk_15454758705915413_sr_61.html","info")</f>
        <v/>
      </c>
      <c r="AA1735" t="n">
        <v>-426792</v>
      </c>
      <c r="AB1735" t="s">
        <v>662</v>
      </c>
      <c r="AC1735" t="s">
        <v>88</v>
      </c>
      <c r="AD1735" t="s">
        <v>89</v>
      </c>
      <c r="AE1735" t="s"/>
      <c r="AF1735" t="s"/>
      <c r="AG1735" t="s"/>
      <c r="AH1735" t="s">
        <v>2263</v>
      </c>
      <c r="AI1735" t="s">
        <v>2264</v>
      </c>
      <c r="AJ1735" t="s"/>
      <c r="AK1735" t="s">
        <v>91</v>
      </c>
      <c r="AL1735" t="s"/>
      <c r="AM1735" t="s"/>
      <c r="AN1735" t="s">
        <v>91</v>
      </c>
      <c r="AO1735" t="s"/>
      <c r="AP1735" t="n">
        <v>9</v>
      </c>
      <c r="AQ1735" t="s">
        <v>92</v>
      </c>
      <c r="AR1735" t="s"/>
      <c r="AS1735" t="s">
        <v>93</v>
      </c>
      <c r="AT1735" t="s">
        <v>94</v>
      </c>
      <c r="AU1735" t="s">
        <v>91</v>
      </c>
      <c r="AV1735" t="s"/>
      <c r="AW1735" t="s">
        <v>95</v>
      </c>
      <c r="AX1735" t="s"/>
      <c r="AY1735" t="n">
        <v>426792</v>
      </c>
      <c r="AZ1735" t="s">
        <v>2195</v>
      </c>
      <c r="BA1735" t="s"/>
      <c r="BB1735" t="s"/>
      <c r="BC1735" t="n">
        <v>38.9127</v>
      </c>
      <c r="BD1735" t="n">
        <v>38.9127</v>
      </c>
      <c r="BE1735" t="s">
        <v>2265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>
        <v>98</v>
      </c>
      <c r="BO1735" t="s">
        <v>82</v>
      </c>
      <c r="BP1735" t="s">
        <v>99</v>
      </c>
      <c r="BQ1735" t="s">
        <v>1399</v>
      </c>
      <c r="BR1735" t="s">
        <v>449</v>
      </c>
    </row>
    <row r="1736" spans="1:70">
      <c r="A1736" t="s">
        <v>70</v>
      </c>
      <c r="B1736" t="s">
        <v>71</v>
      </c>
      <c r="C1736" t="s">
        <v>438</v>
      </c>
      <c r="D1736" t="n">
        <v>3</v>
      </c>
      <c r="E1736" t="s">
        <v>2190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106.2</v>
      </c>
      <c r="L1736" t="s">
        <v>77</v>
      </c>
      <c r="M1736" t="s"/>
      <c r="N1736" t="s">
        <v>1394</v>
      </c>
      <c r="O1736" t="s">
        <v>79</v>
      </c>
      <c r="P1736" t="s">
        <v>2190</v>
      </c>
      <c r="Q1736" t="s"/>
      <c r="R1736" t="s">
        <v>80</v>
      </c>
      <c r="S1736" t="s">
        <v>2266</v>
      </c>
      <c r="T1736" t="s">
        <v>82</v>
      </c>
      <c r="U1736" t="s">
        <v>83</v>
      </c>
      <c r="V1736" t="s">
        <v>84</v>
      </c>
      <c r="W1736" t="s">
        <v>103</v>
      </c>
      <c r="X1736" t="s"/>
      <c r="Y1736" t="s">
        <v>86</v>
      </c>
      <c r="Z1736">
        <f>HYPERLINK("https://hotelmonitor-cachepage.eclerx.com/savepage/tk_15454758705915413_sr_61.html","info")</f>
        <v/>
      </c>
      <c r="AA1736" t="n">
        <v>-426792</v>
      </c>
      <c r="AB1736" t="s">
        <v>2192</v>
      </c>
      <c r="AC1736" t="s">
        <v>196</v>
      </c>
      <c r="AD1736" t="s">
        <v>89</v>
      </c>
      <c r="AE1736" t="s"/>
      <c r="AF1736" t="s"/>
      <c r="AG1736" t="s"/>
      <c r="AH1736" t="s">
        <v>2267</v>
      </c>
      <c r="AI1736" t="s">
        <v>2268</v>
      </c>
      <c r="AJ1736" t="s"/>
      <c r="AK1736" t="s">
        <v>91</v>
      </c>
      <c r="AL1736" t="s"/>
      <c r="AM1736" t="s"/>
      <c r="AN1736" t="s">
        <v>99</v>
      </c>
      <c r="AO1736" t="s">
        <v>200</v>
      </c>
      <c r="AP1736" t="n">
        <v>9</v>
      </c>
      <c r="AQ1736" t="s">
        <v>92</v>
      </c>
      <c r="AR1736" t="s"/>
      <c r="AS1736" t="s">
        <v>93</v>
      </c>
      <c r="AT1736" t="s">
        <v>94</v>
      </c>
      <c r="AU1736" t="s">
        <v>91</v>
      </c>
      <c r="AV1736" t="s"/>
      <c r="AW1736" t="s">
        <v>95</v>
      </c>
      <c r="AX1736" t="s"/>
      <c r="AY1736" t="n">
        <v>426792</v>
      </c>
      <c r="AZ1736" t="s">
        <v>2195</v>
      </c>
      <c r="BA1736" t="s"/>
      <c r="BB1736" t="s"/>
      <c r="BC1736" t="n">
        <v>38.9127</v>
      </c>
      <c r="BD1736" t="n">
        <v>38.9127</v>
      </c>
      <c r="BE1736" t="s">
        <v>2269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>
        <v>98</v>
      </c>
      <c r="BO1736" t="s">
        <v>82</v>
      </c>
      <c r="BP1736" t="s">
        <v>99</v>
      </c>
      <c r="BQ1736" t="s">
        <v>1399</v>
      </c>
      <c r="BR1736" t="s">
        <v>449</v>
      </c>
    </row>
    <row r="1737" spans="1:70">
      <c r="A1737" t="s">
        <v>70</v>
      </c>
      <c r="B1737" t="s">
        <v>71</v>
      </c>
      <c r="C1737" t="s">
        <v>438</v>
      </c>
      <c r="D1737" t="n">
        <v>3</v>
      </c>
      <c r="E1737" t="s">
        <v>2190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106.2</v>
      </c>
      <c r="L1737" t="s">
        <v>77</v>
      </c>
      <c r="M1737" t="s"/>
      <c r="N1737" t="s">
        <v>1394</v>
      </c>
      <c r="O1737" t="s">
        <v>79</v>
      </c>
      <c r="P1737" t="s">
        <v>2190</v>
      </c>
      <c r="Q1737" t="s"/>
      <c r="R1737" t="s">
        <v>80</v>
      </c>
      <c r="S1737" t="s">
        <v>2266</v>
      </c>
      <c r="T1737" t="s">
        <v>82</v>
      </c>
      <c r="U1737" t="s">
        <v>83</v>
      </c>
      <c r="V1737" t="s">
        <v>84</v>
      </c>
      <c r="W1737" t="s">
        <v>103</v>
      </c>
      <c r="X1737" t="s"/>
      <c r="Y1737" t="s">
        <v>86</v>
      </c>
      <c r="Z1737">
        <f>HYPERLINK("https://hotelmonitor-cachepage.eclerx.com/savepage/tk_15454758705915413_sr_61.html","info")</f>
        <v/>
      </c>
      <c r="AA1737" t="n">
        <v>-426792</v>
      </c>
      <c r="AB1737" t="s">
        <v>2192</v>
      </c>
      <c r="AC1737" t="s">
        <v>196</v>
      </c>
      <c r="AD1737" t="s">
        <v>89</v>
      </c>
      <c r="AE1737" t="s"/>
      <c r="AF1737" t="s"/>
      <c r="AG1737" t="s"/>
      <c r="AH1737" t="s">
        <v>2267</v>
      </c>
      <c r="AI1737" t="s">
        <v>2268</v>
      </c>
      <c r="AJ1737" t="s"/>
      <c r="AK1737" t="s">
        <v>91</v>
      </c>
      <c r="AL1737" t="s"/>
      <c r="AM1737" t="s"/>
      <c r="AN1737" t="s">
        <v>99</v>
      </c>
      <c r="AO1737" t="s">
        <v>200</v>
      </c>
      <c r="AP1737" t="n">
        <v>9</v>
      </c>
      <c r="AQ1737" t="s">
        <v>92</v>
      </c>
      <c r="AR1737" t="s"/>
      <c r="AS1737" t="s">
        <v>93</v>
      </c>
      <c r="AT1737" t="s">
        <v>94</v>
      </c>
      <c r="AU1737" t="s">
        <v>91</v>
      </c>
      <c r="AV1737" t="s"/>
      <c r="AW1737" t="s">
        <v>95</v>
      </c>
      <c r="AX1737" t="s"/>
      <c r="AY1737" t="n">
        <v>426792</v>
      </c>
      <c r="AZ1737" t="s">
        <v>2195</v>
      </c>
      <c r="BA1737" t="s"/>
      <c r="BB1737" t="s"/>
      <c r="BC1737" t="n">
        <v>38.9127</v>
      </c>
      <c r="BD1737" t="n">
        <v>38.9127</v>
      </c>
      <c r="BE1737" t="s">
        <v>2269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>
        <v>98</v>
      </c>
      <c r="BO1737" t="s">
        <v>82</v>
      </c>
      <c r="BP1737" t="s">
        <v>99</v>
      </c>
      <c r="BQ1737" t="s">
        <v>1399</v>
      </c>
      <c r="BR1737" t="s">
        <v>449</v>
      </c>
    </row>
    <row r="1738" spans="1:70">
      <c r="A1738" t="s">
        <v>70</v>
      </c>
      <c r="B1738" t="s">
        <v>71</v>
      </c>
      <c r="C1738" t="s">
        <v>438</v>
      </c>
      <c r="D1738" t="n">
        <v>3</v>
      </c>
      <c r="E1738" t="s">
        <v>2190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112.1</v>
      </c>
      <c r="L1738" t="s">
        <v>77</v>
      </c>
      <c r="M1738" t="s"/>
      <c r="N1738" t="s">
        <v>1394</v>
      </c>
      <c r="O1738" t="s">
        <v>79</v>
      </c>
      <c r="P1738" t="s">
        <v>2190</v>
      </c>
      <c r="Q1738" t="s"/>
      <c r="R1738" t="s">
        <v>80</v>
      </c>
      <c r="S1738" t="s">
        <v>2270</v>
      </c>
      <c r="T1738" t="s">
        <v>82</v>
      </c>
      <c r="U1738" t="s">
        <v>83</v>
      </c>
      <c r="V1738" t="s">
        <v>84</v>
      </c>
      <c r="W1738" t="s">
        <v>103</v>
      </c>
      <c r="X1738" t="s"/>
      <c r="Y1738" t="s">
        <v>86</v>
      </c>
      <c r="Z1738">
        <f>HYPERLINK("https://hotelmonitor-cachepage.eclerx.com/savepage/tk_15454758705915413_sr_61.html","info")</f>
        <v/>
      </c>
      <c r="AA1738" t="n">
        <v>-426792</v>
      </c>
      <c r="AB1738" t="s">
        <v>662</v>
      </c>
      <c r="AC1738" t="s">
        <v>88</v>
      </c>
      <c r="AD1738" t="s">
        <v>89</v>
      </c>
      <c r="AE1738" t="s"/>
      <c r="AF1738" t="s"/>
      <c r="AG1738" t="s"/>
      <c r="AH1738" t="s">
        <v>2271</v>
      </c>
      <c r="AI1738" t="s">
        <v>2272</v>
      </c>
      <c r="AJ1738" t="s"/>
      <c r="AK1738" t="s">
        <v>91</v>
      </c>
      <c r="AL1738" t="s"/>
      <c r="AM1738" t="s"/>
      <c r="AN1738" t="s">
        <v>99</v>
      </c>
      <c r="AO1738" t="s">
        <v>289</v>
      </c>
      <c r="AP1738" t="n">
        <v>9</v>
      </c>
      <c r="AQ1738" t="s">
        <v>92</v>
      </c>
      <c r="AR1738" t="s"/>
      <c r="AS1738" t="s">
        <v>93</v>
      </c>
      <c r="AT1738" t="s">
        <v>94</v>
      </c>
      <c r="AU1738" t="s">
        <v>99</v>
      </c>
      <c r="AV1738" t="s"/>
      <c r="AW1738" t="s">
        <v>95</v>
      </c>
      <c r="AX1738" t="s"/>
      <c r="AY1738" t="n">
        <v>426792</v>
      </c>
      <c r="AZ1738" t="s">
        <v>2195</v>
      </c>
      <c r="BA1738" t="s"/>
      <c r="BB1738" t="s"/>
      <c r="BC1738" t="n">
        <v>38.9127</v>
      </c>
      <c r="BD1738" t="n">
        <v>38.9127</v>
      </c>
      <c r="BE1738" t="s">
        <v>2273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>
        <v>98</v>
      </c>
      <c r="BO1738" t="s">
        <v>82</v>
      </c>
      <c r="BP1738" t="s">
        <v>99</v>
      </c>
      <c r="BQ1738" t="s">
        <v>1399</v>
      </c>
      <c r="BR1738" t="s">
        <v>449</v>
      </c>
    </row>
    <row r="1739" spans="1:70">
      <c r="A1739" t="s">
        <v>70</v>
      </c>
      <c r="B1739" t="s">
        <v>71</v>
      </c>
      <c r="C1739" t="s">
        <v>438</v>
      </c>
      <c r="D1739" t="n">
        <v>3</v>
      </c>
      <c r="E1739" t="s">
        <v>2190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112.1</v>
      </c>
      <c r="L1739" t="s">
        <v>77</v>
      </c>
      <c r="M1739" t="s"/>
      <c r="N1739" t="s">
        <v>1394</v>
      </c>
      <c r="O1739" t="s">
        <v>79</v>
      </c>
      <c r="P1739" t="s">
        <v>2190</v>
      </c>
      <c r="Q1739" t="s"/>
      <c r="R1739" t="s">
        <v>80</v>
      </c>
      <c r="S1739" t="s">
        <v>2270</v>
      </c>
      <c r="T1739" t="s">
        <v>82</v>
      </c>
      <c r="U1739" t="s">
        <v>83</v>
      </c>
      <c r="V1739" t="s">
        <v>84</v>
      </c>
      <c r="W1739" t="s">
        <v>103</v>
      </c>
      <c r="X1739" t="s"/>
      <c r="Y1739" t="s">
        <v>86</v>
      </c>
      <c r="Z1739">
        <f>HYPERLINK("https://hotelmonitor-cachepage.eclerx.com/savepage/tk_15454758705915413_sr_61.html","info")</f>
        <v/>
      </c>
      <c r="AA1739" t="n">
        <v>-426792</v>
      </c>
      <c r="AB1739" t="s">
        <v>662</v>
      </c>
      <c r="AC1739" t="s">
        <v>88</v>
      </c>
      <c r="AD1739" t="s">
        <v>89</v>
      </c>
      <c r="AE1739" t="s"/>
      <c r="AF1739" t="s"/>
      <c r="AG1739" t="s"/>
      <c r="AH1739" t="s">
        <v>2271</v>
      </c>
      <c r="AI1739" t="s">
        <v>2272</v>
      </c>
      <c r="AJ1739" t="s"/>
      <c r="AK1739" t="s">
        <v>91</v>
      </c>
      <c r="AL1739" t="s"/>
      <c r="AM1739" t="s"/>
      <c r="AN1739" t="s">
        <v>99</v>
      </c>
      <c r="AO1739" t="s">
        <v>289</v>
      </c>
      <c r="AP1739" t="n">
        <v>9</v>
      </c>
      <c r="AQ1739" t="s">
        <v>92</v>
      </c>
      <c r="AR1739" t="s"/>
      <c r="AS1739" t="s">
        <v>93</v>
      </c>
      <c r="AT1739" t="s">
        <v>94</v>
      </c>
      <c r="AU1739" t="s">
        <v>99</v>
      </c>
      <c r="AV1739" t="s"/>
      <c r="AW1739" t="s">
        <v>95</v>
      </c>
      <c r="AX1739" t="s"/>
      <c r="AY1739" t="n">
        <v>426792</v>
      </c>
      <c r="AZ1739" t="s">
        <v>2195</v>
      </c>
      <c r="BA1739" t="s"/>
      <c r="BB1739" t="s"/>
      <c r="BC1739" t="n">
        <v>38.9127</v>
      </c>
      <c r="BD1739" t="n">
        <v>38.9127</v>
      </c>
      <c r="BE1739" t="s">
        <v>2273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>
        <v>98</v>
      </c>
      <c r="BO1739" t="s">
        <v>82</v>
      </c>
      <c r="BP1739" t="s">
        <v>99</v>
      </c>
      <c r="BQ1739" t="s">
        <v>1399</v>
      </c>
      <c r="BR1739" t="s">
        <v>449</v>
      </c>
    </row>
    <row r="1740" spans="1:70">
      <c r="A1740" t="s">
        <v>70</v>
      </c>
      <c r="B1740" t="s">
        <v>71</v>
      </c>
      <c r="C1740" t="s">
        <v>438</v>
      </c>
      <c r="D1740" t="n">
        <v>3</v>
      </c>
      <c r="E1740" t="s">
        <v>2190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118</v>
      </c>
      <c r="L1740" t="s">
        <v>77</v>
      </c>
      <c r="M1740" t="s"/>
      <c r="N1740" t="s">
        <v>1394</v>
      </c>
      <c r="O1740" t="s">
        <v>79</v>
      </c>
      <c r="P1740" t="s">
        <v>2190</v>
      </c>
      <c r="Q1740" t="s"/>
      <c r="R1740" t="s">
        <v>80</v>
      </c>
      <c r="S1740" t="s">
        <v>2274</v>
      </c>
      <c r="T1740" t="s">
        <v>82</v>
      </c>
      <c r="U1740" t="s">
        <v>83</v>
      </c>
      <c r="V1740" t="s">
        <v>84</v>
      </c>
      <c r="W1740" t="s">
        <v>103</v>
      </c>
      <c r="X1740" t="s"/>
      <c r="Y1740" t="s">
        <v>86</v>
      </c>
      <c r="Z1740">
        <f>HYPERLINK("https://hotelmonitor-cachepage.eclerx.com/savepage/tk_15454758705915413_sr_61.html","info")</f>
        <v/>
      </c>
      <c r="AA1740" t="n">
        <v>-426792</v>
      </c>
      <c r="AB1740" t="s">
        <v>662</v>
      </c>
      <c r="AC1740" t="s">
        <v>88</v>
      </c>
      <c r="AD1740" t="s">
        <v>89</v>
      </c>
      <c r="AE1740" t="s"/>
      <c r="AF1740" t="s"/>
      <c r="AG1740" t="s"/>
      <c r="AH1740" t="s">
        <v>2275</v>
      </c>
      <c r="AI1740" t="s">
        <v>2276</v>
      </c>
      <c r="AJ1740" t="s"/>
      <c r="AK1740" t="s">
        <v>91</v>
      </c>
      <c r="AL1740" t="s"/>
      <c r="AM1740" t="s"/>
      <c r="AN1740" t="s">
        <v>91</v>
      </c>
      <c r="AO1740" t="s"/>
      <c r="AP1740" t="n">
        <v>9</v>
      </c>
      <c r="AQ1740" t="s">
        <v>92</v>
      </c>
      <c r="AR1740" t="s"/>
      <c r="AS1740" t="s">
        <v>93</v>
      </c>
      <c r="AT1740" t="s">
        <v>94</v>
      </c>
      <c r="AU1740" t="s">
        <v>91</v>
      </c>
      <c r="AV1740" t="s"/>
      <c r="AW1740" t="s">
        <v>95</v>
      </c>
      <c r="AX1740" t="s"/>
      <c r="AY1740" t="n">
        <v>426792</v>
      </c>
      <c r="AZ1740" t="s">
        <v>2195</v>
      </c>
      <c r="BA1740" t="s"/>
      <c r="BB1740" t="s"/>
      <c r="BC1740" t="n">
        <v>38.9127</v>
      </c>
      <c r="BD1740" t="n">
        <v>38.9127</v>
      </c>
      <c r="BE1740" t="s">
        <v>2277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>
        <v>98</v>
      </c>
      <c r="BO1740" t="s">
        <v>82</v>
      </c>
      <c r="BP1740" t="s">
        <v>99</v>
      </c>
      <c r="BQ1740" t="s">
        <v>1399</v>
      </c>
      <c r="BR1740" t="s">
        <v>449</v>
      </c>
    </row>
    <row r="1741" spans="1:70">
      <c r="A1741" t="s">
        <v>70</v>
      </c>
      <c r="B1741" t="s">
        <v>71</v>
      </c>
      <c r="C1741" t="s">
        <v>438</v>
      </c>
      <c r="D1741" t="n">
        <v>3</v>
      </c>
      <c r="E1741" t="s">
        <v>2190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118</v>
      </c>
      <c r="L1741" t="s">
        <v>77</v>
      </c>
      <c r="M1741" t="s"/>
      <c r="N1741" t="s">
        <v>1394</v>
      </c>
      <c r="O1741" t="s">
        <v>79</v>
      </c>
      <c r="P1741" t="s">
        <v>2190</v>
      </c>
      <c r="Q1741" t="s"/>
      <c r="R1741" t="s">
        <v>80</v>
      </c>
      <c r="S1741" t="s">
        <v>2274</v>
      </c>
      <c r="T1741" t="s">
        <v>82</v>
      </c>
      <c r="U1741" t="s">
        <v>83</v>
      </c>
      <c r="V1741" t="s">
        <v>84</v>
      </c>
      <c r="W1741" t="s">
        <v>103</v>
      </c>
      <c r="X1741" t="s"/>
      <c r="Y1741" t="s">
        <v>86</v>
      </c>
      <c r="Z1741">
        <f>HYPERLINK("https://hotelmonitor-cachepage.eclerx.com/savepage/tk_15454758705915413_sr_61.html","info")</f>
        <v/>
      </c>
      <c r="AA1741" t="n">
        <v>-426792</v>
      </c>
      <c r="AB1741" t="s">
        <v>662</v>
      </c>
      <c r="AC1741" t="s">
        <v>88</v>
      </c>
      <c r="AD1741" t="s">
        <v>89</v>
      </c>
      <c r="AE1741" t="s"/>
      <c r="AF1741" t="s"/>
      <c r="AG1741" t="s"/>
      <c r="AH1741" t="s">
        <v>2275</v>
      </c>
      <c r="AI1741" t="s">
        <v>2276</v>
      </c>
      <c r="AJ1741" t="s"/>
      <c r="AK1741" t="s">
        <v>91</v>
      </c>
      <c r="AL1741" t="s"/>
      <c r="AM1741" t="s"/>
      <c r="AN1741" t="s">
        <v>91</v>
      </c>
      <c r="AO1741" t="s"/>
      <c r="AP1741" t="n">
        <v>9</v>
      </c>
      <c r="AQ1741" t="s">
        <v>92</v>
      </c>
      <c r="AR1741" t="s"/>
      <c r="AS1741" t="s">
        <v>93</v>
      </c>
      <c r="AT1741" t="s">
        <v>94</v>
      </c>
      <c r="AU1741" t="s">
        <v>91</v>
      </c>
      <c r="AV1741" t="s"/>
      <c r="AW1741" t="s">
        <v>95</v>
      </c>
      <c r="AX1741" t="s"/>
      <c r="AY1741" t="n">
        <v>426792</v>
      </c>
      <c r="AZ1741" t="s">
        <v>2195</v>
      </c>
      <c r="BA1741" t="s"/>
      <c r="BB1741" t="s"/>
      <c r="BC1741" t="n">
        <v>38.9127</v>
      </c>
      <c r="BD1741" t="n">
        <v>38.9127</v>
      </c>
      <c r="BE1741" t="s">
        <v>2277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>
        <v>98</v>
      </c>
      <c r="BO1741" t="s">
        <v>82</v>
      </c>
      <c r="BP1741" t="s">
        <v>99</v>
      </c>
      <c r="BQ1741" t="s">
        <v>1399</v>
      </c>
      <c r="BR1741" t="s">
        <v>449</v>
      </c>
    </row>
    <row r="1742" spans="1:70">
      <c r="A1742" t="s">
        <v>70</v>
      </c>
      <c r="B1742" t="s">
        <v>71</v>
      </c>
      <c r="C1742" t="s">
        <v>438</v>
      </c>
      <c r="D1742" t="n">
        <v>3</v>
      </c>
      <c r="E1742" t="s">
        <v>2190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124.2</v>
      </c>
      <c r="L1742" t="s">
        <v>77</v>
      </c>
      <c r="M1742" t="s"/>
      <c r="N1742" t="s">
        <v>1394</v>
      </c>
      <c r="O1742" t="s">
        <v>79</v>
      </c>
      <c r="P1742" t="s">
        <v>2190</v>
      </c>
      <c r="Q1742" t="s"/>
      <c r="R1742" t="s">
        <v>80</v>
      </c>
      <c r="S1742" t="s">
        <v>2278</v>
      </c>
      <c r="T1742" t="s">
        <v>82</v>
      </c>
      <c r="U1742" t="s">
        <v>83</v>
      </c>
      <c r="V1742" t="s">
        <v>84</v>
      </c>
      <c r="W1742" t="s">
        <v>107</v>
      </c>
      <c r="X1742" t="s"/>
      <c r="Y1742" t="s">
        <v>86</v>
      </c>
      <c r="Z1742">
        <f>HYPERLINK("https://hotelmonitor-cachepage.eclerx.com/savepage/tk_15454758705915413_sr_61.html","info")</f>
        <v/>
      </c>
      <c r="AA1742" t="n">
        <v>-426792</v>
      </c>
      <c r="AB1742" t="s">
        <v>2192</v>
      </c>
      <c r="AC1742" t="s">
        <v>196</v>
      </c>
      <c r="AD1742" t="s">
        <v>89</v>
      </c>
      <c r="AE1742" t="s"/>
      <c r="AF1742" t="s"/>
      <c r="AG1742" t="s"/>
      <c r="AH1742" t="s">
        <v>2279</v>
      </c>
      <c r="AI1742" t="s">
        <v>2280</v>
      </c>
      <c r="AJ1742" t="s"/>
      <c r="AK1742" t="s">
        <v>91</v>
      </c>
      <c r="AL1742" t="s"/>
      <c r="AM1742" t="s"/>
      <c r="AN1742" t="s">
        <v>99</v>
      </c>
      <c r="AO1742" t="s">
        <v>200</v>
      </c>
      <c r="AP1742" t="n">
        <v>9</v>
      </c>
      <c r="AQ1742" t="s">
        <v>92</v>
      </c>
      <c r="AR1742" t="s"/>
      <c r="AS1742" t="s">
        <v>93</v>
      </c>
      <c r="AT1742" t="s">
        <v>94</v>
      </c>
      <c r="AU1742" t="s">
        <v>91</v>
      </c>
      <c r="AV1742" t="s"/>
      <c r="AW1742" t="s">
        <v>95</v>
      </c>
      <c r="AX1742" t="s"/>
      <c r="AY1742" t="n">
        <v>426792</v>
      </c>
      <c r="AZ1742" t="s">
        <v>2195</v>
      </c>
      <c r="BA1742" t="s"/>
      <c r="BB1742" t="s"/>
      <c r="BC1742" t="n">
        <v>38.9127</v>
      </c>
      <c r="BD1742" t="n">
        <v>38.9127</v>
      </c>
      <c r="BE1742" t="s">
        <v>2281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>
        <v>98</v>
      </c>
      <c r="BO1742" t="s">
        <v>82</v>
      </c>
      <c r="BP1742" t="s">
        <v>99</v>
      </c>
      <c r="BQ1742" t="s">
        <v>1399</v>
      </c>
      <c r="BR1742" t="s">
        <v>449</v>
      </c>
    </row>
    <row r="1743" spans="1:70">
      <c r="A1743" t="s">
        <v>70</v>
      </c>
      <c r="B1743" t="s">
        <v>71</v>
      </c>
      <c r="C1743" t="s">
        <v>438</v>
      </c>
      <c r="D1743" t="n">
        <v>3</v>
      </c>
      <c r="E1743" t="s">
        <v>2190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124.2</v>
      </c>
      <c r="L1743" t="s">
        <v>77</v>
      </c>
      <c r="M1743" t="s"/>
      <c r="N1743" t="s">
        <v>1394</v>
      </c>
      <c r="O1743" t="s">
        <v>79</v>
      </c>
      <c r="P1743" t="s">
        <v>2190</v>
      </c>
      <c r="Q1743" t="s"/>
      <c r="R1743" t="s">
        <v>80</v>
      </c>
      <c r="S1743" t="s">
        <v>2278</v>
      </c>
      <c r="T1743" t="s">
        <v>82</v>
      </c>
      <c r="U1743" t="s">
        <v>83</v>
      </c>
      <c r="V1743" t="s">
        <v>84</v>
      </c>
      <c r="W1743" t="s">
        <v>107</v>
      </c>
      <c r="X1743" t="s"/>
      <c r="Y1743" t="s">
        <v>86</v>
      </c>
      <c r="Z1743">
        <f>HYPERLINK("https://hotelmonitor-cachepage.eclerx.com/savepage/tk_15454758705915413_sr_61.html","info")</f>
        <v/>
      </c>
      <c r="AA1743" t="n">
        <v>-426792</v>
      </c>
      <c r="AB1743" t="s">
        <v>2192</v>
      </c>
      <c r="AC1743" t="s">
        <v>196</v>
      </c>
      <c r="AD1743" t="s">
        <v>89</v>
      </c>
      <c r="AE1743" t="s"/>
      <c r="AF1743" t="s"/>
      <c r="AG1743" t="s"/>
      <c r="AH1743" t="s">
        <v>2279</v>
      </c>
      <c r="AI1743" t="s">
        <v>2280</v>
      </c>
      <c r="AJ1743" t="s"/>
      <c r="AK1743" t="s">
        <v>91</v>
      </c>
      <c r="AL1743" t="s"/>
      <c r="AM1743" t="s"/>
      <c r="AN1743" t="s">
        <v>99</v>
      </c>
      <c r="AO1743" t="s">
        <v>200</v>
      </c>
      <c r="AP1743" t="n">
        <v>9</v>
      </c>
      <c r="AQ1743" t="s">
        <v>92</v>
      </c>
      <c r="AR1743" t="s"/>
      <c r="AS1743" t="s">
        <v>93</v>
      </c>
      <c r="AT1743" t="s">
        <v>94</v>
      </c>
      <c r="AU1743" t="s">
        <v>91</v>
      </c>
      <c r="AV1743" t="s"/>
      <c r="AW1743" t="s">
        <v>95</v>
      </c>
      <c r="AX1743" t="s"/>
      <c r="AY1743" t="n">
        <v>426792</v>
      </c>
      <c r="AZ1743" t="s">
        <v>2195</v>
      </c>
      <c r="BA1743" t="s"/>
      <c r="BB1743" t="s"/>
      <c r="BC1743" t="n">
        <v>38.9127</v>
      </c>
      <c r="BD1743" t="n">
        <v>38.9127</v>
      </c>
      <c r="BE1743" t="s">
        <v>2281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>
        <v>98</v>
      </c>
      <c r="BO1743" t="s">
        <v>82</v>
      </c>
      <c r="BP1743" t="s">
        <v>99</v>
      </c>
      <c r="BQ1743" t="s">
        <v>1399</v>
      </c>
      <c r="BR1743" t="s">
        <v>449</v>
      </c>
    </row>
    <row r="1744" spans="1:70">
      <c r="A1744" t="s">
        <v>70</v>
      </c>
      <c r="B1744" t="s">
        <v>71</v>
      </c>
      <c r="C1744" t="s">
        <v>438</v>
      </c>
      <c r="D1744" t="n">
        <v>3</v>
      </c>
      <c r="E1744" t="s">
        <v>2190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131.1</v>
      </c>
      <c r="L1744" t="s">
        <v>77</v>
      </c>
      <c r="M1744" t="s"/>
      <c r="N1744" t="s">
        <v>1394</v>
      </c>
      <c r="O1744" t="s">
        <v>79</v>
      </c>
      <c r="P1744" t="s">
        <v>2190</v>
      </c>
      <c r="Q1744" t="s"/>
      <c r="R1744" t="s">
        <v>80</v>
      </c>
      <c r="S1744" t="s">
        <v>2282</v>
      </c>
      <c r="T1744" t="s">
        <v>82</v>
      </c>
      <c r="U1744" t="s">
        <v>83</v>
      </c>
      <c r="V1744" t="s">
        <v>84</v>
      </c>
      <c r="W1744" t="s">
        <v>107</v>
      </c>
      <c r="X1744" t="s"/>
      <c r="Y1744" t="s">
        <v>86</v>
      </c>
      <c r="Z1744">
        <f>HYPERLINK("https://hotelmonitor-cachepage.eclerx.com/savepage/tk_15454758705915413_sr_61.html","info")</f>
        <v/>
      </c>
      <c r="AA1744" t="n">
        <v>-426792</v>
      </c>
      <c r="AB1744" t="s">
        <v>662</v>
      </c>
      <c r="AC1744" t="s">
        <v>88</v>
      </c>
      <c r="AD1744" t="s">
        <v>89</v>
      </c>
      <c r="AE1744" t="s"/>
      <c r="AF1744" t="s"/>
      <c r="AG1744" t="s"/>
      <c r="AH1744" t="s">
        <v>2283</v>
      </c>
      <c r="AI1744" t="s">
        <v>2284</v>
      </c>
      <c r="AJ1744" t="s"/>
      <c r="AK1744" t="s">
        <v>91</v>
      </c>
      <c r="AL1744" t="s"/>
      <c r="AM1744" t="s"/>
      <c r="AN1744" t="s">
        <v>99</v>
      </c>
      <c r="AO1744" t="s">
        <v>289</v>
      </c>
      <c r="AP1744" t="n">
        <v>9</v>
      </c>
      <c r="AQ1744" t="s">
        <v>92</v>
      </c>
      <c r="AR1744" t="s"/>
      <c r="AS1744" t="s">
        <v>93</v>
      </c>
      <c r="AT1744" t="s">
        <v>94</v>
      </c>
      <c r="AU1744" t="s">
        <v>99</v>
      </c>
      <c r="AV1744" t="s"/>
      <c r="AW1744" t="s">
        <v>95</v>
      </c>
      <c r="AX1744" t="s"/>
      <c r="AY1744" t="n">
        <v>426792</v>
      </c>
      <c r="AZ1744" t="s">
        <v>2195</v>
      </c>
      <c r="BA1744" t="s"/>
      <c r="BB1744" t="s"/>
      <c r="BC1744" t="n">
        <v>38.9127</v>
      </c>
      <c r="BD1744" t="n">
        <v>38.9127</v>
      </c>
      <c r="BE1744" t="s">
        <v>2285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>
        <v>98</v>
      </c>
      <c r="BO1744" t="s">
        <v>82</v>
      </c>
      <c r="BP1744" t="s">
        <v>99</v>
      </c>
      <c r="BQ1744" t="s">
        <v>1399</v>
      </c>
      <c r="BR1744" t="s">
        <v>449</v>
      </c>
    </row>
    <row r="1745" spans="1:70">
      <c r="A1745" t="s">
        <v>70</v>
      </c>
      <c r="B1745" t="s">
        <v>71</v>
      </c>
      <c r="C1745" t="s">
        <v>438</v>
      </c>
      <c r="D1745" t="n">
        <v>3</v>
      </c>
      <c r="E1745" t="s">
        <v>2190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131.1</v>
      </c>
      <c r="L1745" t="s">
        <v>77</v>
      </c>
      <c r="M1745" t="s"/>
      <c r="N1745" t="s">
        <v>1394</v>
      </c>
      <c r="O1745" t="s">
        <v>79</v>
      </c>
      <c r="P1745" t="s">
        <v>2190</v>
      </c>
      <c r="Q1745" t="s"/>
      <c r="R1745" t="s">
        <v>80</v>
      </c>
      <c r="S1745" t="s">
        <v>2282</v>
      </c>
      <c r="T1745" t="s">
        <v>82</v>
      </c>
      <c r="U1745" t="s">
        <v>83</v>
      </c>
      <c r="V1745" t="s">
        <v>84</v>
      </c>
      <c r="W1745" t="s">
        <v>107</v>
      </c>
      <c r="X1745" t="s"/>
      <c r="Y1745" t="s">
        <v>86</v>
      </c>
      <c r="Z1745">
        <f>HYPERLINK("https://hotelmonitor-cachepage.eclerx.com/savepage/tk_15454758705915413_sr_61.html","info")</f>
        <v/>
      </c>
      <c r="AA1745" t="n">
        <v>-426792</v>
      </c>
      <c r="AB1745" t="s">
        <v>662</v>
      </c>
      <c r="AC1745" t="s">
        <v>88</v>
      </c>
      <c r="AD1745" t="s">
        <v>89</v>
      </c>
      <c r="AE1745" t="s"/>
      <c r="AF1745" t="s"/>
      <c r="AG1745" t="s"/>
      <c r="AH1745" t="s">
        <v>2283</v>
      </c>
      <c r="AI1745" t="s">
        <v>2284</v>
      </c>
      <c r="AJ1745" t="s"/>
      <c r="AK1745" t="s">
        <v>91</v>
      </c>
      <c r="AL1745" t="s"/>
      <c r="AM1745" t="s"/>
      <c r="AN1745" t="s">
        <v>99</v>
      </c>
      <c r="AO1745" t="s">
        <v>289</v>
      </c>
      <c r="AP1745" t="n">
        <v>9</v>
      </c>
      <c r="AQ1745" t="s">
        <v>92</v>
      </c>
      <c r="AR1745" t="s"/>
      <c r="AS1745" t="s">
        <v>93</v>
      </c>
      <c r="AT1745" t="s">
        <v>94</v>
      </c>
      <c r="AU1745" t="s">
        <v>99</v>
      </c>
      <c r="AV1745" t="s"/>
      <c r="AW1745" t="s">
        <v>95</v>
      </c>
      <c r="AX1745" t="s"/>
      <c r="AY1745" t="n">
        <v>426792</v>
      </c>
      <c r="AZ1745" t="s">
        <v>2195</v>
      </c>
      <c r="BA1745" t="s"/>
      <c r="BB1745" t="s"/>
      <c r="BC1745" t="n">
        <v>38.9127</v>
      </c>
      <c r="BD1745" t="n">
        <v>38.9127</v>
      </c>
      <c r="BE1745" t="s">
        <v>2285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>
        <v>98</v>
      </c>
      <c r="BO1745" t="s">
        <v>82</v>
      </c>
      <c r="BP1745" t="s">
        <v>99</v>
      </c>
      <c r="BQ1745" t="s">
        <v>1399</v>
      </c>
      <c r="BR1745" t="s">
        <v>449</v>
      </c>
    </row>
    <row r="1746" spans="1:70">
      <c r="A1746" t="s">
        <v>70</v>
      </c>
      <c r="B1746" t="s">
        <v>71</v>
      </c>
      <c r="C1746" t="s">
        <v>438</v>
      </c>
      <c r="D1746" t="n">
        <v>3</v>
      </c>
      <c r="E1746" t="s">
        <v>2190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138</v>
      </c>
      <c r="L1746" t="s">
        <v>77</v>
      </c>
      <c r="M1746" t="s"/>
      <c r="N1746" t="s">
        <v>1394</v>
      </c>
      <c r="O1746" t="s">
        <v>79</v>
      </c>
      <c r="P1746" t="s">
        <v>2190</v>
      </c>
      <c r="Q1746" t="s"/>
      <c r="R1746" t="s">
        <v>80</v>
      </c>
      <c r="S1746" t="s">
        <v>2286</v>
      </c>
      <c r="T1746" t="s">
        <v>82</v>
      </c>
      <c r="U1746" t="s">
        <v>83</v>
      </c>
      <c r="V1746" t="s">
        <v>84</v>
      </c>
      <c r="W1746" t="s">
        <v>107</v>
      </c>
      <c r="X1746" t="s"/>
      <c r="Y1746" t="s">
        <v>86</v>
      </c>
      <c r="Z1746">
        <f>HYPERLINK("https://hotelmonitor-cachepage.eclerx.com/savepage/tk_15454758705915413_sr_61.html","info")</f>
        <v/>
      </c>
      <c r="AA1746" t="n">
        <v>-426792</v>
      </c>
      <c r="AB1746" t="s">
        <v>662</v>
      </c>
      <c r="AC1746" t="s">
        <v>88</v>
      </c>
      <c r="AD1746" t="s">
        <v>89</v>
      </c>
      <c r="AE1746" t="s"/>
      <c r="AF1746" t="s"/>
      <c r="AG1746" t="s"/>
      <c r="AH1746" t="s">
        <v>2287</v>
      </c>
      <c r="AI1746" t="s">
        <v>2288</v>
      </c>
      <c r="AJ1746" t="s"/>
      <c r="AK1746" t="s">
        <v>91</v>
      </c>
      <c r="AL1746" t="s"/>
      <c r="AM1746" t="s"/>
      <c r="AN1746" t="s">
        <v>91</v>
      </c>
      <c r="AO1746" t="s"/>
      <c r="AP1746" t="n">
        <v>9</v>
      </c>
      <c r="AQ1746" t="s">
        <v>92</v>
      </c>
      <c r="AR1746" t="s"/>
      <c r="AS1746" t="s">
        <v>93</v>
      </c>
      <c r="AT1746" t="s">
        <v>94</v>
      </c>
      <c r="AU1746" t="s">
        <v>91</v>
      </c>
      <c r="AV1746" t="s"/>
      <c r="AW1746" t="s">
        <v>95</v>
      </c>
      <c r="AX1746" t="s"/>
      <c r="AY1746" t="n">
        <v>426792</v>
      </c>
      <c r="AZ1746" t="s">
        <v>2195</v>
      </c>
      <c r="BA1746" t="s"/>
      <c r="BB1746" t="s"/>
      <c r="BC1746" t="n">
        <v>38.9127</v>
      </c>
      <c r="BD1746" t="n">
        <v>38.9127</v>
      </c>
      <c r="BE1746" t="s">
        <v>2289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>
        <v>98</v>
      </c>
      <c r="BO1746" t="s">
        <v>82</v>
      </c>
      <c r="BP1746" t="s">
        <v>99</v>
      </c>
      <c r="BQ1746" t="s">
        <v>1399</v>
      </c>
      <c r="BR1746" t="s">
        <v>449</v>
      </c>
    </row>
    <row r="1747" spans="1:70">
      <c r="A1747" t="s">
        <v>70</v>
      </c>
      <c r="B1747" t="s">
        <v>71</v>
      </c>
      <c r="C1747" t="s">
        <v>438</v>
      </c>
      <c r="D1747" t="n">
        <v>3</v>
      </c>
      <c r="E1747" t="s">
        <v>2190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138</v>
      </c>
      <c r="L1747" t="s">
        <v>77</v>
      </c>
      <c r="M1747" t="s"/>
      <c r="N1747" t="s">
        <v>1394</v>
      </c>
      <c r="O1747" t="s">
        <v>79</v>
      </c>
      <c r="P1747" t="s">
        <v>2190</v>
      </c>
      <c r="Q1747" t="s"/>
      <c r="R1747" t="s">
        <v>80</v>
      </c>
      <c r="S1747" t="s">
        <v>2286</v>
      </c>
      <c r="T1747" t="s">
        <v>82</v>
      </c>
      <c r="U1747" t="s">
        <v>83</v>
      </c>
      <c r="V1747" t="s">
        <v>84</v>
      </c>
      <c r="W1747" t="s">
        <v>107</v>
      </c>
      <c r="X1747" t="s"/>
      <c r="Y1747" t="s">
        <v>86</v>
      </c>
      <c r="Z1747">
        <f>HYPERLINK("https://hotelmonitor-cachepage.eclerx.com/savepage/tk_15454758705915413_sr_61.html","info")</f>
        <v/>
      </c>
      <c r="AA1747" t="n">
        <v>-426792</v>
      </c>
      <c r="AB1747" t="s">
        <v>662</v>
      </c>
      <c r="AC1747" t="s">
        <v>88</v>
      </c>
      <c r="AD1747" t="s">
        <v>89</v>
      </c>
      <c r="AE1747" t="s"/>
      <c r="AF1747" t="s"/>
      <c r="AG1747" t="s"/>
      <c r="AH1747" t="s">
        <v>2287</v>
      </c>
      <c r="AI1747" t="s">
        <v>2288</v>
      </c>
      <c r="AJ1747" t="s"/>
      <c r="AK1747" t="s">
        <v>91</v>
      </c>
      <c r="AL1747" t="s"/>
      <c r="AM1747" t="s"/>
      <c r="AN1747" t="s">
        <v>91</v>
      </c>
      <c r="AO1747" t="s"/>
      <c r="AP1747" t="n">
        <v>9</v>
      </c>
      <c r="AQ1747" t="s">
        <v>92</v>
      </c>
      <c r="AR1747" t="s"/>
      <c r="AS1747" t="s">
        <v>93</v>
      </c>
      <c r="AT1747" t="s">
        <v>94</v>
      </c>
      <c r="AU1747" t="s">
        <v>91</v>
      </c>
      <c r="AV1747" t="s"/>
      <c r="AW1747" t="s">
        <v>95</v>
      </c>
      <c r="AX1747" t="s"/>
      <c r="AY1747" t="n">
        <v>426792</v>
      </c>
      <c r="AZ1747" t="s">
        <v>2195</v>
      </c>
      <c r="BA1747" t="s"/>
      <c r="BB1747" t="s"/>
      <c r="BC1747" t="n">
        <v>38.9127</v>
      </c>
      <c r="BD1747" t="n">
        <v>38.9127</v>
      </c>
      <c r="BE1747" t="s">
        <v>2289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>
        <v>98</v>
      </c>
      <c r="BO1747" t="s">
        <v>82</v>
      </c>
      <c r="BP1747" t="s">
        <v>99</v>
      </c>
      <c r="BQ1747" t="s">
        <v>1399</v>
      </c>
      <c r="BR1747" t="s">
        <v>449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1645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56.94</v>
      </c>
      <c r="L1748" t="s">
        <v>77</v>
      </c>
      <c r="M1748" t="s"/>
      <c r="N1748" t="s">
        <v>181</v>
      </c>
      <c r="O1748" t="s">
        <v>79</v>
      </c>
      <c r="P1748" t="s">
        <v>1645</v>
      </c>
      <c r="Q1748" t="s"/>
      <c r="R1748" t="s">
        <v>1388</v>
      </c>
      <c r="S1748" t="s">
        <v>2290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HYPERLINK("https://hotelmonitor-cachepage.eclerx.com/savepage/tk_15454758769330523_sr_62.html","info")</f>
        <v/>
      </c>
      <c r="AA1748" t="n">
        <v>-418067</v>
      </c>
      <c r="AB1748" t="s">
        <v>87</v>
      </c>
      <c r="AC1748" t="s">
        <v>88</v>
      </c>
      <c r="AD1748" t="s">
        <v>89</v>
      </c>
      <c r="AE1748" t="s"/>
      <c r="AF1748" t="s"/>
      <c r="AG1748" t="s"/>
      <c r="AH1748" t="s">
        <v>2291</v>
      </c>
      <c r="AI1748" t="s">
        <v>2290</v>
      </c>
      <c r="AJ1748" t="s"/>
      <c r="AK1748" t="s">
        <v>91</v>
      </c>
      <c r="AL1748" t="s"/>
      <c r="AM1748" t="s"/>
      <c r="AN1748" t="s">
        <v>91</v>
      </c>
      <c r="AO1748" t="s"/>
      <c r="AP1748" t="n">
        <v>38</v>
      </c>
      <c r="AQ1748" t="s">
        <v>92</v>
      </c>
      <c r="AR1748" t="s"/>
      <c r="AS1748" t="s">
        <v>803</v>
      </c>
      <c r="AT1748" t="s">
        <v>94</v>
      </c>
      <c r="AU1748" t="s">
        <v>91</v>
      </c>
      <c r="AV1748" t="s"/>
      <c r="AW1748" t="s">
        <v>95</v>
      </c>
      <c r="AX1748" t="s"/>
      <c r="AY1748" t="n">
        <v>418067</v>
      </c>
      <c r="AZ1748" t="s">
        <v>1648</v>
      </c>
      <c r="BA1748" t="s"/>
      <c r="BB1748" t="s"/>
      <c r="BC1748" t="n">
        <v>38.9841</v>
      </c>
      <c r="BD1748" t="n">
        <v>38.9841</v>
      </c>
      <c r="BE1748" t="s">
        <v>2292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>
        <v>1650</v>
      </c>
      <c r="BO1748" t="s">
        <v>82</v>
      </c>
      <c r="BP1748" t="s">
        <v>99</v>
      </c>
      <c r="BQ1748" t="s">
        <v>188</v>
      </c>
      <c r="BR1748" t="s">
        <v>557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1645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56.94</v>
      </c>
      <c r="L1749" t="s">
        <v>77</v>
      </c>
      <c r="M1749" t="s"/>
      <c r="N1749" t="s">
        <v>181</v>
      </c>
      <c r="O1749" t="s">
        <v>79</v>
      </c>
      <c r="P1749" t="s">
        <v>1645</v>
      </c>
      <c r="Q1749" t="s"/>
      <c r="R1749" t="s">
        <v>1388</v>
      </c>
      <c r="S1749" t="s">
        <v>2290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HYPERLINK("https://hotelmonitor-cachepage.eclerx.com/savepage/tk_15454758769330523_sr_62.html","info")</f>
        <v/>
      </c>
      <c r="AA1749" t="n">
        <v>-418067</v>
      </c>
      <c r="AB1749" t="s">
        <v>87</v>
      </c>
      <c r="AC1749" t="s">
        <v>88</v>
      </c>
      <c r="AD1749" t="s">
        <v>89</v>
      </c>
      <c r="AE1749" t="s"/>
      <c r="AF1749" t="s"/>
      <c r="AG1749" t="s"/>
      <c r="AH1749" t="s">
        <v>2291</v>
      </c>
      <c r="AI1749" t="s">
        <v>2290</v>
      </c>
      <c r="AJ1749" t="s"/>
      <c r="AK1749" t="s">
        <v>91</v>
      </c>
      <c r="AL1749" t="s"/>
      <c r="AM1749" t="s"/>
      <c r="AN1749" t="s">
        <v>91</v>
      </c>
      <c r="AO1749" t="s"/>
      <c r="AP1749" t="n">
        <v>38</v>
      </c>
      <c r="AQ1749" t="s">
        <v>92</v>
      </c>
      <c r="AR1749" t="s"/>
      <c r="AS1749" t="s">
        <v>803</v>
      </c>
      <c r="AT1749" t="s">
        <v>94</v>
      </c>
      <c r="AU1749" t="s">
        <v>91</v>
      </c>
      <c r="AV1749" t="s"/>
      <c r="AW1749" t="s">
        <v>95</v>
      </c>
      <c r="AX1749" t="s"/>
      <c r="AY1749" t="n">
        <v>418067</v>
      </c>
      <c r="AZ1749" t="s">
        <v>1648</v>
      </c>
      <c r="BA1749" t="s"/>
      <c r="BB1749" t="s"/>
      <c r="BC1749" t="n">
        <v>38.9841</v>
      </c>
      <c r="BD1749" t="n">
        <v>38.9841</v>
      </c>
      <c r="BE1749" t="s">
        <v>2292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>
        <v>1650</v>
      </c>
      <c r="BO1749" t="s">
        <v>82</v>
      </c>
      <c r="BP1749" t="s">
        <v>99</v>
      </c>
      <c r="BQ1749" t="s">
        <v>188</v>
      </c>
      <c r="BR1749" t="s">
        <v>557</v>
      </c>
    </row>
    <row r="1750" spans="1:70">
      <c r="A1750" t="s">
        <v>70</v>
      </c>
      <c r="B1750" t="s">
        <v>71</v>
      </c>
      <c r="C1750" t="s">
        <v>311</v>
      </c>
      <c r="D1750" t="n">
        <v>3</v>
      </c>
      <c r="E1750" t="s">
        <v>275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68.79000000000001</v>
      </c>
      <c r="L1750" t="s">
        <v>77</v>
      </c>
      <c r="M1750" t="s"/>
      <c r="N1750" t="s">
        <v>276</v>
      </c>
      <c r="O1750" t="s">
        <v>79</v>
      </c>
      <c r="P1750" t="s">
        <v>275</v>
      </c>
      <c r="Q1750" t="s"/>
      <c r="R1750" t="s">
        <v>277</v>
      </c>
      <c r="S1750" t="s">
        <v>982</v>
      </c>
      <c r="T1750" t="s">
        <v>82</v>
      </c>
      <c r="U1750" t="s">
        <v>83</v>
      </c>
      <c r="V1750" t="s">
        <v>84</v>
      </c>
      <c r="W1750" t="s">
        <v>103</v>
      </c>
      <c r="X1750" t="s"/>
      <c r="Y1750" t="s">
        <v>86</v>
      </c>
      <c r="Z1750">
        <f>HYPERLINK("https://hotelmonitor-cachepage.eclerx.com/savepage/tk_15454758808521318_sr_59.html","info")</f>
        <v/>
      </c>
      <c r="AA1750" t="n">
        <v>-455907</v>
      </c>
      <c r="AB1750" t="s">
        <v>279</v>
      </c>
      <c r="AC1750" t="s">
        <v>196</v>
      </c>
      <c r="AD1750" t="s">
        <v>89</v>
      </c>
      <c r="AE1750" t="s"/>
      <c r="AF1750" t="s"/>
      <c r="AG1750" t="s"/>
      <c r="AH1750" t="s">
        <v>983</v>
      </c>
      <c r="AI1750" t="s">
        <v>982</v>
      </c>
      <c r="AJ1750" t="s"/>
      <c r="AK1750" t="s">
        <v>91</v>
      </c>
      <c r="AL1750" t="s"/>
      <c r="AM1750" t="s"/>
      <c r="AN1750" t="s">
        <v>91</v>
      </c>
      <c r="AO1750" t="s"/>
      <c r="AP1750" t="n">
        <v>5</v>
      </c>
      <c r="AQ1750" t="s">
        <v>92</v>
      </c>
      <c r="AR1750" t="s"/>
      <c r="AS1750" t="s">
        <v>115</v>
      </c>
      <c r="AT1750" t="s">
        <v>94</v>
      </c>
      <c r="AU1750" t="s">
        <v>91</v>
      </c>
      <c r="AV1750" t="s"/>
      <c r="AW1750" t="s">
        <v>95</v>
      </c>
      <c r="AX1750" t="s"/>
      <c r="AY1750" t="n">
        <v>455907</v>
      </c>
      <c r="AZ1750" t="s">
        <v>282</v>
      </c>
      <c r="BA1750" t="s"/>
      <c r="BB1750" t="s"/>
      <c r="BC1750" t="n">
        <v>38.97</v>
      </c>
      <c r="BD1750" t="n">
        <v>38.97</v>
      </c>
      <c r="BE1750" t="s">
        <v>984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>
        <v>284</v>
      </c>
      <c r="BO1750" t="s">
        <v>82</v>
      </c>
      <c r="BP1750" t="s">
        <v>99</v>
      </c>
      <c r="BQ1750" t="s">
        <v>285</v>
      </c>
      <c r="BR1750" t="s">
        <v>205</v>
      </c>
    </row>
    <row r="1751" spans="1:70">
      <c r="A1751" t="s">
        <v>70</v>
      </c>
      <c r="B1751" t="s">
        <v>71</v>
      </c>
      <c r="C1751" t="s">
        <v>311</v>
      </c>
      <c r="D1751" t="n">
        <v>3</v>
      </c>
      <c r="E1751" t="s">
        <v>275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68.79000000000001</v>
      </c>
      <c r="L1751" t="s">
        <v>77</v>
      </c>
      <c r="M1751" t="s"/>
      <c r="N1751" t="s">
        <v>276</v>
      </c>
      <c r="O1751" t="s">
        <v>79</v>
      </c>
      <c r="P1751" t="s">
        <v>275</v>
      </c>
      <c r="Q1751" t="s"/>
      <c r="R1751" t="s">
        <v>277</v>
      </c>
      <c r="S1751" t="s">
        <v>982</v>
      </c>
      <c r="T1751" t="s">
        <v>82</v>
      </c>
      <c r="U1751" t="s">
        <v>83</v>
      </c>
      <c r="V1751" t="s">
        <v>84</v>
      </c>
      <c r="W1751" t="s">
        <v>103</v>
      </c>
      <c r="X1751" t="s"/>
      <c r="Y1751" t="s">
        <v>86</v>
      </c>
      <c r="Z1751">
        <f>HYPERLINK("https://hotelmonitor-cachepage.eclerx.com/savepage/tk_15454758808521318_sr_59.html","info")</f>
        <v/>
      </c>
      <c r="AA1751" t="n">
        <v>-455907</v>
      </c>
      <c r="AB1751" t="s">
        <v>279</v>
      </c>
      <c r="AC1751" t="s">
        <v>196</v>
      </c>
      <c r="AD1751" t="s">
        <v>89</v>
      </c>
      <c r="AE1751" t="s"/>
      <c r="AF1751" t="s"/>
      <c r="AG1751" t="s"/>
      <c r="AH1751" t="s">
        <v>983</v>
      </c>
      <c r="AI1751" t="s">
        <v>982</v>
      </c>
      <c r="AJ1751" t="s"/>
      <c r="AK1751" t="s">
        <v>91</v>
      </c>
      <c r="AL1751" t="s"/>
      <c r="AM1751" t="s"/>
      <c r="AN1751" t="s">
        <v>91</v>
      </c>
      <c r="AO1751" t="s"/>
      <c r="AP1751" t="n">
        <v>5</v>
      </c>
      <c r="AQ1751" t="s">
        <v>92</v>
      </c>
      <c r="AR1751" t="s"/>
      <c r="AS1751" t="s">
        <v>115</v>
      </c>
      <c r="AT1751" t="s">
        <v>94</v>
      </c>
      <c r="AU1751" t="s">
        <v>91</v>
      </c>
      <c r="AV1751" t="s"/>
      <c r="AW1751" t="s">
        <v>95</v>
      </c>
      <c r="AX1751" t="s"/>
      <c r="AY1751" t="n">
        <v>455907</v>
      </c>
      <c r="AZ1751" t="s">
        <v>282</v>
      </c>
      <c r="BA1751" t="s"/>
      <c r="BB1751" t="s"/>
      <c r="BC1751" t="n">
        <v>38.97</v>
      </c>
      <c r="BD1751" t="n">
        <v>38.97</v>
      </c>
      <c r="BE1751" t="s">
        <v>984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>
        <v>284</v>
      </c>
      <c r="BO1751" t="s">
        <v>82</v>
      </c>
      <c r="BP1751" t="s">
        <v>99</v>
      </c>
      <c r="BQ1751" t="s">
        <v>285</v>
      </c>
      <c r="BR1751" t="s">
        <v>205</v>
      </c>
    </row>
    <row r="1752" spans="1:70">
      <c r="A1752" t="s">
        <v>70</v>
      </c>
      <c r="B1752" t="s">
        <v>71</v>
      </c>
      <c r="C1752" t="s">
        <v>311</v>
      </c>
      <c r="D1752" t="n">
        <v>3</v>
      </c>
      <c r="E1752" t="s">
        <v>275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72.61</v>
      </c>
      <c r="L1752" t="s">
        <v>77</v>
      </c>
      <c r="M1752" t="s"/>
      <c r="N1752" t="s">
        <v>276</v>
      </c>
      <c r="O1752" t="s">
        <v>79</v>
      </c>
      <c r="P1752" t="s">
        <v>275</v>
      </c>
      <c r="Q1752" t="s"/>
      <c r="R1752" t="s">
        <v>277</v>
      </c>
      <c r="S1752" t="s">
        <v>985</v>
      </c>
      <c r="T1752" t="s">
        <v>82</v>
      </c>
      <c r="U1752" t="s">
        <v>83</v>
      </c>
      <c r="V1752" t="s">
        <v>84</v>
      </c>
      <c r="W1752" t="s">
        <v>103</v>
      </c>
      <c r="X1752" t="s"/>
      <c r="Y1752" t="s">
        <v>86</v>
      </c>
      <c r="Z1752">
        <f>HYPERLINK("https://hotelmonitor-cachepage.eclerx.com/savepage/tk_15454758808521318_sr_59.html","info")</f>
        <v/>
      </c>
      <c r="AA1752" t="n">
        <v>-455907</v>
      </c>
      <c r="AB1752" t="s">
        <v>287</v>
      </c>
      <c r="AC1752" t="s">
        <v>88</v>
      </c>
      <c r="AD1752" t="s">
        <v>89</v>
      </c>
      <c r="AE1752" t="s"/>
      <c r="AF1752" t="s"/>
      <c r="AG1752" t="s"/>
      <c r="AH1752" t="s">
        <v>986</v>
      </c>
      <c r="AI1752" t="s">
        <v>985</v>
      </c>
      <c r="AJ1752" t="s"/>
      <c r="AK1752" t="s">
        <v>91</v>
      </c>
      <c r="AL1752" t="s"/>
      <c r="AM1752" t="s"/>
      <c r="AN1752" t="s">
        <v>99</v>
      </c>
      <c r="AO1752" t="s">
        <v>289</v>
      </c>
      <c r="AP1752" t="n">
        <v>5</v>
      </c>
      <c r="AQ1752" t="s">
        <v>92</v>
      </c>
      <c r="AR1752" t="s"/>
      <c r="AS1752" t="s">
        <v>115</v>
      </c>
      <c r="AT1752" t="s">
        <v>94</v>
      </c>
      <c r="AU1752" t="s">
        <v>99</v>
      </c>
      <c r="AV1752" t="s"/>
      <c r="AW1752" t="s">
        <v>95</v>
      </c>
      <c r="AX1752" t="s"/>
      <c r="AY1752" t="n">
        <v>455907</v>
      </c>
      <c r="AZ1752" t="s">
        <v>282</v>
      </c>
      <c r="BA1752" t="s"/>
      <c r="BB1752" t="s"/>
      <c r="BC1752" t="n">
        <v>38.97</v>
      </c>
      <c r="BD1752" t="n">
        <v>38.97</v>
      </c>
      <c r="BE1752" t="s">
        <v>987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>
        <v>284</v>
      </c>
      <c r="BO1752" t="s">
        <v>82</v>
      </c>
      <c r="BP1752" t="s">
        <v>99</v>
      </c>
      <c r="BQ1752" t="s">
        <v>285</v>
      </c>
      <c r="BR1752" t="s">
        <v>205</v>
      </c>
    </row>
    <row r="1753" spans="1:70">
      <c r="A1753" t="s">
        <v>70</v>
      </c>
      <c r="B1753" t="s">
        <v>71</v>
      </c>
      <c r="C1753" t="s">
        <v>311</v>
      </c>
      <c r="D1753" t="n">
        <v>3</v>
      </c>
      <c r="E1753" t="s">
        <v>275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72.61</v>
      </c>
      <c r="L1753" t="s">
        <v>77</v>
      </c>
      <c r="M1753" t="s"/>
      <c r="N1753" t="s">
        <v>276</v>
      </c>
      <c r="O1753" t="s">
        <v>79</v>
      </c>
      <c r="P1753" t="s">
        <v>275</v>
      </c>
      <c r="Q1753" t="s"/>
      <c r="R1753" t="s">
        <v>277</v>
      </c>
      <c r="S1753" t="s">
        <v>985</v>
      </c>
      <c r="T1753" t="s">
        <v>82</v>
      </c>
      <c r="U1753" t="s">
        <v>83</v>
      </c>
      <c r="V1753" t="s">
        <v>84</v>
      </c>
      <c r="W1753" t="s">
        <v>103</v>
      </c>
      <c r="X1753" t="s"/>
      <c r="Y1753" t="s">
        <v>86</v>
      </c>
      <c r="Z1753">
        <f>HYPERLINK("https://hotelmonitor-cachepage.eclerx.com/savepage/tk_15454758808521318_sr_59.html","info")</f>
        <v/>
      </c>
      <c r="AA1753" t="n">
        <v>-455907</v>
      </c>
      <c r="AB1753" t="s">
        <v>287</v>
      </c>
      <c r="AC1753" t="s">
        <v>88</v>
      </c>
      <c r="AD1753" t="s">
        <v>89</v>
      </c>
      <c r="AE1753" t="s"/>
      <c r="AF1753" t="s"/>
      <c r="AG1753" t="s"/>
      <c r="AH1753" t="s">
        <v>986</v>
      </c>
      <c r="AI1753" t="s">
        <v>985</v>
      </c>
      <c r="AJ1753" t="s"/>
      <c r="AK1753" t="s">
        <v>91</v>
      </c>
      <c r="AL1753" t="s"/>
      <c r="AM1753" t="s"/>
      <c r="AN1753" t="s">
        <v>99</v>
      </c>
      <c r="AO1753" t="s">
        <v>289</v>
      </c>
      <c r="AP1753" t="n">
        <v>5</v>
      </c>
      <c r="AQ1753" t="s">
        <v>92</v>
      </c>
      <c r="AR1753" t="s"/>
      <c r="AS1753" t="s">
        <v>115</v>
      </c>
      <c r="AT1753" t="s">
        <v>94</v>
      </c>
      <c r="AU1753" t="s">
        <v>99</v>
      </c>
      <c r="AV1753" t="s"/>
      <c r="AW1753" t="s">
        <v>95</v>
      </c>
      <c r="AX1753" t="s"/>
      <c r="AY1753" t="n">
        <v>455907</v>
      </c>
      <c r="AZ1753" t="s">
        <v>282</v>
      </c>
      <c r="BA1753" t="s"/>
      <c r="BB1753" t="s"/>
      <c r="BC1753" t="n">
        <v>38.97</v>
      </c>
      <c r="BD1753" t="n">
        <v>38.97</v>
      </c>
      <c r="BE1753" t="s">
        <v>987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>
        <v>284</v>
      </c>
      <c r="BO1753" t="s">
        <v>82</v>
      </c>
      <c r="BP1753" t="s">
        <v>99</v>
      </c>
      <c r="BQ1753" t="s">
        <v>285</v>
      </c>
      <c r="BR1753" t="s">
        <v>205</v>
      </c>
    </row>
    <row r="1754" spans="1:70">
      <c r="A1754" t="s">
        <v>70</v>
      </c>
      <c r="B1754" t="s">
        <v>71</v>
      </c>
      <c r="C1754" t="s">
        <v>311</v>
      </c>
      <c r="D1754" t="n">
        <v>3</v>
      </c>
      <c r="E1754" t="s">
        <v>275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76.43000000000001</v>
      </c>
      <c r="L1754" t="s">
        <v>77</v>
      </c>
      <c r="M1754" t="s"/>
      <c r="N1754" t="s">
        <v>276</v>
      </c>
      <c r="O1754" t="s">
        <v>79</v>
      </c>
      <c r="P1754" t="s">
        <v>275</v>
      </c>
      <c r="Q1754" t="s"/>
      <c r="R1754" t="s">
        <v>277</v>
      </c>
      <c r="S1754" t="s">
        <v>988</v>
      </c>
      <c r="T1754" t="s">
        <v>82</v>
      </c>
      <c r="U1754" t="s">
        <v>83</v>
      </c>
      <c r="V1754" t="s">
        <v>84</v>
      </c>
      <c r="W1754" t="s">
        <v>103</v>
      </c>
      <c r="X1754" t="s"/>
      <c r="Y1754" t="s">
        <v>86</v>
      </c>
      <c r="Z1754">
        <f>HYPERLINK("https://hotelmonitor-cachepage.eclerx.com/savepage/tk_15454758808521318_sr_59.html","info")</f>
        <v/>
      </c>
      <c r="AA1754" t="n">
        <v>-455907</v>
      </c>
      <c r="AB1754" t="s">
        <v>287</v>
      </c>
      <c r="AC1754" t="s">
        <v>88</v>
      </c>
      <c r="AD1754" t="s">
        <v>89</v>
      </c>
      <c r="AE1754" t="s"/>
      <c r="AF1754" t="s"/>
      <c r="AG1754" t="s"/>
      <c r="AH1754" t="s">
        <v>989</v>
      </c>
      <c r="AI1754" t="s">
        <v>988</v>
      </c>
      <c r="AJ1754" t="s"/>
      <c r="AK1754" t="s">
        <v>91</v>
      </c>
      <c r="AL1754" t="s"/>
      <c r="AM1754" t="s"/>
      <c r="AN1754" t="s">
        <v>91</v>
      </c>
      <c r="AO1754" t="s"/>
      <c r="AP1754" t="n">
        <v>5</v>
      </c>
      <c r="AQ1754" t="s">
        <v>92</v>
      </c>
      <c r="AR1754" t="s"/>
      <c r="AS1754" t="s">
        <v>115</v>
      </c>
      <c r="AT1754" t="s">
        <v>94</v>
      </c>
      <c r="AU1754" t="s">
        <v>91</v>
      </c>
      <c r="AV1754" t="s"/>
      <c r="AW1754" t="s">
        <v>95</v>
      </c>
      <c r="AX1754" t="s"/>
      <c r="AY1754" t="n">
        <v>455907</v>
      </c>
      <c r="AZ1754" t="s">
        <v>282</v>
      </c>
      <c r="BA1754" t="s"/>
      <c r="BB1754" t="s"/>
      <c r="BC1754" t="n">
        <v>38.97</v>
      </c>
      <c r="BD1754" t="n">
        <v>38.97</v>
      </c>
      <c r="BE1754" t="s">
        <v>990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>
        <v>284</v>
      </c>
      <c r="BO1754" t="s">
        <v>82</v>
      </c>
      <c r="BP1754" t="s">
        <v>99</v>
      </c>
      <c r="BQ1754" t="s">
        <v>285</v>
      </c>
      <c r="BR1754" t="s">
        <v>205</v>
      </c>
    </row>
    <row r="1755" spans="1:70">
      <c r="A1755" t="s">
        <v>70</v>
      </c>
      <c r="B1755" t="s">
        <v>71</v>
      </c>
      <c r="C1755" t="s">
        <v>311</v>
      </c>
      <c r="D1755" t="n">
        <v>3</v>
      </c>
      <c r="E1755" t="s">
        <v>275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76.43000000000001</v>
      </c>
      <c r="L1755" t="s">
        <v>77</v>
      </c>
      <c r="M1755" t="s"/>
      <c r="N1755" t="s">
        <v>276</v>
      </c>
      <c r="O1755" t="s">
        <v>79</v>
      </c>
      <c r="P1755" t="s">
        <v>275</v>
      </c>
      <c r="Q1755" t="s"/>
      <c r="R1755" t="s">
        <v>277</v>
      </c>
      <c r="S1755" t="s">
        <v>988</v>
      </c>
      <c r="T1755" t="s">
        <v>82</v>
      </c>
      <c r="U1755" t="s">
        <v>83</v>
      </c>
      <c r="V1755" t="s">
        <v>84</v>
      </c>
      <c r="W1755" t="s">
        <v>103</v>
      </c>
      <c r="X1755" t="s"/>
      <c r="Y1755" t="s">
        <v>86</v>
      </c>
      <c r="Z1755">
        <f>HYPERLINK("https://hotelmonitor-cachepage.eclerx.com/savepage/tk_15454758808521318_sr_59.html","info")</f>
        <v/>
      </c>
      <c r="AA1755" t="n">
        <v>-455907</v>
      </c>
      <c r="AB1755" t="s">
        <v>287</v>
      </c>
      <c r="AC1755" t="s">
        <v>88</v>
      </c>
      <c r="AD1755" t="s">
        <v>89</v>
      </c>
      <c r="AE1755" t="s"/>
      <c r="AF1755" t="s"/>
      <c r="AG1755" t="s"/>
      <c r="AH1755" t="s">
        <v>989</v>
      </c>
      <c r="AI1755" t="s">
        <v>988</v>
      </c>
      <c r="AJ1755" t="s"/>
      <c r="AK1755" t="s">
        <v>91</v>
      </c>
      <c r="AL1755" t="s"/>
      <c r="AM1755" t="s"/>
      <c r="AN1755" t="s">
        <v>91</v>
      </c>
      <c r="AO1755" t="s"/>
      <c r="AP1755" t="n">
        <v>5</v>
      </c>
      <c r="AQ1755" t="s">
        <v>92</v>
      </c>
      <c r="AR1755" t="s"/>
      <c r="AS1755" t="s">
        <v>115</v>
      </c>
      <c r="AT1755" t="s">
        <v>94</v>
      </c>
      <c r="AU1755" t="s">
        <v>91</v>
      </c>
      <c r="AV1755" t="s"/>
      <c r="AW1755" t="s">
        <v>95</v>
      </c>
      <c r="AX1755" t="s"/>
      <c r="AY1755" t="n">
        <v>455907</v>
      </c>
      <c r="AZ1755" t="s">
        <v>282</v>
      </c>
      <c r="BA1755" t="s"/>
      <c r="BB1755" t="s"/>
      <c r="BC1755" t="n">
        <v>38.97</v>
      </c>
      <c r="BD1755" t="n">
        <v>38.97</v>
      </c>
      <c r="BE1755" t="s">
        <v>990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>
        <v>284</v>
      </c>
      <c r="BO1755" t="s">
        <v>82</v>
      </c>
      <c r="BP1755" t="s">
        <v>99</v>
      </c>
      <c r="BQ1755" t="s">
        <v>285</v>
      </c>
      <c r="BR1755" t="s">
        <v>205</v>
      </c>
    </row>
    <row r="1756" spans="1:70">
      <c r="A1756" t="s">
        <v>70</v>
      </c>
      <c r="B1756" t="s">
        <v>71</v>
      </c>
      <c r="C1756" t="s">
        <v>311</v>
      </c>
      <c r="D1756" t="n">
        <v>3</v>
      </c>
      <c r="E1756" t="s">
        <v>275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76.43000000000001</v>
      </c>
      <c r="L1756" t="s">
        <v>77</v>
      </c>
      <c r="M1756" t="s"/>
      <c r="N1756" t="s">
        <v>276</v>
      </c>
      <c r="O1756" t="s">
        <v>79</v>
      </c>
      <c r="P1756" t="s">
        <v>275</v>
      </c>
      <c r="Q1756" t="s"/>
      <c r="R1756" t="s">
        <v>277</v>
      </c>
      <c r="S1756" t="s">
        <v>988</v>
      </c>
      <c r="T1756" t="s">
        <v>82</v>
      </c>
      <c r="U1756" t="s">
        <v>83</v>
      </c>
      <c r="V1756" t="s">
        <v>84</v>
      </c>
      <c r="W1756" t="s">
        <v>103</v>
      </c>
      <c r="X1756" t="s"/>
      <c r="Y1756" t="s">
        <v>86</v>
      </c>
      <c r="Z1756">
        <f>HYPERLINK("https://hotelmonitor-cachepage.eclerx.com/savepage/tk_15454758808521318_sr_59.html","info")</f>
        <v/>
      </c>
      <c r="AA1756" t="n">
        <v>-455907</v>
      </c>
      <c r="AB1756" t="s">
        <v>87</v>
      </c>
      <c r="AC1756" t="s">
        <v>88</v>
      </c>
      <c r="AD1756" t="s">
        <v>89</v>
      </c>
      <c r="AE1756" t="s"/>
      <c r="AF1756" t="s"/>
      <c r="AG1756" t="s"/>
      <c r="AH1756" t="s">
        <v>989</v>
      </c>
      <c r="AI1756" t="s">
        <v>988</v>
      </c>
      <c r="AJ1756" t="s"/>
      <c r="AK1756" t="s">
        <v>91</v>
      </c>
      <c r="AL1756" t="s"/>
      <c r="AM1756" t="s"/>
      <c r="AN1756" t="s">
        <v>91</v>
      </c>
      <c r="AO1756" t="s"/>
      <c r="AP1756" t="n">
        <v>5</v>
      </c>
      <c r="AQ1756" t="s">
        <v>92</v>
      </c>
      <c r="AR1756" t="s"/>
      <c r="AS1756" t="s">
        <v>115</v>
      </c>
      <c r="AT1756" t="s">
        <v>94</v>
      </c>
      <c r="AU1756" t="s">
        <v>91</v>
      </c>
      <c r="AV1756" t="s"/>
      <c r="AW1756" t="s">
        <v>95</v>
      </c>
      <c r="AX1756" t="s"/>
      <c r="AY1756" t="n">
        <v>455907</v>
      </c>
      <c r="AZ1756" t="s">
        <v>282</v>
      </c>
      <c r="BA1756" t="s"/>
      <c r="BB1756" t="s"/>
      <c r="BC1756" t="n">
        <v>38.97</v>
      </c>
      <c r="BD1756" t="n">
        <v>38.97</v>
      </c>
      <c r="BE1756" t="s">
        <v>990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>
        <v>284</v>
      </c>
      <c r="BO1756" t="s">
        <v>82</v>
      </c>
      <c r="BP1756" t="s">
        <v>99</v>
      </c>
      <c r="BQ1756" t="s">
        <v>285</v>
      </c>
      <c r="BR1756" t="s">
        <v>205</v>
      </c>
    </row>
    <row r="1757" spans="1:70">
      <c r="A1757" t="s">
        <v>70</v>
      </c>
      <c r="B1757" t="s">
        <v>71</v>
      </c>
      <c r="C1757" t="s">
        <v>311</v>
      </c>
      <c r="D1757" t="n">
        <v>3</v>
      </c>
      <c r="E1757" t="s">
        <v>275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76.43000000000001</v>
      </c>
      <c r="L1757" t="s">
        <v>77</v>
      </c>
      <c r="M1757" t="s"/>
      <c r="N1757" t="s">
        <v>276</v>
      </c>
      <c r="O1757" t="s">
        <v>79</v>
      </c>
      <c r="P1757" t="s">
        <v>275</v>
      </c>
      <c r="Q1757" t="s"/>
      <c r="R1757" t="s">
        <v>277</v>
      </c>
      <c r="S1757" t="s">
        <v>988</v>
      </c>
      <c r="T1757" t="s">
        <v>82</v>
      </c>
      <c r="U1757" t="s">
        <v>83</v>
      </c>
      <c r="V1757" t="s">
        <v>84</v>
      </c>
      <c r="W1757" t="s">
        <v>103</v>
      </c>
      <c r="X1757" t="s"/>
      <c r="Y1757" t="s">
        <v>86</v>
      </c>
      <c r="Z1757">
        <f>HYPERLINK("https://hotelmonitor-cachepage.eclerx.com/savepage/tk_15454758808521318_sr_59.html","info")</f>
        <v/>
      </c>
      <c r="AA1757" t="n">
        <v>-455907</v>
      </c>
      <c r="AB1757" t="s">
        <v>87</v>
      </c>
      <c r="AC1757" t="s">
        <v>88</v>
      </c>
      <c r="AD1757" t="s">
        <v>89</v>
      </c>
      <c r="AE1757" t="s"/>
      <c r="AF1757" t="s"/>
      <c r="AG1757" t="s"/>
      <c r="AH1757" t="s">
        <v>989</v>
      </c>
      <c r="AI1757" t="s">
        <v>988</v>
      </c>
      <c r="AJ1757" t="s"/>
      <c r="AK1757" t="s">
        <v>91</v>
      </c>
      <c r="AL1757" t="s"/>
      <c r="AM1757" t="s"/>
      <c r="AN1757" t="s">
        <v>91</v>
      </c>
      <c r="AO1757" t="s"/>
      <c r="AP1757" t="n">
        <v>5</v>
      </c>
      <c r="AQ1757" t="s">
        <v>92</v>
      </c>
      <c r="AR1757" t="s"/>
      <c r="AS1757" t="s">
        <v>115</v>
      </c>
      <c r="AT1757" t="s">
        <v>94</v>
      </c>
      <c r="AU1757" t="s">
        <v>91</v>
      </c>
      <c r="AV1757" t="s"/>
      <c r="AW1757" t="s">
        <v>95</v>
      </c>
      <c r="AX1757" t="s"/>
      <c r="AY1757" t="n">
        <v>455907</v>
      </c>
      <c r="AZ1757" t="s">
        <v>282</v>
      </c>
      <c r="BA1757" t="s"/>
      <c r="BB1757" t="s"/>
      <c r="BC1757" t="n">
        <v>38.97</v>
      </c>
      <c r="BD1757" t="n">
        <v>38.97</v>
      </c>
      <c r="BE1757" t="s">
        <v>990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>
        <v>284</v>
      </c>
      <c r="BO1757" t="s">
        <v>82</v>
      </c>
      <c r="BP1757" t="s">
        <v>99</v>
      </c>
      <c r="BQ1757" t="s">
        <v>285</v>
      </c>
      <c r="BR1757" t="s">
        <v>205</v>
      </c>
    </row>
    <row r="1758" spans="1:70">
      <c r="A1758" t="s">
        <v>70</v>
      </c>
      <c r="B1758" t="s">
        <v>71</v>
      </c>
      <c r="C1758" t="s">
        <v>311</v>
      </c>
      <c r="D1758" t="n">
        <v>3</v>
      </c>
      <c r="E1758" t="s">
        <v>275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84.73999999999999</v>
      </c>
      <c r="L1758" t="s">
        <v>77</v>
      </c>
      <c r="M1758" t="s"/>
      <c r="N1758" t="s">
        <v>276</v>
      </c>
      <c r="O1758" t="s">
        <v>79</v>
      </c>
      <c r="P1758" t="s">
        <v>275</v>
      </c>
      <c r="Q1758" t="s"/>
      <c r="R1758" t="s">
        <v>277</v>
      </c>
      <c r="S1758" t="s">
        <v>2293</v>
      </c>
      <c r="T1758" t="s">
        <v>82</v>
      </c>
      <c r="U1758" t="s">
        <v>83</v>
      </c>
      <c r="V1758" t="s">
        <v>84</v>
      </c>
      <c r="W1758" t="s">
        <v>107</v>
      </c>
      <c r="X1758" t="s"/>
      <c r="Y1758" t="s">
        <v>86</v>
      </c>
      <c r="Z1758">
        <f>HYPERLINK("https://hotelmonitor-cachepage.eclerx.com/savepage/tk_15454758808521318_sr_59.html","info")</f>
        <v/>
      </c>
      <c r="AA1758" t="n">
        <v>-455907</v>
      </c>
      <c r="AB1758" t="s">
        <v>279</v>
      </c>
      <c r="AC1758" t="s">
        <v>196</v>
      </c>
      <c r="AD1758" t="s">
        <v>89</v>
      </c>
      <c r="AE1758" t="s"/>
      <c r="AF1758" t="s"/>
      <c r="AG1758" t="s"/>
      <c r="AH1758" t="s">
        <v>2294</v>
      </c>
      <c r="AI1758" t="s">
        <v>2293</v>
      </c>
      <c r="AJ1758" t="s"/>
      <c r="AK1758" t="s">
        <v>91</v>
      </c>
      <c r="AL1758" t="s"/>
      <c r="AM1758" t="s"/>
      <c r="AN1758" t="s">
        <v>91</v>
      </c>
      <c r="AO1758" t="s"/>
      <c r="AP1758" t="n">
        <v>5</v>
      </c>
      <c r="AQ1758" t="s">
        <v>92</v>
      </c>
      <c r="AR1758" t="s"/>
      <c r="AS1758" t="s">
        <v>115</v>
      </c>
      <c r="AT1758" t="s">
        <v>94</v>
      </c>
      <c r="AU1758" t="s">
        <v>91</v>
      </c>
      <c r="AV1758" t="s"/>
      <c r="AW1758" t="s">
        <v>95</v>
      </c>
      <c r="AX1758" t="s"/>
      <c r="AY1758" t="n">
        <v>455907</v>
      </c>
      <c r="AZ1758" t="s">
        <v>282</v>
      </c>
      <c r="BA1758" t="s"/>
      <c r="BB1758" t="s"/>
      <c r="BC1758" t="n">
        <v>38.97</v>
      </c>
      <c r="BD1758" t="n">
        <v>38.97</v>
      </c>
      <c r="BE1758" t="s">
        <v>2295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>
        <v>284</v>
      </c>
      <c r="BO1758" t="s">
        <v>82</v>
      </c>
      <c r="BP1758" t="s">
        <v>99</v>
      </c>
      <c r="BQ1758" t="s">
        <v>285</v>
      </c>
      <c r="BR1758" t="s">
        <v>205</v>
      </c>
    </row>
    <row r="1759" spans="1:70">
      <c r="A1759" t="s">
        <v>70</v>
      </c>
      <c r="B1759" t="s">
        <v>71</v>
      </c>
      <c r="C1759" t="s">
        <v>311</v>
      </c>
      <c r="D1759" t="n">
        <v>3</v>
      </c>
      <c r="E1759" t="s">
        <v>275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84.73999999999999</v>
      </c>
      <c r="L1759" t="s">
        <v>77</v>
      </c>
      <c r="M1759" t="s"/>
      <c r="N1759" t="s">
        <v>276</v>
      </c>
      <c r="O1759" t="s">
        <v>79</v>
      </c>
      <c r="P1759" t="s">
        <v>275</v>
      </c>
      <c r="Q1759" t="s"/>
      <c r="R1759" t="s">
        <v>277</v>
      </c>
      <c r="S1759" t="s">
        <v>2293</v>
      </c>
      <c r="T1759" t="s">
        <v>82</v>
      </c>
      <c r="U1759" t="s">
        <v>83</v>
      </c>
      <c r="V1759" t="s">
        <v>84</v>
      </c>
      <c r="W1759" t="s">
        <v>107</v>
      </c>
      <c r="X1759" t="s"/>
      <c r="Y1759" t="s">
        <v>86</v>
      </c>
      <c r="Z1759">
        <f>HYPERLINK("https://hotelmonitor-cachepage.eclerx.com/savepage/tk_15454758808521318_sr_59.html","info")</f>
        <v/>
      </c>
      <c r="AA1759" t="n">
        <v>-455907</v>
      </c>
      <c r="AB1759" t="s">
        <v>279</v>
      </c>
      <c r="AC1759" t="s">
        <v>196</v>
      </c>
      <c r="AD1759" t="s">
        <v>89</v>
      </c>
      <c r="AE1759" t="s"/>
      <c r="AF1759" t="s"/>
      <c r="AG1759" t="s"/>
      <c r="AH1759" t="s">
        <v>2294</v>
      </c>
      <c r="AI1759" t="s">
        <v>2293</v>
      </c>
      <c r="AJ1759" t="s"/>
      <c r="AK1759" t="s">
        <v>91</v>
      </c>
      <c r="AL1759" t="s"/>
      <c r="AM1759" t="s"/>
      <c r="AN1759" t="s">
        <v>91</v>
      </c>
      <c r="AO1759" t="s"/>
      <c r="AP1759" t="n">
        <v>5</v>
      </c>
      <c r="AQ1759" t="s">
        <v>92</v>
      </c>
      <c r="AR1759" t="s"/>
      <c r="AS1759" t="s">
        <v>115</v>
      </c>
      <c r="AT1759" t="s">
        <v>94</v>
      </c>
      <c r="AU1759" t="s">
        <v>91</v>
      </c>
      <c r="AV1759" t="s"/>
      <c r="AW1759" t="s">
        <v>95</v>
      </c>
      <c r="AX1759" t="s"/>
      <c r="AY1759" t="n">
        <v>455907</v>
      </c>
      <c r="AZ1759" t="s">
        <v>282</v>
      </c>
      <c r="BA1759" t="s"/>
      <c r="BB1759" t="s"/>
      <c r="BC1759" t="n">
        <v>38.97</v>
      </c>
      <c r="BD1759" t="n">
        <v>38.97</v>
      </c>
      <c r="BE1759" t="s">
        <v>2295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>
        <v>284</v>
      </c>
      <c r="BO1759" t="s">
        <v>82</v>
      </c>
      <c r="BP1759" t="s">
        <v>99</v>
      </c>
      <c r="BQ1759" t="s">
        <v>285</v>
      </c>
      <c r="BR1759" t="s">
        <v>205</v>
      </c>
    </row>
    <row r="1760" spans="1:70">
      <c r="A1760" t="s">
        <v>70</v>
      </c>
      <c r="B1760" t="s">
        <v>71</v>
      </c>
      <c r="C1760" t="s">
        <v>311</v>
      </c>
      <c r="D1760" t="n">
        <v>3</v>
      </c>
      <c r="E1760" t="s">
        <v>275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89.44</v>
      </c>
      <c r="L1760" t="s">
        <v>77</v>
      </c>
      <c r="M1760" t="s"/>
      <c r="N1760" t="s">
        <v>276</v>
      </c>
      <c r="O1760" t="s">
        <v>79</v>
      </c>
      <c r="P1760" t="s">
        <v>275</v>
      </c>
      <c r="Q1760" t="s"/>
      <c r="R1760" t="s">
        <v>277</v>
      </c>
      <c r="S1760" t="s">
        <v>2296</v>
      </c>
      <c r="T1760" t="s">
        <v>82</v>
      </c>
      <c r="U1760" t="s">
        <v>83</v>
      </c>
      <c r="V1760" t="s">
        <v>84</v>
      </c>
      <c r="W1760" t="s">
        <v>107</v>
      </c>
      <c r="X1760" t="s"/>
      <c r="Y1760" t="s">
        <v>86</v>
      </c>
      <c r="Z1760">
        <f>HYPERLINK("https://hotelmonitor-cachepage.eclerx.com/savepage/tk_15454758808521318_sr_59.html","info")</f>
        <v/>
      </c>
      <c r="AA1760" t="n">
        <v>-455907</v>
      </c>
      <c r="AB1760" t="s">
        <v>287</v>
      </c>
      <c r="AC1760" t="s">
        <v>88</v>
      </c>
      <c r="AD1760" t="s">
        <v>89</v>
      </c>
      <c r="AE1760" t="s"/>
      <c r="AF1760" t="s"/>
      <c r="AG1760" t="s"/>
      <c r="AH1760" t="s">
        <v>2297</v>
      </c>
      <c r="AI1760" t="s">
        <v>2296</v>
      </c>
      <c r="AJ1760" t="s"/>
      <c r="AK1760" t="s">
        <v>91</v>
      </c>
      <c r="AL1760" t="s"/>
      <c r="AM1760" t="s"/>
      <c r="AN1760" t="s">
        <v>99</v>
      </c>
      <c r="AO1760" t="s">
        <v>289</v>
      </c>
      <c r="AP1760" t="n">
        <v>5</v>
      </c>
      <c r="AQ1760" t="s">
        <v>92</v>
      </c>
      <c r="AR1760" t="s"/>
      <c r="AS1760" t="s">
        <v>115</v>
      </c>
      <c r="AT1760" t="s">
        <v>94</v>
      </c>
      <c r="AU1760" t="s">
        <v>99</v>
      </c>
      <c r="AV1760" t="s"/>
      <c r="AW1760" t="s">
        <v>95</v>
      </c>
      <c r="AX1760" t="s"/>
      <c r="AY1760" t="n">
        <v>455907</v>
      </c>
      <c r="AZ1760" t="s">
        <v>282</v>
      </c>
      <c r="BA1760" t="s"/>
      <c r="BB1760" t="s"/>
      <c r="BC1760" t="n">
        <v>38.97</v>
      </c>
      <c r="BD1760" t="n">
        <v>38.97</v>
      </c>
      <c r="BE1760" t="s">
        <v>2298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>
        <v>284</v>
      </c>
      <c r="BO1760" t="s">
        <v>82</v>
      </c>
      <c r="BP1760" t="s">
        <v>99</v>
      </c>
      <c r="BQ1760" t="s">
        <v>285</v>
      </c>
      <c r="BR1760" t="s">
        <v>205</v>
      </c>
    </row>
    <row r="1761" spans="1:70">
      <c r="A1761" t="s">
        <v>70</v>
      </c>
      <c r="B1761" t="s">
        <v>71</v>
      </c>
      <c r="C1761" t="s">
        <v>311</v>
      </c>
      <c r="D1761" t="n">
        <v>3</v>
      </c>
      <c r="E1761" t="s">
        <v>275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89.44</v>
      </c>
      <c r="L1761" t="s">
        <v>77</v>
      </c>
      <c r="M1761" t="s"/>
      <c r="N1761" t="s">
        <v>276</v>
      </c>
      <c r="O1761" t="s">
        <v>79</v>
      </c>
      <c r="P1761" t="s">
        <v>275</v>
      </c>
      <c r="Q1761" t="s"/>
      <c r="R1761" t="s">
        <v>277</v>
      </c>
      <c r="S1761" t="s">
        <v>2296</v>
      </c>
      <c r="T1761" t="s">
        <v>82</v>
      </c>
      <c r="U1761" t="s">
        <v>83</v>
      </c>
      <c r="V1761" t="s">
        <v>84</v>
      </c>
      <c r="W1761" t="s">
        <v>107</v>
      </c>
      <c r="X1761" t="s"/>
      <c r="Y1761" t="s">
        <v>86</v>
      </c>
      <c r="Z1761">
        <f>HYPERLINK("https://hotelmonitor-cachepage.eclerx.com/savepage/tk_15454758808521318_sr_59.html","info")</f>
        <v/>
      </c>
      <c r="AA1761" t="n">
        <v>-455907</v>
      </c>
      <c r="AB1761" t="s">
        <v>287</v>
      </c>
      <c r="AC1761" t="s">
        <v>88</v>
      </c>
      <c r="AD1761" t="s">
        <v>89</v>
      </c>
      <c r="AE1761" t="s"/>
      <c r="AF1761" t="s"/>
      <c r="AG1761" t="s"/>
      <c r="AH1761" t="s">
        <v>2297</v>
      </c>
      <c r="AI1761" t="s">
        <v>2296</v>
      </c>
      <c r="AJ1761" t="s"/>
      <c r="AK1761" t="s">
        <v>91</v>
      </c>
      <c r="AL1761" t="s"/>
      <c r="AM1761" t="s"/>
      <c r="AN1761" t="s">
        <v>99</v>
      </c>
      <c r="AO1761" t="s">
        <v>289</v>
      </c>
      <c r="AP1761" t="n">
        <v>5</v>
      </c>
      <c r="AQ1761" t="s">
        <v>92</v>
      </c>
      <c r="AR1761" t="s"/>
      <c r="AS1761" t="s">
        <v>115</v>
      </c>
      <c r="AT1761" t="s">
        <v>94</v>
      </c>
      <c r="AU1761" t="s">
        <v>99</v>
      </c>
      <c r="AV1761" t="s"/>
      <c r="AW1761" t="s">
        <v>95</v>
      </c>
      <c r="AX1761" t="s"/>
      <c r="AY1761" t="n">
        <v>455907</v>
      </c>
      <c r="AZ1761" t="s">
        <v>282</v>
      </c>
      <c r="BA1761" t="s"/>
      <c r="BB1761" t="s"/>
      <c r="BC1761" t="n">
        <v>38.97</v>
      </c>
      <c r="BD1761" t="n">
        <v>38.97</v>
      </c>
      <c r="BE1761" t="s">
        <v>2298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>
        <v>284</v>
      </c>
      <c r="BO1761" t="s">
        <v>82</v>
      </c>
      <c r="BP1761" t="s">
        <v>99</v>
      </c>
      <c r="BQ1761" t="s">
        <v>285</v>
      </c>
      <c r="BR1761" t="s">
        <v>205</v>
      </c>
    </row>
    <row r="1762" spans="1:70">
      <c r="A1762" t="s">
        <v>70</v>
      </c>
      <c r="B1762" t="s">
        <v>71</v>
      </c>
      <c r="C1762" t="s">
        <v>311</v>
      </c>
      <c r="D1762" t="n">
        <v>3</v>
      </c>
      <c r="E1762" t="s">
        <v>275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94.15000000000001</v>
      </c>
      <c r="L1762" t="s">
        <v>77</v>
      </c>
      <c r="M1762" t="s"/>
      <c r="N1762" t="s">
        <v>276</v>
      </c>
      <c r="O1762" t="s">
        <v>79</v>
      </c>
      <c r="P1762" t="s">
        <v>275</v>
      </c>
      <c r="Q1762" t="s"/>
      <c r="R1762" t="s">
        <v>277</v>
      </c>
      <c r="S1762" t="s">
        <v>2299</v>
      </c>
      <c r="T1762" t="s">
        <v>82</v>
      </c>
      <c r="U1762" t="s">
        <v>83</v>
      </c>
      <c r="V1762" t="s">
        <v>84</v>
      </c>
      <c r="W1762" t="s">
        <v>107</v>
      </c>
      <c r="X1762" t="s"/>
      <c r="Y1762" t="s">
        <v>86</v>
      </c>
      <c r="Z1762">
        <f>HYPERLINK("https://hotelmonitor-cachepage.eclerx.com/savepage/tk_15454758808521318_sr_59.html","info")</f>
        <v/>
      </c>
      <c r="AA1762" t="n">
        <v>-455907</v>
      </c>
      <c r="AB1762" t="s">
        <v>287</v>
      </c>
      <c r="AC1762" t="s">
        <v>88</v>
      </c>
      <c r="AD1762" t="s">
        <v>89</v>
      </c>
      <c r="AE1762" t="s"/>
      <c r="AF1762" t="s"/>
      <c r="AG1762" t="s"/>
      <c r="AH1762" t="s">
        <v>2300</v>
      </c>
      <c r="AI1762" t="s">
        <v>2299</v>
      </c>
      <c r="AJ1762" t="s"/>
      <c r="AK1762" t="s">
        <v>91</v>
      </c>
      <c r="AL1762" t="s"/>
      <c r="AM1762" t="s"/>
      <c r="AN1762" t="s">
        <v>91</v>
      </c>
      <c r="AO1762" t="s"/>
      <c r="AP1762" t="n">
        <v>5</v>
      </c>
      <c r="AQ1762" t="s">
        <v>92</v>
      </c>
      <c r="AR1762" t="s"/>
      <c r="AS1762" t="s">
        <v>115</v>
      </c>
      <c r="AT1762" t="s">
        <v>94</v>
      </c>
      <c r="AU1762" t="s">
        <v>91</v>
      </c>
      <c r="AV1762" t="s"/>
      <c r="AW1762" t="s">
        <v>95</v>
      </c>
      <c r="AX1762" t="s"/>
      <c r="AY1762" t="n">
        <v>455907</v>
      </c>
      <c r="AZ1762" t="s">
        <v>282</v>
      </c>
      <c r="BA1762" t="s"/>
      <c r="BB1762" t="s"/>
      <c r="BC1762" t="n">
        <v>38.97</v>
      </c>
      <c r="BD1762" t="n">
        <v>38.97</v>
      </c>
      <c r="BE1762" t="s">
        <v>2301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>
        <v>284</v>
      </c>
      <c r="BO1762" t="s">
        <v>82</v>
      </c>
      <c r="BP1762" t="s">
        <v>99</v>
      </c>
      <c r="BQ1762" t="s">
        <v>285</v>
      </c>
      <c r="BR1762" t="s">
        <v>205</v>
      </c>
    </row>
    <row r="1763" spans="1:70">
      <c r="A1763" t="s">
        <v>70</v>
      </c>
      <c r="B1763" t="s">
        <v>71</v>
      </c>
      <c r="C1763" t="s">
        <v>311</v>
      </c>
      <c r="D1763" t="n">
        <v>3</v>
      </c>
      <c r="E1763" t="s">
        <v>275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94.15000000000001</v>
      </c>
      <c r="L1763" t="s">
        <v>77</v>
      </c>
      <c r="M1763" t="s"/>
      <c r="N1763" t="s">
        <v>276</v>
      </c>
      <c r="O1763" t="s">
        <v>79</v>
      </c>
      <c r="P1763" t="s">
        <v>275</v>
      </c>
      <c r="Q1763" t="s"/>
      <c r="R1763" t="s">
        <v>277</v>
      </c>
      <c r="S1763" t="s">
        <v>2299</v>
      </c>
      <c r="T1763" t="s">
        <v>82</v>
      </c>
      <c r="U1763" t="s">
        <v>83</v>
      </c>
      <c r="V1763" t="s">
        <v>84</v>
      </c>
      <c r="W1763" t="s">
        <v>107</v>
      </c>
      <c r="X1763" t="s"/>
      <c r="Y1763" t="s">
        <v>86</v>
      </c>
      <c r="Z1763">
        <f>HYPERLINK("https://hotelmonitor-cachepage.eclerx.com/savepage/tk_15454758808521318_sr_59.html","info")</f>
        <v/>
      </c>
      <c r="AA1763" t="n">
        <v>-455907</v>
      </c>
      <c r="AB1763" t="s">
        <v>287</v>
      </c>
      <c r="AC1763" t="s">
        <v>88</v>
      </c>
      <c r="AD1763" t="s">
        <v>89</v>
      </c>
      <c r="AE1763" t="s"/>
      <c r="AF1763" t="s"/>
      <c r="AG1763" t="s"/>
      <c r="AH1763" t="s">
        <v>2300</v>
      </c>
      <c r="AI1763" t="s">
        <v>2299</v>
      </c>
      <c r="AJ1763" t="s"/>
      <c r="AK1763" t="s">
        <v>91</v>
      </c>
      <c r="AL1763" t="s"/>
      <c r="AM1763" t="s"/>
      <c r="AN1763" t="s">
        <v>91</v>
      </c>
      <c r="AO1763" t="s"/>
      <c r="AP1763" t="n">
        <v>5</v>
      </c>
      <c r="AQ1763" t="s">
        <v>92</v>
      </c>
      <c r="AR1763" t="s"/>
      <c r="AS1763" t="s">
        <v>115</v>
      </c>
      <c r="AT1763" t="s">
        <v>94</v>
      </c>
      <c r="AU1763" t="s">
        <v>91</v>
      </c>
      <c r="AV1763" t="s"/>
      <c r="AW1763" t="s">
        <v>95</v>
      </c>
      <c r="AX1763" t="s"/>
      <c r="AY1763" t="n">
        <v>455907</v>
      </c>
      <c r="AZ1763" t="s">
        <v>282</v>
      </c>
      <c r="BA1763" t="s"/>
      <c r="BB1763" t="s"/>
      <c r="BC1763" t="n">
        <v>38.97</v>
      </c>
      <c r="BD1763" t="n">
        <v>38.97</v>
      </c>
      <c r="BE1763" t="s">
        <v>2301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>
        <v>284</v>
      </c>
      <c r="BO1763" t="s">
        <v>82</v>
      </c>
      <c r="BP1763" t="s">
        <v>99</v>
      </c>
      <c r="BQ1763" t="s">
        <v>285</v>
      </c>
      <c r="BR1763" t="s">
        <v>205</v>
      </c>
    </row>
    <row r="1764" spans="1:70">
      <c r="A1764" t="s">
        <v>70</v>
      </c>
      <c r="B1764" t="s">
        <v>71</v>
      </c>
      <c r="C1764" t="s">
        <v>311</v>
      </c>
      <c r="D1764" t="n">
        <v>3</v>
      </c>
      <c r="E1764" t="s">
        <v>275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94.15000000000001</v>
      </c>
      <c r="L1764" t="s">
        <v>77</v>
      </c>
      <c r="M1764" t="s"/>
      <c r="N1764" t="s">
        <v>276</v>
      </c>
      <c r="O1764" t="s">
        <v>79</v>
      </c>
      <c r="P1764" t="s">
        <v>275</v>
      </c>
      <c r="Q1764" t="s"/>
      <c r="R1764" t="s">
        <v>277</v>
      </c>
      <c r="S1764" t="s">
        <v>2299</v>
      </c>
      <c r="T1764" t="s">
        <v>82</v>
      </c>
      <c r="U1764" t="s">
        <v>83</v>
      </c>
      <c r="V1764" t="s">
        <v>84</v>
      </c>
      <c r="W1764" t="s">
        <v>107</v>
      </c>
      <c r="X1764" t="s"/>
      <c r="Y1764" t="s">
        <v>86</v>
      </c>
      <c r="Z1764">
        <f>HYPERLINK("https://hotelmonitor-cachepage.eclerx.com/savepage/tk_15454758808521318_sr_59.html","info")</f>
        <v/>
      </c>
      <c r="AA1764" t="n">
        <v>-455907</v>
      </c>
      <c r="AB1764" t="s">
        <v>87</v>
      </c>
      <c r="AC1764" t="s">
        <v>88</v>
      </c>
      <c r="AD1764" t="s">
        <v>89</v>
      </c>
      <c r="AE1764" t="s"/>
      <c r="AF1764" t="s"/>
      <c r="AG1764" t="s"/>
      <c r="AH1764" t="s">
        <v>2300</v>
      </c>
      <c r="AI1764" t="s">
        <v>2299</v>
      </c>
      <c r="AJ1764" t="s"/>
      <c r="AK1764" t="s">
        <v>91</v>
      </c>
      <c r="AL1764" t="s"/>
      <c r="AM1764" t="s"/>
      <c r="AN1764" t="s">
        <v>91</v>
      </c>
      <c r="AO1764" t="s"/>
      <c r="AP1764" t="n">
        <v>5</v>
      </c>
      <c r="AQ1764" t="s">
        <v>92</v>
      </c>
      <c r="AR1764" t="s"/>
      <c r="AS1764" t="s">
        <v>115</v>
      </c>
      <c r="AT1764" t="s">
        <v>94</v>
      </c>
      <c r="AU1764" t="s">
        <v>91</v>
      </c>
      <c r="AV1764" t="s"/>
      <c r="AW1764" t="s">
        <v>95</v>
      </c>
      <c r="AX1764" t="s"/>
      <c r="AY1764" t="n">
        <v>455907</v>
      </c>
      <c r="AZ1764" t="s">
        <v>282</v>
      </c>
      <c r="BA1764" t="s"/>
      <c r="BB1764" t="s"/>
      <c r="BC1764" t="n">
        <v>38.97</v>
      </c>
      <c r="BD1764" t="n">
        <v>38.97</v>
      </c>
      <c r="BE1764" t="s">
        <v>2301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>
        <v>284</v>
      </c>
      <c r="BO1764" t="s">
        <v>82</v>
      </c>
      <c r="BP1764" t="s">
        <v>99</v>
      </c>
      <c r="BQ1764" t="s">
        <v>285</v>
      </c>
      <c r="BR1764" t="s">
        <v>205</v>
      </c>
    </row>
    <row r="1765" spans="1:70">
      <c r="A1765" t="s">
        <v>70</v>
      </c>
      <c r="B1765" t="s">
        <v>71</v>
      </c>
      <c r="C1765" t="s">
        <v>311</v>
      </c>
      <c r="D1765" t="n">
        <v>3</v>
      </c>
      <c r="E1765" t="s">
        <v>275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94.15000000000001</v>
      </c>
      <c r="L1765" t="s">
        <v>77</v>
      </c>
      <c r="M1765" t="s"/>
      <c r="N1765" t="s">
        <v>276</v>
      </c>
      <c r="O1765" t="s">
        <v>79</v>
      </c>
      <c r="P1765" t="s">
        <v>275</v>
      </c>
      <c r="Q1765" t="s"/>
      <c r="R1765" t="s">
        <v>277</v>
      </c>
      <c r="S1765" t="s">
        <v>2299</v>
      </c>
      <c r="T1765" t="s">
        <v>82</v>
      </c>
      <c r="U1765" t="s">
        <v>83</v>
      </c>
      <c r="V1765" t="s">
        <v>84</v>
      </c>
      <c r="W1765" t="s">
        <v>107</v>
      </c>
      <c r="X1765" t="s"/>
      <c r="Y1765" t="s">
        <v>86</v>
      </c>
      <c r="Z1765">
        <f>HYPERLINK("https://hotelmonitor-cachepage.eclerx.com/savepage/tk_15454758808521318_sr_59.html","info")</f>
        <v/>
      </c>
      <c r="AA1765" t="n">
        <v>-455907</v>
      </c>
      <c r="AB1765" t="s">
        <v>87</v>
      </c>
      <c r="AC1765" t="s">
        <v>88</v>
      </c>
      <c r="AD1765" t="s">
        <v>89</v>
      </c>
      <c r="AE1765" t="s"/>
      <c r="AF1765" t="s"/>
      <c r="AG1765" t="s"/>
      <c r="AH1765" t="s">
        <v>2300</v>
      </c>
      <c r="AI1765" t="s">
        <v>2299</v>
      </c>
      <c r="AJ1765" t="s"/>
      <c r="AK1765" t="s">
        <v>91</v>
      </c>
      <c r="AL1765" t="s"/>
      <c r="AM1765" t="s"/>
      <c r="AN1765" t="s">
        <v>91</v>
      </c>
      <c r="AO1765" t="s"/>
      <c r="AP1765" t="n">
        <v>5</v>
      </c>
      <c r="AQ1765" t="s">
        <v>92</v>
      </c>
      <c r="AR1765" t="s"/>
      <c r="AS1765" t="s">
        <v>115</v>
      </c>
      <c r="AT1765" t="s">
        <v>94</v>
      </c>
      <c r="AU1765" t="s">
        <v>91</v>
      </c>
      <c r="AV1765" t="s"/>
      <c r="AW1765" t="s">
        <v>95</v>
      </c>
      <c r="AX1765" t="s"/>
      <c r="AY1765" t="n">
        <v>455907</v>
      </c>
      <c r="AZ1765" t="s">
        <v>282</v>
      </c>
      <c r="BA1765" t="s"/>
      <c r="BB1765" t="s"/>
      <c r="BC1765" t="n">
        <v>38.97</v>
      </c>
      <c r="BD1765" t="n">
        <v>38.97</v>
      </c>
      <c r="BE1765" t="s">
        <v>2301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>
        <v>284</v>
      </c>
      <c r="BO1765" t="s">
        <v>82</v>
      </c>
      <c r="BP1765" t="s">
        <v>99</v>
      </c>
      <c r="BQ1765" t="s">
        <v>285</v>
      </c>
      <c r="BR1765" t="s">
        <v>205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439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147.21</v>
      </c>
      <c r="L1766" t="s">
        <v>77</v>
      </c>
      <c r="M1766" t="s"/>
      <c r="N1766" t="s">
        <v>440</v>
      </c>
      <c r="O1766" t="s">
        <v>79</v>
      </c>
      <c r="P1766" t="s">
        <v>439</v>
      </c>
      <c r="Q1766" t="s"/>
      <c r="R1766" t="s">
        <v>80</v>
      </c>
      <c r="S1766" t="s">
        <v>2302</v>
      </c>
      <c r="T1766" t="s">
        <v>82</v>
      </c>
      <c r="U1766" t="s">
        <v>83</v>
      </c>
      <c r="V1766" t="s">
        <v>84</v>
      </c>
      <c r="W1766" t="s">
        <v>103</v>
      </c>
      <c r="X1766" t="s"/>
      <c r="Y1766" t="s">
        <v>86</v>
      </c>
      <c r="Z1766">
        <f>HYPERLINK("https://hotelmonitor-cachepage.eclerx.com/savepage/tk_1545475876967715_sr_62.html","info")</f>
        <v/>
      </c>
      <c r="AA1766" t="n">
        <v>-419224</v>
      </c>
      <c r="AB1766" t="s">
        <v>2303</v>
      </c>
      <c r="AC1766" t="s">
        <v>88</v>
      </c>
      <c r="AD1766" t="s">
        <v>89</v>
      </c>
      <c r="AE1766" t="s"/>
      <c r="AF1766" t="s"/>
      <c r="AG1766" t="s"/>
      <c r="AH1766" t="s">
        <v>2304</v>
      </c>
      <c r="AI1766" t="s">
        <v>2302</v>
      </c>
      <c r="AJ1766" t="s"/>
      <c r="AK1766" t="s">
        <v>91</v>
      </c>
      <c r="AL1766" t="s"/>
      <c r="AM1766" t="s"/>
      <c r="AN1766" t="s">
        <v>91</v>
      </c>
      <c r="AO1766" t="s"/>
      <c r="AP1766" t="n">
        <v>42</v>
      </c>
      <c r="AQ1766" t="s">
        <v>92</v>
      </c>
      <c r="AR1766" t="s"/>
      <c r="AS1766" t="s">
        <v>93</v>
      </c>
      <c r="AT1766" t="s">
        <v>94</v>
      </c>
      <c r="AU1766" t="s">
        <v>91</v>
      </c>
      <c r="AV1766" t="s"/>
      <c r="AW1766" t="s">
        <v>95</v>
      </c>
      <c r="AX1766" t="s"/>
      <c r="AY1766" t="n">
        <v>419224</v>
      </c>
      <c r="AZ1766" t="s">
        <v>446</v>
      </c>
      <c r="BA1766" t="s"/>
      <c r="BB1766" t="s"/>
      <c r="BC1766" t="n">
        <v>38.9184</v>
      </c>
      <c r="BD1766" t="n">
        <v>38.9184</v>
      </c>
      <c r="BE1766" t="s">
        <v>886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>
        <v>98</v>
      </c>
      <c r="BO1766" t="s">
        <v>82</v>
      </c>
      <c r="BP1766" t="s">
        <v>99</v>
      </c>
      <c r="BQ1766" t="s">
        <v>448</v>
      </c>
      <c r="BR1766" t="s">
        <v>449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439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147.21</v>
      </c>
      <c r="L1767" t="s">
        <v>77</v>
      </c>
      <c r="M1767" t="s"/>
      <c r="N1767" t="s">
        <v>440</v>
      </c>
      <c r="O1767" t="s">
        <v>79</v>
      </c>
      <c r="P1767" t="s">
        <v>439</v>
      </c>
      <c r="Q1767" t="s"/>
      <c r="R1767" t="s">
        <v>80</v>
      </c>
      <c r="S1767" t="s">
        <v>2302</v>
      </c>
      <c r="T1767" t="s">
        <v>82</v>
      </c>
      <c r="U1767" t="s">
        <v>83</v>
      </c>
      <c r="V1767" t="s">
        <v>84</v>
      </c>
      <c r="W1767" t="s">
        <v>103</v>
      </c>
      <c r="X1767" t="s"/>
      <c r="Y1767" t="s">
        <v>86</v>
      </c>
      <c r="Z1767">
        <f>HYPERLINK("https://hotelmonitor-cachepage.eclerx.com/savepage/tk_1545475876967715_sr_62.html","info")</f>
        <v/>
      </c>
      <c r="AA1767" t="n">
        <v>-419224</v>
      </c>
      <c r="AB1767" t="s">
        <v>2303</v>
      </c>
      <c r="AC1767" t="s">
        <v>88</v>
      </c>
      <c r="AD1767" t="s">
        <v>89</v>
      </c>
      <c r="AE1767" t="s"/>
      <c r="AF1767" t="s"/>
      <c r="AG1767" t="s"/>
      <c r="AH1767" t="s">
        <v>2304</v>
      </c>
      <c r="AI1767" t="s">
        <v>2302</v>
      </c>
      <c r="AJ1767" t="s"/>
      <c r="AK1767" t="s">
        <v>91</v>
      </c>
      <c r="AL1767" t="s"/>
      <c r="AM1767" t="s"/>
      <c r="AN1767" t="s">
        <v>91</v>
      </c>
      <c r="AO1767" t="s"/>
      <c r="AP1767" t="n">
        <v>42</v>
      </c>
      <c r="AQ1767" t="s">
        <v>92</v>
      </c>
      <c r="AR1767" t="s"/>
      <c r="AS1767" t="s">
        <v>93</v>
      </c>
      <c r="AT1767" t="s">
        <v>94</v>
      </c>
      <c r="AU1767" t="s">
        <v>91</v>
      </c>
      <c r="AV1767" t="s"/>
      <c r="AW1767" t="s">
        <v>95</v>
      </c>
      <c r="AX1767" t="s"/>
      <c r="AY1767" t="n">
        <v>419224</v>
      </c>
      <c r="AZ1767" t="s">
        <v>446</v>
      </c>
      <c r="BA1767" t="s"/>
      <c r="BB1767" t="s"/>
      <c r="BC1767" t="n">
        <v>38.9184</v>
      </c>
      <c r="BD1767" t="n">
        <v>38.9184</v>
      </c>
      <c r="BE1767" t="s">
        <v>886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>
        <v>98</v>
      </c>
      <c r="BO1767" t="s">
        <v>82</v>
      </c>
      <c r="BP1767" t="s">
        <v>99</v>
      </c>
      <c r="BQ1767" t="s">
        <v>448</v>
      </c>
      <c r="BR1767" t="s">
        <v>449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439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166.58</v>
      </c>
      <c r="L1768" t="s">
        <v>77</v>
      </c>
      <c r="M1768" t="s"/>
      <c r="N1768" t="s">
        <v>440</v>
      </c>
      <c r="O1768" t="s">
        <v>79</v>
      </c>
      <c r="P1768" t="s">
        <v>439</v>
      </c>
      <c r="Q1768" t="s"/>
      <c r="R1768" t="s">
        <v>80</v>
      </c>
      <c r="S1768" t="s">
        <v>2305</v>
      </c>
      <c r="T1768" t="s">
        <v>82</v>
      </c>
      <c r="U1768" t="s">
        <v>83</v>
      </c>
      <c r="V1768" t="s">
        <v>84</v>
      </c>
      <c r="W1768" t="s">
        <v>107</v>
      </c>
      <c r="X1768" t="s"/>
      <c r="Y1768" t="s">
        <v>86</v>
      </c>
      <c r="Z1768">
        <f>HYPERLINK("https://hotelmonitor-cachepage.eclerx.com/savepage/tk_1545475876967715_sr_62.html","info")</f>
        <v/>
      </c>
      <c r="AA1768" t="n">
        <v>-419224</v>
      </c>
      <c r="AB1768" t="s">
        <v>2303</v>
      </c>
      <c r="AC1768" t="s">
        <v>88</v>
      </c>
      <c r="AD1768" t="s">
        <v>89</v>
      </c>
      <c r="AE1768" t="s"/>
      <c r="AF1768" t="s"/>
      <c r="AG1768" t="s"/>
      <c r="AH1768" t="s">
        <v>2306</v>
      </c>
      <c r="AI1768" t="s">
        <v>2305</v>
      </c>
      <c r="AJ1768" t="s"/>
      <c r="AK1768" t="s">
        <v>91</v>
      </c>
      <c r="AL1768" t="s"/>
      <c r="AM1768" t="s"/>
      <c r="AN1768" t="s">
        <v>91</v>
      </c>
      <c r="AO1768" t="s"/>
      <c r="AP1768" t="n">
        <v>42</v>
      </c>
      <c r="AQ1768" t="s">
        <v>92</v>
      </c>
      <c r="AR1768" t="s"/>
      <c r="AS1768" t="s">
        <v>93</v>
      </c>
      <c r="AT1768" t="s">
        <v>94</v>
      </c>
      <c r="AU1768" t="s">
        <v>91</v>
      </c>
      <c r="AV1768" t="s"/>
      <c r="AW1768" t="s">
        <v>95</v>
      </c>
      <c r="AX1768" t="s"/>
      <c r="AY1768" t="n">
        <v>419224</v>
      </c>
      <c r="AZ1768" t="s">
        <v>446</v>
      </c>
      <c r="BA1768" t="s"/>
      <c r="BB1768" t="s"/>
      <c r="BC1768" t="n">
        <v>38.9184</v>
      </c>
      <c r="BD1768" t="n">
        <v>38.9184</v>
      </c>
      <c r="BE1768" t="s">
        <v>2307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>
        <v>98</v>
      </c>
      <c r="BO1768" t="s">
        <v>82</v>
      </c>
      <c r="BP1768" t="s">
        <v>99</v>
      </c>
      <c r="BQ1768" t="s">
        <v>448</v>
      </c>
      <c r="BR1768" t="s">
        <v>449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439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166.58</v>
      </c>
      <c r="L1769" t="s">
        <v>77</v>
      </c>
      <c r="M1769" t="s"/>
      <c r="N1769" t="s">
        <v>440</v>
      </c>
      <c r="O1769" t="s">
        <v>79</v>
      </c>
      <c r="P1769" t="s">
        <v>439</v>
      </c>
      <c r="Q1769" t="s"/>
      <c r="R1769" t="s">
        <v>80</v>
      </c>
      <c r="S1769" t="s">
        <v>2305</v>
      </c>
      <c r="T1769" t="s">
        <v>82</v>
      </c>
      <c r="U1769" t="s">
        <v>83</v>
      </c>
      <c r="V1769" t="s">
        <v>84</v>
      </c>
      <c r="W1769" t="s">
        <v>107</v>
      </c>
      <c r="X1769" t="s"/>
      <c r="Y1769" t="s">
        <v>86</v>
      </c>
      <c r="Z1769">
        <f>HYPERLINK("https://hotelmonitor-cachepage.eclerx.com/savepage/tk_1545475876967715_sr_62.html","info")</f>
        <v/>
      </c>
      <c r="AA1769" t="n">
        <v>-419224</v>
      </c>
      <c r="AB1769" t="s">
        <v>2303</v>
      </c>
      <c r="AC1769" t="s">
        <v>88</v>
      </c>
      <c r="AD1769" t="s">
        <v>89</v>
      </c>
      <c r="AE1769" t="s"/>
      <c r="AF1769" t="s"/>
      <c r="AG1769" t="s"/>
      <c r="AH1769" t="s">
        <v>2306</v>
      </c>
      <c r="AI1769" t="s">
        <v>2305</v>
      </c>
      <c r="AJ1769" t="s"/>
      <c r="AK1769" t="s">
        <v>91</v>
      </c>
      <c r="AL1769" t="s"/>
      <c r="AM1769" t="s"/>
      <c r="AN1769" t="s">
        <v>91</v>
      </c>
      <c r="AO1769" t="s"/>
      <c r="AP1769" t="n">
        <v>42</v>
      </c>
      <c r="AQ1769" t="s">
        <v>92</v>
      </c>
      <c r="AR1769" t="s"/>
      <c r="AS1769" t="s">
        <v>93</v>
      </c>
      <c r="AT1769" t="s">
        <v>94</v>
      </c>
      <c r="AU1769" t="s">
        <v>91</v>
      </c>
      <c r="AV1769" t="s"/>
      <c r="AW1769" t="s">
        <v>95</v>
      </c>
      <c r="AX1769" t="s"/>
      <c r="AY1769" t="n">
        <v>419224</v>
      </c>
      <c r="AZ1769" t="s">
        <v>446</v>
      </c>
      <c r="BA1769" t="s"/>
      <c r="BB1769" t="s"/>
      <c r="BC1769" t="n">
        <v>38.9184</v>
      </c>
      <c r="BD1769" t="n">
        <v>38.9184</v>
      </c>
      <c r="BE1769" t="s">
        <v>2307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>
        <v>98</v>
      </c>
      <c r="BO1769" t="s">
        <v>82</v>
      </c>
      <c r="BP1769" t="s">
        <v>99</v>
      </c>
      <c r="BQ1769" t="s">
        <v>448</v>
      </c>
      <c r="BR1769" t="s">
        <v>449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439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162.71</v>
      </c>
      <c r="L1770" t="s">
        <v>77</v>
      </c>
      <c r="M1770" t="s"/>
      <c r="N1770" t="s">
        <v>276</v>
      </c>
      <c r="O1770" t="s">
        <v>79</v>
      </c>
      <c r="P1770" t="s">
        <v>439</v>
      </c>
      <c r="Q1770" t="s"/>
      <c r="R1770" t="s">
        <v>80</v>
      </c>
      <c r="S1770" t="s">
        <v>2308</v>
      </c>
      <c r="T1770" t="s">
        <v>82</v>
      </c>
      <c r="U1770" t="s">
        <v>83</v>
      </c>
      <c r="V1770" t="s">
        <v>84</v>
      </c>
      <c r="W1770" t="s">
        <v>103</v>
      </c>
      <c r="X1770" t="s"/>
      <c r="Y1770" t="s">
        <v>86</v>
      </c>
      <c r="Z1770">
        <f>HYPERLINK("https://hotelmonitor-cachepage.eclerx.com/savepage/tk_1545475876967715_sr_62.html","info")</f>
        <v/>
      </c>
      <c r="AA1770" t="n">
        <v>-419224</v>
      </c>
      <c r="AB1770" t="s">
        <v>2303</v>
      </c>
      <c r="AC1770" t="s">
        <v>88</v>
      </c>
      <c r="AD1770" t="s">
        <v>89</v>
      </c>
      <c r="AE1770" t="s"/>
      <c r="AF1770" t="s"/>
      <c r="AG1770" t="s"/>
      <c r="AH1770" t="s">
        <v>2309</v>
      </c>
      <c r="AI1770" t="s">
        <v>2308</v>
      </c>
      <c r="AJ1770" t="s"/>
      <c r="AK1770" t="s">
        <v>91</v>
      </c>
      <c r="AL1770" t="s"/>
      <c r="AM1770" t="s"/>
      <c r="AN1770" t="s">
        <v>91</v>
      </c>
      <c r="AO1770" t="s"/>
      <c r="AP1770" t="n">
        <v>42</v>
      </c>
      <c r="AQ1770" t="s">
        <v>92</v>
      </c>
      <c r="AR1770" t="s"/>
      <c r="AS1770" t="s">
        <v>93</v>
      </c>
      <c r="AT1770" t="s">
        <v>94</v>
      </c>
      <c r="AU1770" t="s">
        <v>91</v>
      </c>
      <c r="AV1770" t="s"/>
      <c r="AW1770" t="s">
        <v>95</v>
      </c>
      <c r="AX1770" t="s"/>
      <c r="AY1770" t="n">
        <v>419224</v>
      </c>
      <c r="AZ1770" t="s">
        <v>446</v>
      </c>
      <c r="BA1770" t="s"/>
      <c r="BB1770" t="s"/>
      <c r="BC1770" t="n">
        <v>38.9184</v>
      </c>
      <c r="BD1770" t="n">
        <v>38.9184</v>
      </c>
      <c r="BE1770" t="s">
        <v>2310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>
        <v>98</v>
      </c>
      <c r="BO1770" t="s">
        <v>82</v>
      </c>
      <c r="BP1770" t="s">
        <v>99</v>
      </c>
      <c r="BQ1770" t="s">
        <v>285</v>
      </c>
      <c r="BR1770" t="s">
        <v>449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439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162.71</v>
      </c>
      <c r="L1771" t="s">
        <v>77</v>
      </c>
      <c r="M1771" t="s"/>
      <c r="N1771" t="s">
        <v>276</v>
      </c>
      <c r="O1771" t="s">
        <v>79</v>
      </c>
      <c r="P1771" t="s">
        <v>439</v>
      </c>
      <c r="Q1771" t="s"/>
      <c r="R1771" t="s">
        <v>80</v>
      </c>
      <c r="S1771" t="s">
        <v>2308</v>
      </c>
      <c r="T1771" t="s">
        <v>82</v>
      </c>
      <c r="U1771" t="s">
        <v>83</v>
      </c>
      <c r="V1771" t="s">
        <v>84</v>
      </c>
      <c r="W1771" t="s">
        <v>103</v>
      </c>
      <c r="X1771" t="s"/>
      <c r="Y1771" t="s">
        <v>86</v>
      </c>
      <c r="Z1771">
        <f>HYPERLINK("https://hotelmonitor-cachepage.eclerx.com/savepage/tk_1545475876967715_sr_62.html","info")</f>
        <v/>
      </c>
      <c r="AA1771" t="n">
        <v>-419224</v>
      </c>
      <c r="AB1771" t="s">
        <v>2303</v>
      </c>
      <c r="AC1771" t="s">
        <v>88</v>
      </c>
      <c r="AD1771" t="s">
        <v>89</v>
      </c>
      <c r="AE1771" t="s"/>
      <c r="AF1771" t="s"/>
      <c r="AG1771" t="s"/>
      <c r="AH1771" t="s">
        <v>2309</v>
      </c>
      <c r="AI1771" t="s">
        <v>2308</v>
      </c>
      <c r="AJ1771" t="s"/>
      <c r="AK1771" t="s">
        <v>91</v>
      </c>
      <c r="AL1771" t="s"/>
      <c r="AM1771" t="s"/>
      <c r="AN1771" t="s">
        <v>91</v>
      </c>
      <c r="AO1771" t="s"/>
      <c r="AP1771" t="n">
        <v>42</v>
      </c>
      <c r="AQ1771" t="s">
        <v>92</v>
      </c>
      <c r="AR1771" t="s"/>
      <c r="AS1771" t="s">
        <v>93</v>
      </c>
      <c r="AT1771" t="s">
        <v>94</v>
      </c>
      <c r="AU1771" t="s">
        <v>91</v>
      </c>
      <c r="AV1771" t="s"/>
      <c r="AW1771" t="s">
        <v>95</v>
      </c>
      <c r="AX1771" t="s"/>
      <c r="AY1771" t="n">
        <v>419224</v>
      </c>
      <c r="AZ1771" t="s">
        <v>446</v>
      </c>
      <c r="BA1771" t="s"/>
      <c r="BB1771" t="s"/>
      <c r="BC1771" t="n">
        <v>38.9184</v>
      </c>
      <c r="BD1771" t="n">
        <v>38.9184</v>
      </c>
      <c r="BE1771" t="s">
        <v>2310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>
        <v>98</v>
      </c>
      <c r="BO1771" t="s">
        <v>82</v>
      </c>
      <c r="BP1771" t="s">
        <v>99</v>
      </c>
      <c r="BQ1771" t="s">
        <v>285</v>
      </c>
      <c r="BR1771" t="s">
        <v>449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439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182.08</v>
      </c>
      <c r="L1772" t="s">
        <v>77</v>
      </c>
      <c r="M1772" t="s"/>
      <c r="N1772" t="s">
        <v>276</v>
      </c>
      <c r="O1772" t="s">
        <v>79</v>
      </c>
      <c r="P1772" t="s">
        <v>439</v>
      </c>
      <c r="Q1772" t="s"/>
      <c r="R1772" t="s">
        <v>80</v>
      </c>
      <c r="S1772" t="s">
        <v>2311</v>
      </c>
      <c r="T1772" t="s">
        <v>82</v>
      </c>
      <c r="U1772" t="s">
        <v>83</v>
      </c>
      <c r="V1772" t="s">
        <v>84</v>
      </c>
      <c r="W1772" t="s">
        <v>107</v>
      </c>
      <c r="X1772" t="s"/>
      <c r="Y1772" t="s">
        <v>86</v>
      </c>
      <c r="Z1772">
        <f>HYPERLINK("https://hotelmonitor-cachepage.eclerx.com/savepage/tk_1545475876967715_sr_62.html","info")</f>
        <v/>
      </c>
      <c r="AA1772" t="n">
        <v>-419224</v>
      </c>
      <c r="AB1772" t="s">
        <v>2303</v>
      </c>
      <c r="AC1772" t="s">
        <v>88</v>
      </c>
      <c r="AD1772" t="s">
        <v>89</v>
      </c>
      <c r="AE1772" t="s"/>
      <c r="AF1772" t="s"/>
      <c r="AG1772" t="s"/>
      <c r="AH1772" t="s">
        <v>2312</v>
      </c>
      <c r="AI1772" t="s">
        <v>2311</v>
      </c>
      <c r="AJ1772" t="s"/>
      <c r="AK1772" t="s">
        <v>91</v>
      </c>
      <c r="AL1772" t="s"/>
      <c r="AM1772" t="s"/>
      <c r="AN1772" t="s">
        <v>91</v>
      </c>
      <c r="AO1772" t="s"/>
      <c r="AP1772" t="n">
        <v>42</v>
      </c>
      <c r="AQ1772" t="s">
        <v>92</v>
      </c>
      <c r="AR1772" t="s"/>
      <c r="AS1772" t="s">
        <v>93</v>
      </c>
      <c r="AT1772" t="s">
        <v>94</v>
      </c>
      <c r="AU1772" t="s">
        <v>91</v>
      </c>
      <c r="AV1772" t="s"/>
      <c r="AW1772" t="s">
        <v>95</v>
      </c>
      <c r="AX1772" t="s"/>
      <c r="AY1772" t="n">
        <v>419224</v>
      </c>
      <c r="AZ1772" t="s">
        <v>446</v>
      </c>
      <c r="BA1772" t="s"/>
      <c r="BB1772" t="s"/>
      <c r="BC1772" t="n">
        <v>38.9184</v>
      </c>
      <c r="BD1772" t="n">
        <v>38.9184</v>
      </c>
      <c r="BE1772" t="s">
        <v>2313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>
        <v>98</v>
      </c>
      <c r="BO1772" t="s">
        <v>82</v>
      </c>
      <c r="BP1772" t="s">
        <v>99</v>
      </c>
      <c r="BQ1772" t="s">
        <v>285</v>
      </c>
      <c r="BR1772" t="s">
        <v>449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439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182.08</v>
      </c>
      <c r="L1773" t="s">
        <v>77</v>
      </c>
      <c r="M1773" t="s"/>
      <c r="N1773" t="s">
        <v>276</v>
      </c>
      <c r="O1773" t="s">
        <v>79</v>
      </c>
      <c r="P1773" t="s">
        <v>439</v>
      </c>
      <c r="Q1773" t="s"/>
      <c r="R1773" t="s">
        <v>80</v>
      </c>
      <c r="S1773" t="s">
        <v>2311</v>
      </c>
      <c r="T1773" t="s">
        <v>82</v>
      </c>
      <c r="U1773" t="s">
        <v>83</v>
      </c>
      <c r="V1773" t="s">
        <v>84</v>
      </c>
      <c r="W1773" t="s">
        <v>107</v>
      </c>
      <c r="X1773" t="s"/>
      <c r="Y1773" t="s">
        <v>86</v>
      </c>
      <c r="Z1773">
        <f>HYPERLINK("https://hotelmonitor-cachepage.eclerx.com/savepage/tk_1545475876967715_sr_62.html","info")</f>
        <v/>
      </c>
      <c r="AA1773" t="n">
        <v>-419224</v>
      </c>
      <c r="AB1773" t="s">
        <v>2303</v>
      </c>
      <c r="AC1773" t="s">
        <v>88</v>
      </c>
      <c r="AD1773" t="s">
        <v>89</v>
      </c>
      <c r="AE1773" t="s"/>
      <c r="AF1773" t="s"/>
      <c r="AG1773" t="s"/>
      <c r="AH1773" t="s">
        <v>2312</v>
      </c>
      <c r="AI1773" t="s">
        <v>2311</v>
      </c>
      <c r="AJ1773" t="s"/>
      <c r="AK1773" t="s">
        <v>91</v>
      </c>
      <c r="AL1773" t="s"/>
      <c r="AM1773" t="s"/>
      <c r="AN1773" t="s">
        <v>91</v>
      </c>
      <c r="AO1773" t="s"/>
      <c r="AP1773" t="n">
        <v>42</v>
      </c>
      <c r="AQ1773" t="s">
        <v>92</v>
      </c>
      <c r="AR1773" t="s"/>
      <c r="AS1773" t="s">
        <v>93</v>
      </c>
      <c r="AT1773" t="s">
        <v>94</v>
      </c>
      <c r="AU1773" t="s">
        <v>91</v>
      </c>
      <c r="AV1773" t="s"/>
      <c r="AW1773" t="s">
        <v>95</v>
      </c>
      <c r="AX1773" t="s"/>
      <c r="AY1773" t="n">
        <v>419224</v>
      </c>
      <c r="AZ1773" t="s">
        <v>446</v>
      </c>
      <c r="BA1773" t="s"/>
      <c r="BB1773" t="s"/>
      <c r="BC1773" t="n">
        <v>38.9184</v>
      </c>
      <c r="BD1773" t="n">
        <v>38.9184</v>
      </c>
      <c r="BE1773" t="s">
        <v>2313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>
        <v>98</v>
      </c>
      <c r="BO1773" t="s">
        <v>82</v>
      </c>
      <c r="BP1773" t="s">
        <v>99</v>
      </c>
      <c r="BQ1773" t="s">
        <v>285</v>
      </c>
      <c r="BR1773" t="s">
        <v>449</v>
      </c>
    </row>
    <row r="1774" spans="1:70">
      <c r="A1774" t="s">
        <v>70</v>
      </c>
      <c r="B1774" t="s">
        <v>71</v>
      </c>
      <c r="C1774" t="s">
        <v>311</v>
      </c>
      <c r="D1774" t="n">
        <v>3</v>
      </c>
      <c r="E1774" t="s">
        <v>1219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157.5</v>
      </c>
      <c r="L1774" t="s">
        <v>77</v>
      </c>
      <c r="M1774" t="s"/>
      <c r="N1774" t="s">
        <v>1220</v>
      </c>
      <c r="O1774" t="s">
        <v>79</v>
      </c>
      <c r="P1774" t="s">
        <v>1219</v>
      </c>
      <c r="Q1774" t="s"/>
      <c r="R1774" t="s">
        <v>328</v>
      </c>
      <c r="S1774" t="s">
        <v>1221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HYPERLINK("https://hotelmonitor-cachepage.eclerx.com/savepage/tk_1545475880832323_sr_59.html","info")</f>
        <v/>
      </c>
      <c r="AA1774" t="n">
        <v>-426811</v>
      </c>
      <c r="AB1774" t="s">
        <v>1222</v>
      </c>
      <c r="AC1774" t="s">
        <v>88</v>
      </c>
      <c r="AD1774" t="s">
        <v>89</v>
      </c>
      <c r="AE1774" t="s"/>
      <c r="AF1774" t="s"/>
      <c r="AG1774" t="s"/>
      <c r="AH1774" t="s">
        <v>1223</v>
      </c>
      <c r="AI1774" t="s">
        <v>1224</v>
      </c>
      <c r="AJ1774" t="s"/>
      <c r="AK1774" t="s">
        <v>91</v>
      </c>
      <c r="AL1774" t="s"/>
      <c r="AM1774" t="s">
        <v>474</v>
      </c>
      <c r="AN1774" t="s">
        <v>91</v>
      </c>
      <c r="AO1774" t="s"/>
      <c r="AP1774" t="n">
        <v>3</v>
      </c>
      <c r="AQ1774" t="s">
        <v>92</v>
      </c>
      <c r="AR1774" t="s"/>
      <c r="AS1774" t="s">
        <v>93</v>
      </c>
      <c r="AT1774" t="s">
        <v>94</v>
      </c>
      <c r="AU1774" t="s">
        <v>91</v>
      </c>
      <c r="AV1774" t="s"/>
      <c r="AW1774" t="s">
        <v>95</v>
      </c>
      <c r="AX1774" t="s"/>
      <c r="AY1774" t="n">
        <v>426811</v>
      </c>
      <c r="AZ1774" t="s">
        <v>1225</v>
      </c>
      <c r="BA1774" t="s"/>
      <c r="BB1774" t="s"/>
      <c r="BC1774" t="n">
        <v>38.91</v>
      </c>
      <c r="BD1774" t="n">
        <v>38.91</v>
      </c>
      <c r="BE1774" t="s">
        <v>1226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>
        <v>1227</v>
      </c>
      <c r="BR1774" t="s">
        <v>387</v>
      </c>
    </row>
    <row r="1775" spans="1:70">
      <c r="A1775" t="s">
        <v>70</v>
      </c>
      <c r="B1775" t="s">
        <v>71</v>
      </c>
      <c r="C1775" t="s">
        <v>311</v>
      </c>
      <c r="D1775" t="n">
        <v>3</v>
      </c>
      <c r="E1775" t="s">
        <v>1219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157.5</v>
      </c>
      <c r="L1775" t="s">
        <v>77</v>
      </c>
      <c r="M1775" t="s"/>
      <c r="N1775" t="s">
        <v>1220</v>
      </c>
      <c r="O1775" t="s">
        <v>79</v>
      </c>
      <c r="P1775" t="s">
        <v>1219</v>
      </c>
      <c r="Q1775" t="s"/>
      <c r="R1775" t="s">
        <v>328</v>
      </c>
      <c r="S1775" t="s">
        <v>1221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HYPERLINK("https://hotelmonitor-cachepage.eclerx.com/savepage/tk_1545475880832323_sr_59.html","info")</f>
        <v/>
      </c>
      <c r="AA1775" t="n">
        <v>-426811</v>
      </c>
      <c r="AB1775" t="s">
        <v>1222</v>
      </c>
      <c r="AC1775" t="s">
        <v>88</v>
      </c>
      <c r="AD1775" t="s">
        <v>89</v>
      </c>
      <c r="AE1775" t="s"/>
      <c r="AF1775" t="s"/>
      <c r="AG1775" t="s"/>
      <c r="AH1775" t="s">
        <v>1223</v>
      </c>
      <c r="AI1775" t="s">
        <v>1224</v>
      </c>
      <c r="AJ1775" t="s"/>
      <c r="AK1775" t="s">
        <v>91</v>
      </c>
      <c r="AL1775" t="s"/>
      <c r="AM1775" t="s">
        <v>474</v>
      </c>
      <c r="AN1775" t="s">
        <v>91</v>
      </c>
      <c r="AO1775" t="s"/>
      <c r="AP1775" t="n">
        <v>3</v>
      </c>
      <c r="AQ1775" t="s">
        <v>92</v>
      </c>
      <c r="AR1775" t="s"/>
      <c r="AS1775" t="s">
        <v>93</v>
      </c>
      <c r="AT1775" t="s">
        <v>94</v>
      </c>
      <c r="AU1775" t="s">
        <v>91</v>
      </c>
      <c r="AV1775" t="s"/>
      <c r="AW1775" t="s">
        <v>95</v>
      </c>
      <c r="AX1775" t="s"/>
      <c r="AY1775" t="n">
        <v>426811</v>
      </c>
      <c r="AZ1775" t="s">
        <v>1225</v>
      </c>
      <c r="BA1775" t="s"/>
      <c r="BB1775" t="s"/>
      <c r="BC1775" t="n">
        <v>38.91</v>
      </c>
      <c r="BD1775" t="n">
        <v>38.91</v>
      </c>
      <c r="BE1775" t="s">
        <v>1226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>
        <v>1227</v>
      </c>
      <c r="BR1775" t="s">
        <v>387</v>
      </c>
    </row>
    <row r="1776" spans="1:70">
      <c r="A1776" t="s">
        <v>70</v>
      </c>
      <c r="B1776" t="s">
        <v>71</v>
      </c>
      <c r="C1776" t="s">
        <v>311</v>
      </c>
      <c r="D1776" t="n">
        <v>3</v>
      </c>
      <c r="E1776" t="s">
        <v>1219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157.51</v>
      </c>
      <c r="L1776" t="s">
        <v>77</v>
      </c>
      <c r="M1776" t="s"/>
      <c r="N1776" t="s">
        <v>1220</v>
      </c>
      <c r="O1776" t="s">
        <v>79</v>
      </c>
      <c r="P1776" t="s">
        <v>1219</v>
      </c>
      <c r="Q1776" t="s"/>
      <c r="R1776" t="s">
        <v>328</v>
      </c>
      <c r="S1776" t="s">
        <v>1228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HYPERLINK("https://hotelmonitor-cachepage.eclerx.com/savepage/tk_1545475880832323_sr_59.html","info")</f>
        <v/>
      </c>
      <c r="AA1776" t="n">
        <v>-426811</v>
      </c>
      <c r="AB1776" t="s">
        <v>1229</v>
      </c>
      <c r="AC1776" t="s">
        <v>196</v>
      </c>
      <c r="AD1776" t="s">
        <v>89</v>
      </c>
      <c r="AE1776" t="s"/>
      <c r="AF1776" t="s"/>
      <c r="AG1776" t="s"/>
      <c r="AH1776" t="s">
        <v>1230</v>
      </c>
      <c r="AI1776" t="s">
        <v>1228</v>
      </c>
      <c r="AJ1776" t="s"/>
      <c r="AK1776" t="s">
        <v>91</v>
      </c>
      <c r="AL1776" t="s"/>
      <c r="AM1776" t="s">
        <v>474</v>
      </c>
      <c r="AN1776" t="s">
        <v>91</v>
      </c>
      <c r="AO1776" t="s"/>
      <c r="AP1776" t="n">
        <v>3</v>
      </c>
      <c r="AQ1776" t="s">
        <v>92</v>
      </c>
      <c r="AR1776" t="s"/>
      <c r="AS1776" t="s">
        <v>93</v>
      </c>
      <c r="AT1776" t="s">
        <v>94</v>
      </c>
      <c r="AU1776" t="s">
        <v>91</v>
      </c>
      <c r="AV1776" t="s"/>
      <c r="AW1776" t="s">
        <v>95</v>
      </c>
      <c r="AX1776" t="s"/>
      <c r="AY1776" t="n">
        <v>426811</v>
      </c>
      <c r="AZ1776" t="s">
        <v>1225</v>
      </c>
      <c r="BA1776" t="s"/>
      <c r="BB1776" t="s"/>
      <c r="BC1776" t="n">
        <v>38.91</v>
      </c>
      <c r="BD1776" t="n">
        <v>38.91</v>
      </c>
      <c r="BE1776" t="s">
        <v>1231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>
        <v>1227</v>
      </c>
      <c r="BR1776" t="s">
        <v>387</v>
      </c>
    </row>
    <row r="1777" spans="1:70">
      <c r="A1777" t="s">
        <v>70</v>
      </c>
      <c r="B1777" t="s">
        <v>71</v>
      </c>
      <c r="C1777" t="s">
        <v>311</v>
      </c>
      <c r="D1777" t="n">
        <v>3</v>
      </c>
      <c r="E1777" t="s">
        <v>1219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157.51</v>
      </c>
      <c r="L1777" t="s">
        <v>77</v>
      </c>
      <c r="M1777" t="s"/>
      <c r="N1777" t="s">
        <v>1220</v>
      </c>
      <c r="O1777" t="s">
        <v>79</v>
      </c>
      <c r="P1777" t="s">
        <v>1219</v>
      </c>
      <c r="Q1777" t="s"/>
      <c r="R1777" t="s">
        <v>328</v>
      </c>
      <c r="S1777" t="s">
        <v>1228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HYPERLINK("https://hotelmonitor-cachepage.eclerx.com/savepage/tk_1545475880832323_sr_59.html","info")</f>
        <v/>
      </c>
      <c r="AA1777" t="n">
        <v>-426811</v>
      </c>
      <c r="AB1777" t="s">
        <v>1229</v>
      </c>
      <c r="AC1777" t="s">
        <v>196</v>
      </c>
      <c r="AD1777" t="s">
        <v>89</v>
      </c>
      <c r="AE1777" t="s"/>
      <c r="AF1777" t="s"/>
      <c r="AG1777" t="s"/>
      <c r="AH1777" t="s">
        <v>1230</v>
      </c>
      <c r="AI1777" t="s">
        <v>1228</v>
      </c>
      <c r="AJ1777" t="s"/>
      <c r="AK1777" t="s">
        <v>91</v>
      </c>
      <c r="AL1777" t="s"/>
      <c r="AM1777" t="s">
        <v>474</v>
      </c>
      <c r="AN1777" t="s">
        <v>91</v>
      </c>
      <c r="AO1777" t="s"/>
      <c r="AP1777" t="n">
        <v>3</v>
      </c>
      <c r="AQ1777" t="s">
        <v>92</v>
      </c>
      <c r="AR1777" t="s"/>
      <c r="AS1777" t="s">
        <v>93</v>
      </c>
      <c r="AT1777" t="s">
        <v>94</v>
      </c>
      <c r="AU1777" t="s">
        <v>91</v>
      </c>
      <c r="AV1777" t="s"/>
      <c r="AW1777" t="s">
        <v>95</v>
      </c>
      <c r="AX1777" t="s"/>
      <c r="AY1777" t="n">
        <v>426811</v>
      </c>
      <c r="AZ1777" t="s">
        <v>1225</v>
      </c>
      <c r="BA1777" t="s"/>
      <c r="BB1777" t="s"/>
      <c r="BC1777" t="n">
        <v>38.91</v>
      </c>
      <c r="BD1777" t="n">
        <v>38.91</v>
      </c>
      <c r="BE1777" t="s">
        <v>1231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>
        <v>1227</v>
      </c>
      <c r="BR1777" t="s">
        <v>387</v>
      </c>
    </row>
    <row r="1778" spans="1:70">
      <c r="A1778" t="s">
        <v>70</v>
      </c>
      <c r="B1778" t="s">
        <v>71</v>
      </c>
      <c r="C1778" t="s">
        <v>311</v>
      </c>
      <c r="D1778" t="n">
        <v>3</v>
      </c>
      <c r="E1778" t="s">
        <v>1219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157.51</v>
      </c>
      <c r="L1778" t="s">
        <v>77</v>
      </c>
      <c r="M1778" t="s"/>
      <c r="N1778" t="s">
        <v>1220</v>
      </c>
      <c r="O1778" t="s">
        <v>79</v>
      </c>
      <c r="P1778" t="s">
        <v>1219</v>
      </c>
      <c r="Q1778" t="s"/>
      <c r="R1778" t="s">
        <v>328</v>
      </c>
      <c r="S1778" t="s">
        <v>1232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>
        <f>HYPERLINK("https://hotelmonitor-cachepage.eclerx.com/savepage/tk_1545475880832323_sr_59.html","info")</f>
        <v/>
      </c>
      <c r="AA1778" t="n">
        <v>-426811</v>
      </c>
      <c r="AB1778" t="s">
        <v>1233</v>
      </c>
      <c r="AC1778" t="s">
        <v>196</v>
      </c>
      <c r="AD1778" t="s">
        <v>89</v>
      </c>
      <c r="AE1778" t="s"/>
      <c r="AF1778" t="s"/>
      <c r="AG1778" t="s"/>
      <c r="AH1778" t="s">
        <v>1234</v>
      </c>
      <c r="AI1778" t="s">
        <v>1232</v>
      </c>
      <c r="AJ1778" t="s"/>
      <c r="AK1778" t="s">
        <v>91</v>
      </c>
      <c r="AL1778" t="s"/>
      <c r="AM1778" t="s">
        <v>371</v>
      </c>
      <c r="AN1778" t="s">
        <v>91</v>
      </c>
      <c r="AO1778" t="s"/>
      <c r="AP1778" t="n">
        <v>3</v>
      </c>
      <c r="AQ1778" t="s">
        <v>92</v>
      </c>
      <c r="AR1778" t="s"/>
      <c r="AS1778" t="s">
        <v>1235</v>
      </c>
      <c r="AT1778" t="s">
        <v>94</v>
      </c>
      <c r="AU1778" t="s">
        <v>91</v>
      </c>
      <c r="AV1778" t="s"/>
      <c r="AW1778" t="s">
        <v>95</v>
      </c>
      <c r="AX1778" t="s"/>
      <c r="AY1778" t="n">
        <v>426811</v>
      </c>
      <c r="AZ1778" t="s">
        <v>1225</v>
      </c>
      <c r="BA1778" t="s"/>
      <c r="BB1778" t="s"/>
      <c r="BC1778" t="n">
        <v>38.91</v>
      </c>
      <c r="BD1778" t="n">
        <v>38.91</v>
      </c>
      <c r="BE1778" t="s">
        <v>1231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>
        <v>1227</v>
      </c>
      <c r="BR1778" t="s">
        <v>387</v>
      </c>
    </row>
    <row r="1779" spans="1:70">
      <c r="A1779" t="s">
        <v>70</v>
      </c>
      <c r="B1779" t="s">
        <v>71</v>
      </c>
      <c r="C1779" t="s">
        <v>311</v>
      </c>
      <c r="D1779" t="n">
        <v>3</v>
      </c>
      <c r="E1779" t="s">
        <v>1219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157.51</v>
      </c>
      <c r="L1779" t="s">
        <v>77</v>
      </c>
      <c r="M1779" t="s"/>
      <c r="N1779" t="s">
        <v>1220</v>
      </c>
      <c r="O1779" t="s">
        <v>79</v>
      </c>
      <c r="P1779" t="s">
        <v>1219</v>
      </c>
      <c r="Q1779" t="s"/>
      <c r="R1779" t="s">
        <v>328</v>
      </c>
      <c r="S1779" t="s">
        <v>1232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HYPERLINK("https://hotelmonitor-cachepage.eclerx.com/savepage/tk_1545475880832323_sr_59.html","info")</f>
        <v/>
      </c>
      <c r="AA1779" t="n">
        <v>-426811</v>
      </c>
      <c r="AB1779" t="s">
        <v>1233</v>
      </c>
      <c r="AC1779" t="s">
        <v>196</v>
      </c>
      <c r="AD1779" t="s">
        <v>89</v>
      </c>
      <c r="AE1779" t="s"/>
      <c r="AF1779" t="s"/>
      <c r="AG1779" t="s"/>
      <c r="AH1779" t="s">
        <v>1234</v>
      </c>
      <c r="AI1779" t="s">
        <v>1232</v>
      </c>
      <c r="AJ1779" t="s"/>
      <c r="AK1779" t="s">
        <v>91</v>
      </c>
      <c r="AL1779" t="s"/>
      <c r="AM1779" t="s">
        <v>371</v>
      </c>
      <c r="AN1779" t="s">
        <v>91</v>
      </c>
      <c r="AO1779" t="s"/>
      <c r="AP1779" t="n">
        <v>3</v>
      </c>
      <c r="AQ1779" t="s">
        <v>92</v>
      </c>
      <c r="AR1779" t="s"/>
      <c r="AS1779" t="s">
        <v>1235</v>
      </c>
      <c r="AT1779" t="s">
        <v>94</v>
      </c>
      <c r="AU1779" t="s">
        <v>91</v>
      </c>
      <c r="AV1779" t="s"/>
      <c r="AW1779" t="s">
        <v>95</v>
      </c>
      <c r="AX1779" t="s"/>
      <c r="AY1779" t="n">
        <v>426811</v>
      </c>
      <c r="AZ1779" t="s">
        <v>1225</v>
      </c>
      <c r="BA1779" t="s"/>
      <c r="BB1779" t="s"/>
      <c r="BC1779" t="n">
        <v>38.91</v>
      </c>
      <c r="BD1779" t="n">
        <v>38.91</v>
      </c>
      <c r="BE1779" t="s">
        <v>1231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>
        <v>1227</v>
      </c>
      <c r="BR1779" t="s">
        <v>387</v>
      </c>
    </row>
    <row r="1780" spans="1:70">
      <c r="A1780" t="s">
        <v>70</v>
      </c>
      <c r="B1780" t="s">
        <v>71</v>
      </c>
      <c r="C1780" t="s">
        <v>311</v>
      </c>
      <c r="D1780" t="n">
        <v>3</v>
      </c>
      <c r="E1780" t="s">
        <v>1219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175</v>
      </c>
      <c r="L1780" t="s">
        <v>77</v>
      </c>
      <c r="M1780" t="s"/>
      <c r="N1780" t="s">
        <v>1220</v>
      </c>
      <c r="O1780" t="s">
        <v>79</v>
      </c>
      <c r="P1780" t="s">
        <v>1219</v>
      </c>
      <c r="Q1780" t="s"/>
      <c r="R1780" t="s">
        <v>328</v>
      </c>
      <c r="S1780" t="s">
        <v>1236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>
        <f>HYPERLINK("https://hotelmonitor-cachepage.eclerx.com/savepage/tk_1545475880832323_sr_59.html","info")</f>
        <v/>
      </c>
      <c r="AA1780" t="n">
        <v>-426811</v>
      </c>
      <c r="AB1780" t="s">
        <v>1237</v>
      </c>
      <c r="AC1780" t="s">
        <v>88</v>
      </c>
      <c r="AD1780" t="s">
        <v>89</v>
      </c>
      <c r="AE1780" t="s"/>
      <c r="AF1780" t="s"/>
      <c r="AG1780" t="s"/>
      <c r="AH1780" t="s">
        <v>1238</v>
      </c>
      <c r="AI1780" t="s">
        <v>1239</v>
      </c>
      <c r="AJ1780" t="s"/>
      <c r="AK1780" t="s">
        <v>91</v>
      </c>
      <c r="AL1780" t="s"/>
      <c r="AM1780" t="s">
        <v>371</v>
      </c>
      <c r="AN1780" t="s">
        <v>91</v>
      </c>
      <c r="AO1780" t="s"/>
      <c r="AP1780" t="n">
        <v>3</v>
      </c>
      <c r="AQ1780" t="s">
        <v>92</v>
      </c>
      <c r="AR1780" t="s"/>
      <c r="AS1780" t="s">
        <v>1235</v>
      </c>
      <c r="AT1780" t="s">
        <v>94</v>
      </c>
      <c r="AU1780" t="s">
        <v>91</v>
      </c>
      <c r="AV1780" t="s"/>
      <c r="AW1780" t="s">
        <v>95</v>
      </c>
      <c r="AX1780" t="s"/>
      <c r="AY1780" t="n">
        <v>426811</v>
      </c>
      <c r="AZ1780" t="s">
        <v>1225</v>
      </c>
      <c r="BA1780" t="s"/>
      <c r="BB1780" t="s"/>
      <c r="BC1780" t="n">
        <v>38.91</v>
      </c>
      <c r="BD1780" t="n">
        <v>38.91</v>
      </c>
      <c r="BE1780" t="s">
        <v>1240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>
        <v>1227</v>
      </c>
      <c r="BR1780" t="s">
        <v>387</v>
      </c>
    </row>
    <row r="1781" spans="1:70">
      <c r="A1781" t="s">
        <v>70</v>
      </c>
      <c r="B1781" t="s">
        <v>71</v>
      </c>
      <c r="C1781" t="s">
        <v>311</v>
      </c>
      <c r="D1781" t="n">
        <v>3</v>
      </c>
      <c r="E1781" t="s">
        <v>1219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175</v>
      </c>
      <c r="L1781" t="s">
        <v>77</v>
      </c>
      <c r="M1781" t="s"/>
      <c r="N1781" t="s">
        <v>1220</v>
      </c>
      <c r="O1781" t="s">
        <v>79</v>
      </c>
      <c r="P1781" t="s">
        <v>1219</v>
      </c>
      <c r="Q1781" t="s"/>
      <c r="R1781" t="s">
        <v>328</v>
      </c>
      <c r="S1781" t="s">
        <v>1236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>
        <f>HYPERLINK("https://hotelmonitor-cachepage.eclerx.com/savepage/tk_1545475880832323_sr_59.html","info")</f>
        <v/>
      </c>
      <c r="AA1781" t="n">
        <v>-426811</v>
      </c>
      <c r="AB1781" t="s">
        <v>1237</v>
      </c>
      <c r="AC1781" t="s">
        <v>88</v>
      </c>
      <c r="AD1781" t="s">
        <v>89</v>
      </c>
      <c r="AE1781" t="s"/>
      <c r="AF1781" t="s"/>
      <c r="AG1781" t="s"/>
      <c r="AH1781" t="s">
        <v>1238</v>
      </c>
      <c r="AI1781" t="s">
        <v>1239</v>
      </c>
      <c r="AJ1781" t="s"/>
      <c r="AK1781" t="s">
        <v>91</v>
      </c>
      <c r="AL1781" t="s"/>
      <c r="AM1781" t="s">
        <v>371</v>
      </c>
      <c r="AN1781" t="s">
        <v>91</v>
      </c>
      <c r="AO1781" t="s"/>
      <c r="AP1781" t="n">
        <v>3</v>
      </c>
      <c r="AQ1781" t="s">
        <v>92</v>
      </c>
      <c r="AR1781" t="s"/>
      <c r="AS1781" t="s">
        <v>1235</v>
      </c>
      <c r="AT1781" t="s">
        <v>94</v>
      </c>
      <c r="AU1781" t="s">
        <v>91</v>
      </c>
      <c r="AV1781" t="s"/>
      <c r="AW1781" t="s">
        <v>95</v>
      </c>
      <c r="AX1781" t="s"/>
      <c r="AY1781" t="n">
        <v>426811</v>
      </c>
      <c r="AZ1781" t="s">
        <v>1225</v>
      </c>
      <c r="BA1781" t="s"/>
      <c r="BB1781" t="s"/>
      <c r="BC1781" t="n">
        <v>38.91</v>
      </c>
      <c r="BD1781" t="n">
        <v>38.91</v>
      </c>
      <c r="BE1781" t="s">
        <v>1240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>
        <v>1227</v>
      </c>
      <c r="BR1781" t="s">
        <v>387</v>
      </c>
    </row>
    <row r="1782" spans="1:70">
      <c r="A1782" t="s">
        <v>70</v>
      </c>
      <c r="B1782" t="s">
        <v>71</v>
      </c>
      <c r="C1782" t="s">
        <v>311</v>
      </c>
      <c r="D1782" t="n">
        <v>3</v>
      </c>
      <c r="E1782" t="s">
        <v>1219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175</v>
      </c>
      <c r="L1782" t="s">
        <v>77</v>
      </c>
      <c r="M1782" t="s"/>
      <c r="N1782" t="s">
        <v>1220</v>
      </c>
      <c r="O1782" t="s">
        <v>79</v>
      </c>
      <c r="P1782" t="s">
        <v>1219</v>
      </c>
      <c r="Q1782" t="s"/>
      <c r="R1782" t="s">
        <v>328</v>
      </c>
      <c r="S1782" t="s">
        <v>1236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>
        <f>HYPERLINK("https://hotelmonitor-cachepage.eclerx.com/savepage/tk_1545475880832323_sr_59.html","info")</f>
        <v/>
      </c>
      <c r="AA1782" t="n">
        <v>-426811</v>
      </c>
      <c r="AB1782" t="s">
        <v>1241</v>
      </c>
      <c r="AC1782" t="s">
        <v>88</v>
      </c>
      <c r="AD1782" t="s">
        <v>89</v>
      </c>
      <c r="AE1782" t="s"/>
      <c r="AF1782" t="s"/>
      <c r="AG1782" t="s"/>
      <c r="AH1782" t="s">
        <v>1238</v>
      </c>
      <c r="AI1782" t="s">
        <v>1239</v>
      </c>
      <c r="AJ1782" t="s"/>
      <c r="AK1782" t="s">
        <v>91</v>
      </c>
      <c r="AL1782" t="s"/>
      <c r="AM1782" t="s">
        <v>371</v>
      </c>
      <c r="AN1782" t="s">
        <v>91</v>
      </c>
      <c r="AO1782" t="s"/>
      <c r="AP1782" t="n">
        <v>3</v>
      </c>
      <c r="AQ1782" t="s">
        <v>92</v>
      </c>
      <c r="AR1782" t="s"/>
      <c r="AS1782" t="s">
        <v>1235</v>
      </c>
      <c r="AT1782" t="s">
        <v>94</v>
      </c>
      <c r="AU1782" t="s">
        <v>91</v>
      </c>
      <c r="AV1782" t="s"/>
      <c r="AW1782" t="s">
        <v>95</v>
      </c>
      <c r="AX1782" t="s"/>
      <c r="AY1782" t="n">
        <v>426811</v>
      </c>
      <c r="AZ1782" t="s">
        <v>1225</v>
      </c>
      <c r="BA1782" t="s"/>
      <c r="BB1782" t="s"/>
      <c r="BC1782" t="n">
        <v>38.91</v>
      </c>
      <c r="BD1782" t="n">
        <v>38.91</v>
      </c>
      <c r="BE1782" t="s">
        <v>1240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>
        <v>1227</v>
      </c>
      <c r="BR1782" t="s">
        <v>387</v>
      </c>
    </row>
    <row r="1783" spans="1:70">
      <c r="A1783" t="s">
        <v>70</v>
      </c>
      <c r="B1783" t="s">
        <v>71</v>
      </c>
      <c r="C1783" t="s">
        <v>311</v>
      </c>
      <c r="D1783" t="n">
        <v>3</v>
      </c>
      <c r="E1783" t="s">
        <v>1219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175</v>
      </c>
      <c r="L1783" t="s">
        <v>77</v>
      </c>
      <c r="M1783" t="s"/>
      <c r="N1783" t="s">
        <v>1220</v>
      </c>
      <c r="O1783" t="s">
        <v>79</v>
      </c>
      <c r="P1783" t="s">
        <v>1219</v>
      </c>
      <c r="Q1783" t="s"/>
      <c r="R1783" t="s">
        <v>328</v>
      </c>
      <c r="S1783" t="s">
        <v>1236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>
        <f>HYPERLINK("https://hotelmonitor-cachepage.eclerx.com/savepage/tk_1545475880832323_sr_59.html","info")</f>
        <v/>
      </c>
      <c r="AA1783" t="n">
        <v>-426811</v>
      </c>
      <c r="AB1783" t="s">
        <v>1241</v>
      </c>
      <c r="AC1783" t="s">
        <v>88</v>
      </c>
      <c r="AD1783" t="s">
        <v>89</v>
      </c>
      <c r="AE1783" t="s"/>
      <c r="AF1783" t="s"/>
      <c r="AG1783" t="s"/>
      <c r="AH1783" t="s">
        <v>1238</v>
      </c>
      <c r="AI1783" t="s">
        <v>1239</v>
      </c>
      <c r="AJ1783" t="s"/>
      <c r="AK1783" t="s">
        <v>91</v>
      </c>
      <c r="AL1783" t="s"/>
      <c r="AM1783" t="s">
        <v>371</v>
      </c>
      <c r="AN1783" t="s">
        <v>91</v>
      </c>
      <c r="AO1783" t="s"/>
      <c r="AP1783" t="n">
        <v>3</v>
      </c>
      <c r="AQ1783" t="s">
        <v>92</v>
      </c>
      <c r="AR1783" t="s"/>
      <c r="AS1783" t="s">
        <v>1235</v>
      </c>
      <c r="AT1783" t="s">
        <v>94</v>
      </c>
      <c r="AU1783" t="s">
        <v>91</v>
      </c>
      <c r="AV1783" t="s"/>
      <c r="AW1783" t="s">
        <v>95</v>
      </c>
      <c r="AX1783" t="s"/>
      <c r="AY1783" t="n">
        <v>426811</v>
      </c>
      <c r="AZ1783" t="s">
        <v>1225</v>
      </c>
      <c r="BA1783" t="s"/>
      <c r="BB1783" t="s"/>
      <c r="BC1783" t="n">
        <v>38.91</v>
      </c>
      <c r="BD1783" t="n">
        <v>38.91</v>
      </c>
      <c r="BE1783" t="s">
        <v>1240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>
        <v>1227</v>
      </c>
      <c r="BR1783" t="s">
        <v>387</v>
      </c>
    </row>
    <row r="1784" spans="1:70">
      <c r="A1784" t="s">
        <v>70</v>
      </c>
      <c r="B1784" t="s">
        <v>71</v>
      </c>
      <c r="C1784" t="s">
        <v>311</v>
      </c>
      <c r="D1784" t="n">
        <v>3</v>
      </c>
      <c r="E1784" t="s">
        <v>1219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175</v>
      </c>
      <c r="L1784" t="s">
        <v>77</v>
      </c>
      <c r="M1784" t="s"/>
      <c r="N1784" t="s">
        <v>1220</v>
      </c>
      <c r="O1784" t="s">
        <v>79</v>
      </c>
      <c r="P1784" t="s">
        <v>1219</v>
      </c>
      <c r="Q1784" t="s"/>
      <c r="R1784" t="s">
        <v>328</v>
      </c>
      <c r="S1784" t="s">
        <v>1236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HYPERLINK("https://hotelmonitor-cachepage.eclerx.com/savepage/tk_1545475880832323_sr_59.html","info")</f>
        <v/>
      </c>
      <c r="AA1784" t="n">
        <v>-426811</v>
      </c>
      <c r="AB1784" t="s">
        <v>1242</v>
      </c>
      <c r="AC1784" t="s">
        <v>88</v>
      </c>
      <c r="AD1784" t="s">
        <v>89</v>
      </c>
      <c r="AE1784" t="s"/>
      <c r="AF1784" t="s"/>
      <c r="AG1784" t="s"/>
      <c r="AH1784" t="s">
        <v>1238</v>
      </c>
      <c r="AI1784" t="s">
        <v>1239</v>
      </c>
      <c r="AJ1784" t="s"/>
      <c r="AK1784" t="s">
        <v>91</v>
      </c>
      <c r="AL1784" t="s"/>
      <c r="AM1784" t="s">
        <v>371</v>
      </c>
      <c r="AN1784" t="s">
        <v>91</v>
      </c>
      <c r="AO1784" t="s"/>
      <c r="AP1784" t="n">
        <v>3</v>
      </c>
      <c r="AQ1784" t="s">
        <v>92</v>
      </c>
      <c r="AR1784" t="s"/>
      <c r="AS1784" t="s">
        <v>1235</v>
      </c>
      <c r="AT1784" t="s">
        <v>94</v>
      </c>
      <c r="AU1784" t="s">
        <v>91</v>
      </c>
      <c r="AV1784" t="s"/>
      <c r="AW1784" t="s">
        <v>95</v>
      </c>
      <c r="AX1784" t="s"/>
      <c r="AY1784" t="n">
        <v>426811</v>
      </c>
      <c r="AZ1784" t="s">
        <v>1225</v>
      </c>
      <c r="BA1784" t="s"/>
      <c r="BB1784" t="s"/>
      <c r="BC1784" t="n">
        <v>38.91</v>
      </c>
      <c r="BD1784" t="n">
        <v>38.91</v>
      </c>
      <c r="BE1784" t="s">
        <v>1240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>
        <v>1227</v>
      </c>
      <c r="BR1784" t="s">
        <v>387</v>
      </c>
    </row>
    <row r="1785" spans="1:70">
      <c r="A1785" t="s">
        <v>70</v>
      </c>
      <c r="B1785" t="s">
        <v>71</v>
      </c>
      <c r="C1785" t="s">
        <v>311</v>
      </c>
      <c r="D1785" t="n">
        <v>3</v>
      </c>
      <c r="E1785" t="s">
        <v>1219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175</v>
      </c>
      <c r="L1785" t="s">
        <v>77</v>
      </c>
      <c r="M1785" t="s"/>
      <c r="N1785" t="s">
        <v>1220</v>
      </c>
      <c r="O1785" t="s">
        <v>79</v>
      </c>
      <c r="P1785" t="s">
        <v>1219</v>
      </c>
      <c r="Q1785" t="s"/>
      <c r="R1785" t="s">
        <v>328</v>
      </c>
      <c r="S1785" t="s">
        <v>1236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HYPERLINK("https://hotelmonitor-cachepage.eclerx.com/savepage/tk_1545475880832323_sr_59.html","info")</f>
        <v/>
      </c>
      <c r="AA1785" t="n">
        <v>-426811</v>
      </c>
      <c r="AB1785" t="s">
        <v>1242</v>
      </c>
      <c r="AC1785" t="s">
        <v>88</v>
      </c>
      <c r="AD1785" t="s">
        <v>89</v>
      </c>
      <c r="AE1785" t="s"/>
      <c r="AF1785" t="s"/>
      <c r="AG1785" t="s"/>
      <c r="AH1785" t="s">
        <v>1238</v>
      </c>
      <c r="AI1785" t="s">
        <v>1239</v>
      </c>
      <c r="AJ1785" t="s"/>
      <c r="AK1785" t="s">
        <v>91</v>
      </c>
      <c r="AL1785" t="s"/>
      <c r="AM1785" t="s">
        <v>371</v>
      </c>
      <c r="AN1785" t="s">
        <v>91</v>
      </c>
      <c r="AO1785" t="s"/>
      <c r="AP1785" t="n">
        <v>3</v>
      </c>
      <c r="AQ1785" t="s">
        <v>92</v>
      </c>
      <c r="AR1785" t="s"/>
      <c r="AS1785" t="s">
        <v>1235</v>
      </c>
      <c r="AT1785" t="s">
        <v>94</v>
      </c>
      <c r="AU1785" t="s">
        <v>91</v>
      </c>
      <c r="AV1785" t="s"/>
      <c r="AW1785" t="s">
        <v>95</v>
      </c>
      <c r="AX1785" t="s"/>
      <c r="AY1785" t="n">
        <v>426811</v>
      </c>
      <c r="AZ1785" t="s">
        <v>1225</v>
      </c>
      <c r="BA1785" t="s"/>
      <c r="BB1785" t="s"/>
      <c r="BC1785" t="n">
        <v>38.91</v>
      </c>
      <c r="BD1785" t="n">
        <v>38.91</v>
      </c>
      <c r="BE1785" t="s">
        <v>1240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>
        <v>1227</v>
      </c>
      <c r="BR1785" t="s">
        <v>387</v>
      </c>
    </row>
    <row r="1786" spans="1:70">
      <c r="A1786" t="s">
        <v>70</v>
      </c>
      <c r="B1786" t="s">
        <v>71</v>
      </c>
      <c r="C1786" t="s">
        <v>311</v>
      </c>
      <c r="D1786" t="n">
        <v>3</v>
      </c>
      <c r="E1786" t="s">
        <v>1219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175</v>
      </c>
      <c r="L1786" t="s">
        <v>77</v>
      </c>
      <c r="M1786" t="s"/>
      <c r="N1786" t="s">
        <v>1220</v>
      </c>
      <c r="O1786" t="s">
        <v>79</v>
      </c>
      <c r="P1786" t="s">
        <v>1219</v>
      </c>
      <c r="Q1786" t="s"/>
      <c r="R1786" t="s">
        <v>328</v>
      </c>
      <c r="S1786" t="s">
        <v>1236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HYPERLINK("https://hotelmonitor-cachepage.eclerx.com/savepage/tk_1545475880832323_sr_59.html","info")</f>
        <v/>
      </c>
      <c r="AA1786" t="n">
        <v>-426811</v>
      </c>
      <c r="AB1786" t="s">
        <v>1243</v>
      </c>
      <c r="AC1786" t="s">
        <v>88</v>
      </c>
      <c r="AD1786" t="s">
        <v>89</v>
      </c>
      <c r="AE1786" t="s"/>
      <c r="AF1786" t="s"/>
      <c r="AG1786" t="s"/>
      <c r="AH1786" t="s">
        <v>1238</v>
      </c>
      <c r="AI1786" t="s">
        <v>1239</v>
      </c>
      <c r="AJ1786" t="s"/>
      <c r="AK1786" t="s">
        <v>91</v>
      </c>
      <c r="AL1786" t="s"/>
      <c r="AM1786" t="s">
        <v>474</v>
      </c>
      <c r="AN1786" t="s">
        <v>91</v>
      </c>
      <c r="AO1786" t="s"/>
      <c r="AP1786" t="n">
        <v>3</v>
      </c>
      <c r="AQ1786" t="s">
        <v>92</v>
      </c>
      <c r="AR1786" t="s"/>
      <c r="AS1786" t="s">
        <v>93</v>
      </c>
      <c r="AT1786" t="s">
        <v>94</v>
      </c>
      <c r="AU1786" t="s">
        <v>91</v>
      </c>
      <c r="AV1786" t="s"/>
      <c r="AW1786" t="s">
        <v>95</v>
      </c>
      <c r="AX1786" t="s"/>
      <c r="AY1786" t="n">
        <v>426811</v>
      </c>
      <c r="AZ1786" t="s">
        <v>1225</v>
      </c>
      <c r="BA1786" t="s"/>
      <c r="BB1786" t="s"/>
      <c r="BC1786" t="n">
        <v>38.91</v>
      </c>
      <c r="BD1786" t="n">
        <v>38.91</v>
      </c>
      <c r="BE1786" t="s">
        <v>1240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>
        <v>1227</v>
      </c>
      <c r="BR1786" t="s">
        <v>387</v>
      </c>
    </row>
    <row r="1787" spans="1:70">
      <c r="A1787" t="s">
        <v>70</v>
      </c>
      <c r="B1787" t="s">
        <v>71</v>
      </c>
      <c r="C1787" t="s">
        <v>311</v>
      </c>
      <c r="D1787" t="n">
        <v>3</v>
      </c>
      <c r="E1787" t="s">
        <v>1219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175</v>
      </c>
      <c r="L1787" t="s">
        <v>77</v>
      </c>
      <c r="M1787" t="s"/>
      <c r="N1787" t="s">
        <v>1220</v>
      </c>
      <c r="O1787" t="s">
        <v>79</v>
      </c>
      <c r="P1787" t="s">
        <v>1219</v>
      </c>
      <c r="Q1787" t="s"/>
      <c r="R1787" t="s">
        <v>328</v>
      </c>
      <c r="S1787" t="s">
        <v>1236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>
        <f>HYPERLINK("https://hotelmonitor-cachepage.eclerx.com/savepage/tk_1545475880832323_sr_59.html","info")</f>
        <v/>
      </c>
      <c r="AA1787" t="n">
        <v>-426811</v>
      </c>
      <c r="AB1787" t="s">
        <v>1243</v>
      </c>
      <c r="AC1787" t="s">
        <v>88</v>
      </c>
      <c r="AD1787" t="s">
        <v>89</v>
      </c>
      <c r="AE1787" t="s"/>
      <c r="AF1787" t="s"/>
      <c r="AG1787" t="s"/>
      <c r="AH1787" t="s">
        <v>1238</v>
      </c>
      <c r="AI1787" t="s">
        <v>1239</v>
      </c>
      <c r="AJ1787" t="s"/>
      <c r="AK1787" t="s">
        <v>91</v>
      </c>
      <c r="AL1787" t="s"/>
      <c r="AM1787" t="s">
        <v>474</v>
      </c>
      <c r="AN1787" t="s">
        <v>91</v>
      </c>
      <c r="AO1787" t="s"/>
      <c r="AP1787" t="n">
        <v>3</v>
      </c>
      <c r="AQ1787" t="s">
        <v>92</v>
      </c>
      <c r="AR1787" t="s"/>
      <c r="AS1787" t="s">
        <v>93</v>
      </c>
      <c r="AT1787" t="s">
        <v>94</v>
      </c>
      <c r="AU1787" t="s">
        <v>91</v>
      </c>
      <c r="AV1787" t="s"/>
      <c r="AW1787" t="s">
        <v>95</v>
      </c>
      <c r="AX1787" t="s"/>
      <c r="AY1787" t="n">
        <v>426811</v>
      </c>
      <c r="AZ1787" t="s">
        <v>1225</v>
      </c>
      <c r="BA1787" t="s"/>
      <c r="BB1787" t="s"/>
      <c r="BC1787" t="n">
        <v>38.91</v>
      </c>
      <c r="BD1787" t="n">
        <v>38.91</v>
      </c>
      <c r="BE1787" t="s">
        <v>1240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>
        <v>1227</v>
      </c>
      <c r="BR1787" t="s">
        <v>387</v>
      </c>
    </row>
    <row r="1788" spans="1:70">
      <c r="A1788" t="s">
        <v>70</v>
      </c>
      <c r="B1788" t="s">
        <v>71</v>
      </c>
      <c r="C1788" t="s">
        <v>311</v>
      </c>
      <c r="D1788" t="n">
        <v>3</v>
      </c>
      <c r="E1788" t="s">
        <v>1219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175</v>
      </c>
      <c r="L1788" t="s">
        <v>77</v>
      </c>
      <c r="M1788" t="s"/>
      <c r="N1788" t="s">
        <v>1220</v>
      </c>
      <c r="O1788" t="s">
        <v>79</v>
      </c>
      <c r="P1788" t="s">
        <v>1219</v>
      </c>
      <c r="Q1788" t="s"/>
      <c r="R1788" t="s">
        <v>328</v>
      </c>
      <c r="S1788" t="s">
        <v>1236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>
        <f>HYPERLINK("https://hotelmonitor-cachepage.eclerx.com/savepage/tk_1545475880832323_sr_59.html","info")</f>
        <v/>
      </c>
      <c r="AA1788" t="n">
        <v>-426811</v>
      </c>
      <c r="AB1788" t="s">
        <v>1244</v>
      </c>
      <c r="AC1788" t="s">
        <v>88</v>
      </c>
      <c r="AD1788" t="s">
        <v>89</v>
      </c>
      <c r="AE1788" t="s"/>
      <c r="AF1788" t="s"/>
      <c r="AG1788" t="s"/>
      <c r="AH1788" t="s">
        <v>1238</v>
      </c>
      <c r="AI1788" t="s">
        <v>1239</v>
      </c>
      <c r="AJ1788" t="s"/>
      <c r="AK1788" t="s">
        <v>91</v>
      </c>
      <c r="AL1788" t="s"/>
      <c r="AM1788" t="s">
        <v>474</v>
      </c>
      <c r="AN1788" t="s">
        <v>91</v>
      </c>
      <c r="AO1788" t="s"/>
      <c r="AP1788" t="n">
        <v>3</v>
      </c>
      <c r="AQ1788" t="s">
        <v>92</v>
      </c>
      <c r="AR1788" t="s"/>
      <c r="AS1788" t="s">
        <v>93</v>
      </c>
      <c r="AT1788" t="s">
        <v>94</v>
      </c>
      <c r="AU1788" t="s">
        <v>91</v>
      </c>
      <c r="AV1788" t="s"/>
      <c r="AW1788" t="s">
        <v>95</v>
      </c>
      <c r="AX1788" t="s"/>
      <c r="AY1788" t="n">
        <v>426811</v>
      </c>
      <c r="AZ1788" t="s">
        <v>1225</v>
      </c>
      <c r="BA1788" t="s"/>
      <c r="BB1788" t="s"/>
      <c r="BC1788" t="n">
        <v>38.91</v>
      </c>
      <c r="BD1788" t="n">
        <v>38.91</v>
      </c>
      <c r="BE1788" t="s">
        <v>1240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>
        <v>1227</v>
      </c>
      <c r="BR1788" t="s">
        <v>387</v>
      </c>
    </row>
    <row r="1789" spans="1:70">
      <c r="A1789" t="s">
        <v>70</v>
      </c>
      <c r="B1789" t="s">
        <v>71</v>
      </c>
      <c r="C1789" t="s">
        <v>311</v>
      </c>
      <c r="D1789" t="n">
        <v>3</v>
      </c>
      <c r="E1789" t="s">
        <v>1219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175</v>
      </c>
      <c r="L1789" t="s">
        <v>77</v>
      </c>
      <c r="M1789" t="s"/>
      <c r="N1789" t="s">
        <v>1220</v>
      </c>
      <c r="O1789" t="s">
        <v>79</v>
      </c>
      <c r="P1789" t="s">
        <v>1219</v>
      </c>
      <c r="Q1789" t="s"/>
      <c r="R1789" t="s">
        <v>328</v>
      </c>
      <c r="S1789" t="s">
        <v>1236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>
        <f>HYPERLINK("https://hotelmonitor-cachepage.eclerx.com/savepage/tk_1545475880832323_sr_59.html","info")</f>
        <v/>
      </c>
      <c r="AA1789" t="n">
        <v>-426811</v>
      </c>
      <c r="AB1789" t="s">
        <v>1244</v>
      </c>
      <c r="AC1789" t="s">
        <v>88</v>
      </c>
      <c r="AD1789" t="s">
        <v>89</v>
      </c>
      <c r="AE1789" t="s"/>
      <c r="AF1789" t="s"/>
      <c r="AG1789" t="s"/>
      <c r="AH1789" t="s">
        <v>1238</v>
      </c>
      <c r="AI1789" t="s">
        <v>1239</v>
      </c>
      <c r="AJ1789" t="s"/>
      <c r="AK1789" t="s">
        <v>91</v>
      </c>
      <c r="AL1789" t="s"/>
      <c r="AM1789" t="s">
        <v>474</v>
      </c>
      <c r="AN1789" t="s">
        <v>91</v>
      </c>
      <c r="AO1789" t="s"/>
      <c r="AP1789" t="n">
        <v>3</v>
      </c>
      <c r="AQ1789" t="s">
        <v>92</v>
      </c>
      <c r="AR1789" t="s"/>
      <c r="AS1789" t="s">
        <v>93</v>
      </c>
      <c r="AT1789" t="s">
        <v>94</v>
      </c>
      <c r="AU1789" t="s">
        <v>91</v>
      </c>
      <c r="AV1789" t="s"/>
      <c r="AW1789" t="s">
        <v>95</v>
      </c>
      <c r="AX1789" t="s"/>
      <c r="AY1789" t="n">
        <v>426811</v>
      </c>
      <c r="AZ1789" t="s">
        <v>1225</v>
      </c>
      <c r="BA1789" t="s"/>
      <c r="BB1789" t="s"/>
      <c r="BC1789" t="n">
        <v>38.91</v>
      </c>
      <c r="BD1789" t="n">
        <v>38.91</v>
      </c>
      <c r="BE1789" t="s">
        <v>1240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>
        <v>1227</v>
      </c>
      <c r="BR1789" t="s">
        <v>387</v>
      </c>
    </row>
    <row r="1790" spans="1:70">
      <c r="A1790" t="s">
        <v>70</v>
      </c>
      <c r="B1790" t="s">
        <v>71</v>
      </c>
      <c r="C1790" t="s">
        <v>311</v>
      </c>
      <c r="D1790" t="n">
        <v>3</v>
      </c>
      <c r="E1790" t="s">
        <v>1219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175</v>
      </c>
      <c r="L1790" t="s">
        <v>77</v>
      </c>
      <c r="M1790" t="s"/>
      <c r="N1790" t="s">
        <v>1220</v>
      </c>
      <c r="O1790" t="s">
        <v>79</v>
      </c>
      <c r="P1790" t="s">
        <v>1219</v>
      </c>
      <c r="Q1790" t="s"/>
      <c r="R1790" t="s">
        <v>328</v>
      </c>
      <c r="S1790" t="s">
        <v>1236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HYPERLINK("https://hotelmonitor-cachepage.eclerx.com/savepage/tk_1545475880832323_sr_59.html","info")</f>
        <v/>
      </c>
      <c r="AA1790" t="n">
        <v>-426811</v>
      </c>
      <c r="AB1790" t="s">
        <v>1245</v>
      </c>
      <c r="AC1790" t="s">
        <v>88</v>
      </c>
      <c r="AD1790" t="s">
        <v>89</v>
      </c>
      <c r="AE1790" t="s"/>
      <c r="AF1790" t="s"/>
      <c r="AG1790" t="s"/>
      <c r="AH1790" t="s">
        <v>1238</v>
      </c>
      <c r="AI1790" t="s">
        <v>1239</v>
      </c>
      <c r="AJ1790" t="s"/>
      <c r="AK1790" t="s">
        <v>91</v>
      </c>
      <c r="AL1790" t="s"/>
      <c r="AM1790" t="s">
        <v>474</v>
      </c>
      <c r="AN1790" t="s">
        <v>91</v>
      </c>
      <c r="AO1790" t="s"/>
      <c r="AP1790" t="n">
        <v>3</v>
      </c>
      <c r="AQ1790" t="s">
        <v>92</v>
      </c>
      <c r="AR1790" t="s"/>
      <c r="AS1790" t="s">
        <v>93</v>
      </c>
      <c r="AT1790" t="s">
        <v>94</v>
      </c>
      <c r="AU1790" t="s">
        <v>91</v>
      </c>
      <c r="AV1790" t="s"/>
      <c r="AW1790" t="s">
        <v>95</v>
      </c>
      <c r="AX1790" t="s"/>
      <c r="AY1790" t="n">
        <v>426811</v>
      </c>
      <c r="AZ1790" t="s">
        <v>1225</v>
      </c>
      <c r="BA1790" t="s"/>
      <c r="BB1790" t="s"/>
      <c r="BC1790" t="n">
        <v>38.91</v>
      </c>
      <c r="BD1790" t="n">
        <v>38.91</v>
      </c>
      <c r="BE1790" t="s">
        <v>1240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>
        <v>1227</v>
      </c>
      <c r="BR1790" t="s">
        <v>387</v>
      </c>
    </row>
    <row r="1791" spans="1:70">
      <c r="A1791" t="s">
        <v>70</v>
      </c>
      <c r="B1791" t="s">
        <v>71</v>
      </c>
      <c r="C1791" t="s">
        <v>311</v>
      </c>
      <c r="D1791" t="n">
        <v>3</v>
      </c>
      <c r="E1791" t="s">
        <v>1219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175</v>
      </c>
      <c r="L1791" t="s">
        <v>77</v>
      </c>
      <c r="M1791" t="s"/>
      <c r="N1791" t="s">
        <v>1220</v>
      </c>
      <c r="O1791" t="s">
        <v>79</v>
      </c>
      <c r="P1791" t="s">
        <v>1219</v>
      </c>
      <c r="Q1791" t="s"/>
      <c r="R1791" t="s">
        <v>328</v>
      </c>
      <c r="S1791" t="s">
        <v>1236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HYPERLINK("https://hotelmonitor-cachepage.eclerx.com/savepage/tk_1545475880832323_sr_59.html","info")</f>
        <v/>
      </c>
      <c r="AA1791" t="n">
        <v>-426811</v>
      </c>
      <c r="AB1791" t="s">
        <v>1245</v>
      </c>
      <c r="AC1791" t="s">
        <v>88</v>
      </c>
      <c r="AD1791" t="s">
        <v>89</v>
      </c>
      <c r="AE1791" t="s"/>
      <c r="AF1791" t="s"/>
      <c r="AG1791" t="s"/>
      <c r="AH1791" t="s">
        <v>1238</v>
      </c>
      <c r="AI1791" t="s">
        <v>1239</v>
      </c>
      <c r="AJ1791" t="s"/>
      <c r="AK1791" t="s">
        <v>91</v>
      </c>
      <c r="AL1791" t="s"/>
      <c r="AM1791" t="s">
        <v>474</v>
      </c>
      <c r="AN1791" t="s">
        <v>91</v>
      </c>
      <c r="AO1791" t="s"/>
      <c r="AP1791" t="n">
        <v>3</v>
      </c>
      <c r="AQ1791" t="s">
        <v>92</v>
      </c>
      <c r="AR1791" t="s"/>
      <c r="AS1791" t="s">
        <v>93</v>
      </c>
      <c r="AT1791" t="s">
        <v>94</v>
      </c>
      <c r="AU1791" t="s">
        <v>91</v>
      </c>
      <c r="AV1791" t="s"/>
      <c r="AW1791" t="s">
        <v>95</v>
      </c>
      <c r="AX1791" t="s"/>
      <c r="AY1791" t="n">
        <v>426811</v>
      </c>
      <c r="AZ1791" t="s">
        <v>1225</v>
      </c>
      <c r="BA1791" t="s"/>
      <c r="BB1791" t="s"/>
      <c r="BC1791" t="n">
        <v>38.91</v>
      </c>
      <c r="BD1791" t="n">
        <v>38.91</v>
      </c>
      <c r="BE1791" t="s">
        <v>1240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>
        <v>1227</v>
      </c>
      <c r="BR1791" t="s">
        <v>387</v>
      </c>
    </row>
    <row r="1792" spans="1:70">
      <c r="A1792" t="s">
        <v>70</v>
      </c>
      <c r="B1792" t="s">
        <v>71</v>
      </c>
      <c r="C1792" t="s">
        <v>311</v>
      </c>
      <c r="D1792" t="n">
        <v>3</v>
      </c>
      <c r="E1792" t="s">
        <v>1219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180</v>
      </c>
      <c r="L1792" t="s">
        <v>77</v>
      </c>
      <c r="M1792" t="s"/>
      <c r="N1792" t="s">
        <v>1220</v>
      </c>
      <c r="O1792" t="s">
        <v>79</v>
      </c>
      <c r="P1792" t="s">
        <v>1219</v>
      </c>
      <c r="Q1792" t="s"/>
      <c r="R1792" t="s">
        <v>328</v>
      </c>
      <c r="S1792" t="s">
        <v>1246</v>
      </c>
      <c r="T1792" t="s">
        <v>82</v>
      </c>
      <c r="U1792" t="s">
        <v>83</v>
      </c>
      <c r="V1792" t="s">
        <v>84</v>
      </c>
      <c r="W1792" t="s">
        <v>103</v>
      </c>
      <c r="X1792" t="s"/>
      <c r="Y1792" t="s">
        <v>86</v>
      </c>
      <c r="Z1792">
        <f>HYPERLINK("https://hotelmonitor-cachepage.eclerx.com/savepage/tk_1545475880832323_sr_59.html","info")</f>
        <v/>
      </c>
      <c r="AA1792" t="n">
        <v>-426811</v>
      </c>
      <c r="AB1792" t="s">
        <v>1247</v>
      </c>
      <c r="AC1792" t="s">
        <v>196</v>
      </c>
      <c r="AD1792" t="s">
        <v>89</v>
      </c>
      <c r="AE1792" t="s"/>
      <c r="AF1792" t="s"/>
      <c r="AG1792" t="s"/>
      <c r="AH1792" t="s">
        <v>1248</v>
      </c>
      <c r="AI1792" t="s">
        <v>1249</v>
      </c>
      <c r="AJ1792" t="s"/>
      <c r="AK1792" t="s">
        <v>91</v>
      </c>
      <c r="AL1792" t="s"/>
      <c r="AM1792" t="s">
        <v>474</v>
      </c>
      <c r="AN1792" t="s">
        <v>91</v>
      </c>
      <c r="AO1792" t="s"/>
      <c r="AP1792" t="n">
        <v>3</v>
      </c>
      <c r="AQ1792" t="s">
        <v>92</v>
      </c>
      <c r="AR1792" t="s"/>
      <c r="AS1792" t="s">
        <v>93</v>
      </c>
      <c r="AT1792" t="s">
        <v>94</v>
      </c>
      <c r="AU1792" t="s">
        <v>91</v>
      </c>
      <c r="AV1792" t="s"/>
      <c r="AW1792" t="s">
        <v>95</v>
      </c>
      <c r="AX1792" t="s"/>
      <c r="AY1792" t="n">
        <v>426811</v>
      </c>
      <c r="AZ1792" t="s">
        <v>1225</v>
      </c>
      <c r="BA1792" t="s"/>
      <c r="BB1792" t="s"/>
      <c r="BC1792" t="n">
        <v>38.91</v>
      </c>
      <c r="BD1792" t="n">
        <v>38.91</v>
      </c>
      <c r="BE1792" t="s">
        <v>1250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>
        <v>1227</v>
      </c>
      <c r="BR1792" t="s">
        <v>387</v>
      </c>
    </row>
    <row r="1793" spans="1:70">
      <c r="A1793" t="s">
        <v>70</v>
      </c>
      <c r="B1793" t="s">
        <v>71</v>
      </c>
      <c r="C1793" t="s">
        <v>311</v>
      </c>
      <c r="D1793" t="n">
        <v>3</v>
      </c>
      <c r="E1793" t="s">
        <v>1219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180</v>
      </c>
      <c r="L1793" t="s">
        <v>77</v>
      </c>
      <c r="M1793" t="s"/>
      <c r="N1793" t="s">
        <v>1220</v>
      </c>
      <c r="O1793" t="s">
        <v>79</v>
      </c>
      <c r="P1793" t="s">
        <v>1219</v>
      </c>
      <c r="Q1793" t="s"/>
      <c r="R1793" t="s">
        <v>328</v>
      </c>
      <c r="S1793" t="s">
        <v>1246</v>
      </c>
      <c r="T1793" t="s">
        <v>82</v>
      </c>
      <c r="U1793" t="s">
        <v>83</v>
      </c>
      <c r="V1793" t="s">
        <v>84</v>
      </c>
      <c r="W1793" t="s">
        <v>103</v>
      </c>
      <c r="X1793" t="s"/>
      <c r="Y1793" t="s">
        <v>86</v>
      </c>
      <c r="Z1793">
        <f>HYPERLINK("https://hotelmonitor-cachepage.eclerx.com/savepage/tk_1545475880832323_sr_59.html","info")</f>
        <v/>
      </c>
      <c r="AA1793" t="n">
        <v>-426811</v>
      </c>
      <c r="AB1793" t="s">
        <v>1247</v>
      </c>
      <c r="AC1793" t="s">
        <v>196</v>
      </c>
      <c r="AD1793" t="s">
        <v>89</v>
      </c>
      <c r="AE1793" t="s"/>
      <c r="AF1793" t="s"/>
      <c r="AG1793" t="s"/>
      <c r="AH1793" t="s">
        <v>1248</v>
      </c>
      <c r="AI1793" t="s">
        <v>1249</v>
      </c>
      <c r="AJ1793" t="s"/>
      <c r="AK1793" t="s">
        <v>91</v>
      </c>
      <c r="AL1793" t="s"/>
      <c r="AM1793" t="s">
        <v>474</v>
      </c>
      <c r="AN1793" t="s">
        <v>91</v>
      </c>
      <c r="AO1793" t="s"/>
      <c r="AP1793" t="n">
        <v>3</v>
      </c>
      <c r="AQ1793" t="s">
        <v>92</v>
      </c>
      <c r="AR1793" t="s"/>
      <c r="AS1793" t="s">
        <v>93</v>
      </c>
      <c r="AT1793" t="s">
        <v>94</v>
      </c>
      <c r="AU1793" t="s">
        <v>91</v>
      </c>
      <c r="AV1793" t="s"/>
      <c r="AW1793" t="s">
        <v>95</v>
      </c>
      <c r="AX1793" t="s"/>
      <c r="AY1793" t="n">
        <v>426811</v>
      </c>
      <c r="AZ1793" t="s">
        <v>1225</v>
      </c>
      <c r="BA1793" t="s"/>
      <c r="BB1793" t="s"/>
      <c r="BC1793" t="n">
        <v>38.91</v>
      </c>
      <c r="BD1793" t="n">
        <v>38.91</v>
      </c>
      <c r="BE1793" t="s">
        <v>1250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>
        <v>1227</v>
      </c>
      <c r="BR1793" t="s">
        <v>387</v>
      </c>
    </row>
    <row r="1794" spans="1:70">
      <c r="A1794" t="s">
        <v>70</v>
      </c>
      <c r="B1794" t="s">
        <v>71</v>
      </c>
      <c r="C1794" t="s">
        <v>311</v>
      </c>
      <c r="D1794" t="n">
        <v>3</v>
      </c>
      <c r="E1794" t="s">
        <v>1219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180</v>
      </c>
      <c r="L1794" t="s">
        <v>77</v>
      </c>
      <c r="M1794" t="s"/>
      <c r="N1794" t="s">
        <v>1220</v>
      </c>
      <c r="O1794" t="s">
        <v>79</v>
      </c>
      <c r="P1794" t="s">
        <v>1219</v>
      </c>
      <c r="Q1794" t="s"/>
      <c r="R1794" t="s">
        <v>328</v>
      </c>
      <c r="S1794" t="s">
        <v>1246</v>
      </c>
      <c r="T1794" t="s">
        <v>82</v>
      </c>
      <c r="U1794" t="s">
        <v>83</v>
      </c>
      <c r="V1794" t="s">
        <v>84</v>
      </c>
      <c r="W1794" t="s">
        <v>103</v>
      </c>
      <c r="X1794" t="s"/>
      <c r="Y1794" t="s">
        <v>86</v>
      </c>
      <c r="Z1794">
        <f>HYPERLINK("https://hotelmonitor-cachepage.eclerx.com/savepage/tk_1545475880832323_sr_59.html","info")</f>
        <v/>
      </c>
      <c r="AA1794" t="n">
        <v>-426811</v>
      </c>
      <c r="AB1794" t="s">
        <v>1251</v>
      </c>
      <c r="AC1794" t="s">
        <v>196</v>
      </c>
      <c r="AD1794" t="s">
        <v>89</v>
      </c>
      <c r="AE1794" t="s"/>
      <c r="AF1794" t="s"/>
      <c r="AG1794" t="s"/>
      <c r="AH1794" t="s">
        <v>1248</v>
      </c>
      <c r="AI1794" t="s">
        <v>1249</v>
      </c>
      <c r="AJ1794" t="s"/>
      <c r="AK1794" t="s">
        <v>91</v>
      </c>
      <c r="AL1794" t="s"/>
      <c r="AM1794" t="s">
        <v>474</v>
      </c>
      <c r="AN1794" t="s">
        <v>91</v>
      </c>
      <c r="AO1794" t="s"/>
      <c r="AP1794" t="n">
        <v>3</v>
      </c>
      <c r="AQ1794" t="s">
        <v>92</v>
      </c>
      <c r="AR1794" t="s"/>
      <c r="AS1794" t="s">
        <v>93</v>
      </c>
      <c r="AT1794" t="s">
        <v>94</v>
      </c>
      <c r="AU1794" t="s">
        <v>91</v>
      </c>
      <c r="AV1794" t="s"/>
      <c r="AW1794" t="s">
        <v>95</v>
      </c>
      <c r="AX1794" t="s"/>
      <c r="AY1794" t="n">
        <v>426811</v>
      </c>
      <c r="AZ1794" t="s">
        <v>1225</v>
      </c>
      <c r="BA1794" t="s"/>
      <c r="BB1794" t="s"/>
      <c r="BC1794" t="n">
        <v>38.91</v>
      </c>
      <c r="BD1794" t="n">
        <v>38.91</v>
      </c>
      <c r="BE1794" t="s">
        <v>1250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>
        <v>1227</v>
      </c>
      <c r="BR1794" t="s">
        <v>387</v>
      </c>
    </row>
    <row r="1795" spans="1:70">
      <c r="A1795" t="s">
        <v>70</v>
      </c>
      <c r="B1795" t="s">
        <v>71</v>
      </c>
      <c r="C1795" t="s">
        <v>311</v>
      </c>
      <c r="D1795" t="n">
        <v>3</v>
      </c>
      <c r="E1795" t="s">
        <v>1219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180</v>
      </c>
      <c r="L1795" t="s">
        <v>77</v>
      </c>
      <c r="M1795" t="s"/>
      <c r="N1795" t="s">
        <v>1220</v>
      </c>
      <c r="O1795" t="s">
        <v>79</v>
      </c>
      <c r="P1795" t="s">
        <v>1219</v>
      </c>
      <c r="Q1795" t="s"/>
      <c r="R1795" t="s">
        <v>328</v>
      </c>
      <c r="S1795" t="s">
        <v>1246</v>
      </c>
      <c r="T1795" t="s">
        <v>82</v>
      </c>
      <c r="U1795" t="s">
        <v>83</v>
      </c>
      <c r="V1795" t="s">
        <v>84</v>
      </c>
      <c r="W1795" t="s">
        <v>103</v>
      </c>
      <c r="X1795" t="s"/>
      <c r="Y1795" t="s">
        <v>86</v>
      </c>
      <c r="Z1795">
        <f>HYPERLINK("https://hotelmonitor-cachepage.eclerx.com/savepage/tk_1545475880832323_sr_59.html","info")</f>
        <v/>
      </c>
      <c r="AA1795" t="n">
        <v>-426811</v>
      </c>
      <c r="AB1795" t="s">
        <v>1251</v>
      </c>
      <c r="AC1795" t="s">
        <v>196</v>
      </c>
      <c r="AD1795" t="s">
        <v>89</v>
      </c>
      <c r="AE1795" t="s"/>
      <c r="AF1795" t="s"/>
      <c r="AG1795" t="s"/>
      <c r="AH1795" t="s">
        <v>1248</v>
      </c>
      <c r="AI1795" t="s">
        <v>1249</v>
      </c>
      <c r="AJ1795" t="s"/>
      <c r="AK1795" t="s">
        <v>91</v>
      </c>
      <c r="AL1795" t="s"/>
      <c r="AM1795" t="s">
        <v>474</v>
      </c>
      <c r="AN1795" t="s">
        <v>91</v>
      </c>
      <c r="AO1795" t="s"/>
      <c r="AP1795" t="n">
        <v>3</v>
      </c>
      <c r="AQ1795" t="s">
        <v>92</v>
      </c>
      <c r="AR1795" t="s"/>
      <c r="AS1795" t="s">
        <v>93</v>
      </c>
      <c r="AT1795" t="s">
        <v>94</v>
      </c>
      <c r="AU1795" t="s">
        <v>91</v>
      </c>
      <c r="AV1795" t="s"/>
      <c r="AW1795" t="s">
        <v>95</v>
      </c>
      <c r="AX1795" t="s"/>
      <c r="AY1795" t="n">
        <v>426811</v>
      </c>
      <c r="AZ1795" t="s">
        <v>1225</v>
      </c>
      <c r="BA1795" t="s"/>
      <c r="BB1795" t="s"/>
      <c r="BC1795" t="n">
        <v>38.91</v>
      </c>
      <c r="BD1795" t="n">
        <v>38.91</v>
      </c>
      <c r="BE1795" t="s">
        <v>1250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>
        <v>1227</v>
      </c>
      <c r="BR1795" t="s">
        <v>387</v>
      </c>
    </row>
    <row r="1796" spans="1:70">
      <c r="A1796" t="s">
        <v>70</v>
      </c>
      <c r="B1796" t="s">
        <v>71</v>
      </c>
      <c r="C1796" t="s">
        <v>311</v>
      </c>
      <c r="D1796" t="n">
        <v>3</v>
      </c>
      <c r="E1796" t="s">
        <v>1219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200</v>
      </c>
      <c r="L1796" t="s">
        <v>77</v>
      </c>
      <c r="M1796" t="s"/>
      <c r="N1796" t="s">
        <v>1220</v>
      </c>
      <c r="O1796" t="s">
        <v>79</v>
      </c>
      <c r="P1796" t="s">
        <v>1219</v>
      </c>
      <c r="Q1796" t="s"/>
      <c r="R1796" t="s">
        <v>328</v>
      </c>
      <c r="S1796" t="s">
        <v>1252</v>
      </c>
      <c r="T1796" t="s">
        <v>82</v>
      </c>
      <c r="U1796" t="s">
        <v>83</v>
      </c>
      <c r="V1796" t="s">
        <v>84</v>
      </c>
      <c r="W1796" t="s">
        <v>103</v>
      </c>
      <c r="X1796" t="s"/>
      <c r="Y1796" t="s">
        <v>86</v>
      </c>
      <c r="Z1796">
        <f>HYPERLINK("https://hotelmonitor-cachepage.eclerx.com/savepage/tk_1545475880832323_sr_59.html","info")</f>
        <v/>
      </c>
      <c r="AA1796" t="n">
        <v>-426811</v>
      </c>
      <c r="AB1796" t="s">
        <v>1253</v>
      </c>
      <c r="AC1796" t="s">
        <v>88</v>
      </c>
      <c r="AD1796" t="s">
        <v>89</v>
      </c>
      <c r="AE1796" t="s"/>
      <c r="AF1796" t="s"/>
      <c r="AG1796" t="s"/>
      <c r="AH1796" t="s">
        <v>1254</v>
      </c>
      <c r="AI1796" t="s">
        <v>1255</v>
      </c>
      <c r="AJ1796" t="s"/>
      <c r="AK1796" t="s">
        <v>91</v>
      </c>
      <c r="AL1796" t="s"/>
      <c r="AM1796" t="s">
        <v>371</v>
      </c>
      <c r="AN1796" t="s">
        <v>91</v>
      </c>
      <c r="AO1796" t="s"/>
      <c r="AP1796" t="n">
        <v>3</v>
      </c>
      <c r="AQ1796" t="s">
        <v>92</v>
      </c>
      <c r="AR1796" t="s"/>
      <c r="AS1796" t="s">
        <v>1235</v>
      </c>
      <c r="AT1796" t="s">
        <v>94</v>
      </c>
      <c r="AU1796" t="s">
        <v>91</v>
      </c>
      <c r="AV1796" t="s"/>
      <c r="AW1796" t="s">
        <v>95</v>
      </c>
      <c r="AX1796" t="s"/>
      <c r="AY1796" t="n">
        <v>426811</v>
      </c>
      <c r="AZ1796" t="s">
        <v>1225</v>
      </c>
      <c r="BA1796" t="s"/>
      <c r="BB1796" t="s"/>
      <c r="BC1796" t="n">
        <v>38.91</v>
      </c>
      <c r="BD1796" t="n">
        <v>38.91</v>
      </c>
      <c r="BE1796" t="s">
        <v>1256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>
        <v>1227</v>
      </c>
      <c r="BR1796" t="s">
        <v>387</v>
      </c>
    </row>
    <row r="1797" spans="1:70">
      <c r="A1797" t="s">
        <v>70</v>
      </c>
      <c r="B1797" t="s">
        <v>71</v>
      </c>
      <c r="C1797" t="s">
        <v>311</v>
      </c>
      <c r="D1797" t="n">
        <v>3</v>
      </c>
      <c r="E1797" t="s">
        <v>1219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200</v>
      </c>
      <c r="L1797" t="s">
        <v>77</v>
      </c>
      <c r="M1797" t="s"/>
      <c r="N1797" t="s">
        <v>1220</v>
      </c>
      <c r="O1797" t="s">
        <v>79</v>
      </c>
      <c r="P1797" t="s">
        <v>1219</v>
      </c>
      <c r="Q1797" t="s"/>
      <c r="R1797" t="s">
        <v>328</v>
      </c>
      <c r="S1797" t="s">
        <v>1252</v>
      </c>
      <c r="T1797" t="s">
        <v>82</v>
      </c>
      <c r="U1797" t="s">
        <v>83</v>
      </c>
      <c r="V1797" t="s">
        <v>84</v>
      </c>
      <c r="W1797" t="s">
        <v>103</v>
      </c>
      <c r="X1797" t="s"/>
      <c r="Y1797" t="s">
        <v>86</v>
      </c>
      <c r="Z1797">
        <f>HYPERLINK("https://hotelmonitor-cachepage.eclerx.com/savepage/tk_1545475880832323_sr_59.html","info")</f>
        <v/>
      </c>
      <c r="AA1797" t="n">
        <v>-426811</v>
      </c>
      <c r="AB1797" t="s">
        <v>1253</v>
      </c>
      <c r="AC1797" t="s">
        <v>88</v>
      </c>
      <c r="AD1797" t="s">
        <v>89</v>
      </c>
      <c r="AE1797" t="s"/>
      <c r="AF1797" t="s"/>
      <c r="AG1797" t="s"/>
      <c r="AH1797" t="s">
        <v>1254</v>
      </c>
      <c r="AI1797" t="s">
        <v>1255</v>
      </c>
      <c r="AJ1797" t="s"/>
      <c r="AK1797" t="s">
        <v>91</v>
      </c>
      <c r="AL1797" t="s"/>
      <c r="AM1797" t="s">
        <v>371</v>
      </c>
      <c r="AN1797" t="s">
        <v>91</v>
      </c>
      <c r="AO1797" t="s"/>
      <c r="AP1797" t="n">
        <v>3</v>
      </c>
      <c r="AQ1797" t="s">
        <v>92</v>
      </c>
      <c r="AR1797" t="s"/>
      <c r="AS1797" t="s">
        <v>1235</v>
      </c>
      <c r="AT1797" t="s">
        <v>94</v>
      </c>
      <c r="AU1797" t="s">
        <v>91</v>
      </c>
      <c r="AV1797" t="s"/>
      <c r="AW1797" t="s">
        <v>95</v>
      </c>
      <c r="AX1797" t="s"/>
      <c r="AY1797" t="n">
        <v>426811</v>
      </c>
      <c r="AZ1797" t="s">
        <v>1225</v>
      </c>
      <c r="BA1797" t="s"/>
      <c r="BB1797" t="s"/>
      <c r="BC1797" t="n">
        <v>38.91</v>
      </c>
      <c r="BD1797" t="n">
        <v>38.91</v>
      </c>
      <c r="BE1797" t="s">
        <v>1256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>
        <v>1227</v>
      </c>
      <c r="BR1797" t="s">
        <v>387</v>
      </c>
    </row>
    <row r="1798" spans="1:70">
      <c r="A1798" t="s">
        <v>70</v>
      </c>
      <c r="B1798" t="s">
        <v>71</v>
      </c>
      <c r="C1798" t="s">
        <v>311</v>
      </c>
      <c r="D1798" t="n">
        <v>3</v>
      </c>
      <c r="E1798" t="s">
        <v>1219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200</v>
      </c>
      <c r="L1798" t="s">
        <v>77</v>
      </c>
      <c r="M1798" t="s"/>
      <c r="N1798" t="s">
        <v>1220</v>
      </c>
      <c r="O1798" t="s">
        <v>79</v>
      </c>
      <c r="P1798" t="s">
        <v>1219</v>
      </c>
      <c r="Q1798" t="s"/>
      <c r="R1798" t="s">
        <v>328</v>
      </c>
      <c r="S1798" t="s">
        <v>1252</v>
      </c>
      <c r="T1798" t="s">
        <v>82</v>
      </c>
      <c r="U1798" t="s">
        <v>83</v>
      </c>
      <c r="V1798" t="s">
        <v>84</v>
      </c>
      <c r="W1798" t="s">
        <v>103</v>
      </c>
      <c r="X1798" t="s"/>
      <c r="Y1798" t="s">
        <v>86</v>
      </c>
      <c r="Z1798">
        <f>HYPERLINK("https://hotelmonitor-cachepage.eclerx.com/savepage/tk_1545475880832323_sr_59.html","info")</f>
        <v/>
      </c>
      <c r="AA1798" t="n">
        <v>-426811</v>
      </c>
      <c r="AB1798" t="s">
        <v>1257</v>
      </c>
      <c r="AC1798" t="s">
        <v>88</v>
      </c>
      <c r="AD1798" t="s">
        <v>89</v>
      </c>
      <c r="AE1798" t="s"/>
      <c r="AF1798" t="s"/>
      <c r="AG1798" t="s"/>
      <c r="AH1798" t="s">
        <v>1254</v>
      </c>
      <c r="AI1798" t="s">
        <v>1255</v>
      </c>
      <c r="AJ1798" t="s"/>
      <c r="AK1798" t="s">
        <v>91</v>
      </c>
      <c r="AL1798" t="s"/>
      <c r="AM1798" t="s">
        <v>371</v>
      </c>
      <c r="AN1798" t="s">
        <v>91</v>
      </c>
      <c r="AO1798" t="s"/>
      <c r="AP1798" t="n">
        <v>3</v>
      </c>
      <c r="AQ1798" t="s">
        <v>92</v>
      </c>
      <c r="AR1798" t="s"/>
      <c r="AS1798" t="s">
        <v>1235</v>
      </c>
      <c r="AT1798" t="s">
        <v>94</v>
      </c>
      <c r="AU1798" t="s">
        <v>91</v>
      </c>
      <c r="AV1798" t="s"/>
      <c r="AW1798" t="s">
        <v>95</v>
      </c>
      <c r="AX1798" t="s"/>
      <c r="AY1798" t="n">
        <v>426811</v>
      </c>
      <c r="AZ1798" t="s">
        <v>1225</v>
      </c>
      <c r="BA1798" t="s"/>
      <c r="BB1798" t="s"/>
      <c r="BC1798" t="n">
        <v>38.91</v>
      </c>
      <c r="BD1798" t="n">
        <v>38.91</v>
      </c>
      <c r="BE1798" t="s">
        <v>1256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>
        <v>1227</v>
      </c>
      <c r="BR1798" t="s">
        <v>387</v>
      </c>
    </row>
    <row r="1799" spans="1:70">
      <c r="A1799" t="s">
        <v>70</v>
      </c>
      <c r="B1799" t="s">
        <v>71</v>
      </c>
      <c r="C1799" t="s">
        <v>311</v>
      </c>
      <c r="D1799" t="n">
        <v>3</v>
      </c>
      <c r="E1799" t="s">
        <v>1219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200</v>
      </c>
      <c r="L1799" t="s">
        <v>77</v>
      </c>
      <c r="M1799" t="s"/>
      <c r="N1799" t="s">
        <v>1220</v>
      </c>
      <c r="O1799" t="s">
        <v>79</v>
      </c>
      <c r="P1799" t="s">
        <v>1219</v>
      </c>
      <c r="Q1799" t="s"/>
      <c r="R1799" t="s">
        <v>328</v>
      </c>
      <c r="S1799" t="s">
        <v>1252</v>
      </c>
      <c r="T1799" t="s">
        <v>82</v>
      </c>
      <c r="U1799" t="s">
        <v>83</v>
      </c>
      <c r="V1799" t="s">
        <v>84</v>
      </c>
      <c r="W1799" t="s">
        <v>103</v>
      </c>
      <c r="X1799" t="s"/>
      <c r="Y1799" t="s">
        <v>86</v>
      </c>
      <c r="Z1799">
        <f>HYPERLINK("https://hotelmonitor-cachepage.eclerx.com/savepage/tk_1545475880832323_sr_59.html","info")</f>
        <v/>
      </c>
      <c r="AA1799" t="n">
        <v>-426811</v>
      </c>
      <c r="AB1799" t="s">
        <v>1257</v>
      </c>
      <c r="AC1799" t="s">
        <v>88</v>
      </c>
      <c r="AD1799" t="s">
        <v>89</v>
      </c>
      <c r="AE1799" t="s"/>
      <c r="AF1799" t="s"/>
      <c r="AG1799" t="s"/>
      <c r="AH1799" t="s">
        <v>1254</v>
      </c>
      <c r="AI1799" t="s">
        <v>1255</v>
      </c>
      <c r="AJ1799" t="s"/>
      <c r="AK1799" t="s">
        <v>91</v>
      </c>
      <c r="AL1799" t="s"/>
      <c r="AM1799" t="s">
        <v>371</v>
      </c>
      <c r="AN1799" t="s">
        <v>91</v>
      </c>
      <c r="AO1799" t="s"/>
      <c r="AP1799" t="n">
        <v>3</v>
      </c>
      <c r="AQ1799" t="s">
        <v>92</v>
      </c>
      <c r="AR1799" t="s"/>
      <c r="AS1799" t="s">
        <v>1235</v>
      </c>
      <c r="AT1799" t="s">
        <v>94</v>
      </c>
      <c r="AU1799" t="s">
        <v>91</v>
      </c>
      <c r="AV1799" t="s"/>
      <c r="AW1799" t="s">
        <v>95</v>
      </c>
      <c r="AX1799" t="s"/>
      <c r="AY1799" t="n">
        <v>426811</v>
      </c>
      <c r="AZ1799" t="s">
        <v>1225</v>
      </c>
      <c r="BA1799" t="s"/>
      <c r="BB1799" t="s"/>
      <c r="BC1799" t="n">
        <v>38.91</v>
      </c>
      <c r="BD1799" t="n">
        <v>38.91</v>
      </c>
      <c r="BE1799" t="s">
        <v>1256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>
        <v>1227</v>
      </c>
      <c r="BR1799" t="s">
        <v>387</v>
      </c>
    </row>
    <row r="1800" spans="1:70">
      <c r="A1800" t="s">
        <v>70</v>
      </c>
      <c r="B1800" t="s">
        <v>71</v>
      </c>
      <c r="C1800" t="s">
        <v>311</v>
      </c>
      <c r="D1800" t="n">
        <v>3</v>
      </c>
      <c r="E1800" t="s">
        <v>1219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200</v>
      </c>
      <c r="L1800" t="s">
        <v>77</v>
      </c>
      <c r="M1800" t="s"/>
      <c r="N1800" t="s">
        <v>1220</v>
      </c>
      <c r="O1800" t="s">
        <v>79</v>
      </c>
      <c r="P1800" t="s">
        <v>1219</v>
      </c>
      <c r="Q1800" t="s"/>
      <c r="R1800" t="s">
        <v>328</v>
      </c>
      <c r="S1800" t="s">
        <v>1252</v>
      </c>
      <c r="T1800" t="s">
        <v>82</v>
      </c>
      <c r="U1800" t="s">
        <v>83</v>
      </c>
      <c r="V1800" t="s">
        <v>84</v>
      </c>
      <c r="W1800" t="s">
        <v>103</v>
      </c>
      <c r="X1800" t="s"/>
      <c r="Y1800" t="s">
        <v>86</v>
      </c>
      <c r="Z1800">
        <f>HYPERLINK("https://hotelmonitor-cachepage.eclerx.com/savepage/tk_1545475880832323_sr_59.html","info")</f>
        <v/>
      </c>
      <c r="AA1800" t="n">
        <v>-426811</v>
      </c>
      <c r="AB1800" t="s">
        <v>1258</v>
      </c>
      <c r="AC1800" t="s">
        <v>88</v>
      </c>
      <c r="AD1800" t="s">
        <v>89</v>
      </c>
      <c r="AE1800" t="s"/>
      <c r="AF1800" t="s"/>
      <c r="AG1800" t="s"/>
      <c r="AH1800" t="s">
        <v>1254</v>
      </c>
      <c r="AI1800" t="s">
        <v>1255</v>
      </c>
      <c r="AJ1800" t="s"/>
      <c r="AK1800" t="s">
        <v>91</v>
      </c>
      <c r="AL1800" t="s"/>
      <c r="AM1800" t="s">
        <v>371</v>
      </c>
      <c r="AN1800" t="s">
        <v>91</v>
      </c>
      <c r="AO1800" t="s"/>
      <c r="AP1800" t="n">
        <v>3</v>
      </c>
      <c r="AQ1800" t="s">
        <v>92</v>
      </c>
      <c r="AR1800" t="s"/>
      <c r="AS1800" t="s">
        <v>1235</v>
      </c>
      <c r="AT1800" t="s">
        <v>94</v>
      </c>
      <c r="AU1800" t="s">
        <v>91</v>
      </c>
      <c r="AV1800" t="s"/>
      <c r="AW1800" t="s">
        <v>95</v>
      </c>
      <c r="AX1800" t="s"/>
      <c r="AY1800" t="n">
        <v>426811</v>
      </c>
      <c r="AZ1800" t="s">
        <v>1225</v>
      </c>
      <c r="BA1800" t="s"/>
      <c r="BB1800" t="s"/>
      <c r="BC1800" t="n">
        <v>38.91</v>
      </c>
      <c r="BD1800" t="n">
        <v>38.91</v>
      </c>
      <c r="BE1800" t="s">
        <v>1256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>
        <v>1227</v>
      </c>
      <c r="BR1800" t="s">
        <v>387</v>
      </c>
    </row>
    <row r="1801" spans="1:70">
      <c r="A1801" t="s">
        <v>70</v>
      </c>
      <c r="B1801" t="s">
        <v>71</v>
      </c>
      <c r="C1801" t="s">
        <v>311</v>
      </c>
      <c r="D1801" t="n">
        <v>3</v>
      </c>
      <c r="E1801" t="s">
        <v>1219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200</v>
      </c>
      <c r="L1801" t="s">
        <v>77</v>
      </c>
      <c r="M1801" t="s"/>
      <c r="N1801" t="s">
        <v>1220</v>
      </c>
      <c r="O1801" t="s">
        <v>79</v>
      </c>
      <c r="P1801" t="s">
        <v>1219</v>
      </c>
      <c r="Q1801" t="s"/>
      <c r="R1801" t="s">
        <v>328</v>
      </c>
      <c r="S1801" t="s">
        <v>1252</v>
      </c>
      <c r="T1801" t="s">
        <v>82</v>
      </c>
      <c r="U1801" t="s">
        <v>83</v>
      </c>
      <c r="V1801" t="s">
        <v>84</v>
      </c>
      <c r="W1801" t="s">
        <v>103</v>
      </c>
      <c r="X1801" t="s"/>
      <c r="Y1801" t="s">
        <v>86</v>
      </c>
      <c r="Z1801">
        <f>HYPERLINK("https://hotelmonitor-cachepage.eclerx.com/savepage/tk_1545475880832323_sr_59.html","info")</f>
        <v/>
      </c>
      <c r="AA1801" t="n">
        <v>-426811</v>
      </c>
      <c r="AB1801" t="s">
        <v>1258</v>
      </c>
      <c r="AC1801" t="s">
        <v>88</v>
      </c>
      <c r="AD1801" t="s">
        <v>89</v>
      </c>
      <c r="AE1801" t="s"/>
      <c r="AF1801" t="s"/>
      <c r="AG1801" t="s"/>
      <c r="AH1801" t="s">
        <v>1254</v>
      </c>
      <c r="AI1801" t="s">
        <v>1255</v>
      </c>
      <c r="AJ1801" t="s"/>
      <c r="AK1801" t="s">
        <v>91</v>
      </c>
      <c r="AL1801" t="s"/>
      <c r="AM1801" t="s">
        <v>371</v>
      </c>
      <c r="AN1801" t="s">
        <v>91</v>
      </c>
      <c r="AO1801" t="s"/>
      <c r="AP1801" t="n">
        <v>3</v>
      </c>
      <c r="AQ1801" t="s">
        <v>92</v>
      </c>
      <c r="AR1801" t="s"/>
      <c r="AS1801" t="s">
        <v>1235</v>
      </c>
      <c r="AT1801" t="s">
        <v>94</v>
      </c>
      <c r="AU1801" t="s">
        <v>91</v>
      </c>
      <c r="AV1801" t="s"/>
      <c r="AW1801" t="s">
        <v>95</v>
      </c>
      <c r="AX1801" t="s"/>
      <c r="AY1801" t="n">
        <v>426811</v>
      </c>
      <c r="AZ1801" t="s">
        <v>1225</v>
      </c>
      <c r="BA1801" t="s"/>
      <c r="BB1801" t="s"/>
      <c r="BC1801" t="n">
        <v>38.91</v>
      </c>
      <c r="BD1801" t="n">
        <v>38.91</v>
      </c>
      <c r="BE1801" t="s">
        <v>1256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>
        <v>1227</v>
      </c>
      <c r="BR1801" t="s">
        <v>387</v>
      </c>
    </row>
    <row r="1802" spans="1:70">
      <c r="A1802" t="s">
        <v>70</v>
      </c>
      <c r="B1802" t="s">
        <v>71</v>
      </c>
      <c r="C1802" t="s">
        <v>311</v>
      </c>
      <c r="D1802" t="n">
        <v>3</v>
      </c>
      <c r="E1802" t="s">
        <v>1219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200</v>
      </c>
      <c r="L1802" t="s">
        <v>77</v>
      </c>
      <c r="M1802" t="s"/>
      <c r="N1802" t="s">
        <v>1220</v>
      </c>
      <c r="O1802" t="s">
        <v>79</v>
      </c>
      <c r="P1802" t="s">
        <v>1219</v>
      </c>
      <c r="Q1802" t="s"/>
      <c r="R1802" t="s">
        <v>328</v>
      </c>
      <c r="S1802" t="s">
        <v>1252</v>
      </c>
      <c r="T1802" t="s">
        <v>82</v>
      </c>
      <c r="U1802" t="s">
        <v>83</v>
      </c>
      <c r="V1802" t="s">
        <v>84</v>
      </c>
      <c r="W1802" t="s">
        <v>103</v>
      </c>
      <c r="X1802" t="s"/>
      <c r="Y1802" t="s">
        <v>86</v>
      </c>
      <c r="Z1802">
        <f>HYPERLINK("https://hotelmonitor-cachepage.eclerx.com/savepage/tk_1545475880832323_sr_59.html","info")</f>
        <v/>
      </c>
      <c r="AA1802" t="n">
        <v>-426811</v>
      </c>
      <c r="AB1802" t="s">
        <v>1259</v>
      </c>
      <c r="AC1802" t="s">
        <v>88</v>
      </c>
      <c r="AD1802" t="s">
        <v>89</v>
      </c>
      <c r="AE1802" t="s"/>
      <c r="AF1802" t="s"/>
      <c r="AG1802" t="s"/>
      <c r="AH1802" t="s">
        <v>1254</v>
      </c>
      <c r="AI1802" t="s">
        <v>1255</v>
      </c>
      <c r="AJ1802" t="s"/>
      <c r="AK1802" t="s">
        <v>91</v>
      </c>
      <c r="AL1802" t="s"/>
      <c r="AM1802" t="s">
        <v>474</v>
      </c>
      <c r="AN1802" t="s">
        <v>91</v>
      </c>
      <c r="AO1802" t="s"/>
      <c r="AP1802" t="n">
        <v>3</v>
      </c>
      <c r="AQ1802" t="s">
        <v>92</v>
      </c>
      <c r="AR1802" t="s"/>
      <c r="AS1802" t="s">
        <v>93</v>
      </c>
      <c r="AT1802" t="s">
        <v>94</v>
      </c>
      <c r="AU1802" t="s">
        <v>91</v>
      </c>
      <c r="AV1802" t="s"/>
      <c r="AW1802" t="s">
        <v>95</v>
      </c>
      <c r="AX1802" t="s"/>
      <c r="AY1802" t="n">
        <v>426811</v>
      </c>
      <c r="AZ1802" t="s">
        <v>1225</v>
      </c>
      <c r="BA1802" t="s"/>
      <c r="BB1802" t="s"/>
      <c r="BC1802" t="n">
        <v>38.91</v>
      </c>
      <c r="BD1802" t="n">
        <v>38.91</v>
      </c>
      <c r="BE1802" t="s">
        <v>1256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>
        <v>1227</v>
      </c>
      <c r="BR1802" t="s">
        <v>387</v>
      </c>
    </row>
    <row r="1803" spans="1:70">
      <c r="A1803" t="s">
        <v>70</v>
      </c>
      <c r="B1803" t="s">
        <v>71</v>
      </c>
      <c r="C1803" t="s">
        <v>311</v>
      </c>
      <c r="D1803" t="n">
        <v>3</v>
      </c>
      <c r="E1803" t="s">
        <v>1219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200</v>
      </c>
      <c r="L1803" t="s">
        <v>77</v>
      </c>
      <c r="M1803" t="s"/>
      <c r="N1803" t="s">
        <v>1220</v>
      </c>
      <c r="O1803" t="s">
        <v>79</v>
      </c>
      <c r="P1803" t="s">
        <v>1219</v>
      </c>
      <c r="Q1803" t="s"/>
      <c r="R1803" t="s">
        <v>328</v>
      </c>
      <c r="S1803" t="s">
        <v>1252</v>
      </c>
      <c r="T1803" t="s">
        <v>82</v>
      </c>
      <c r="U1803" t="s">
        <v>83</v>
      </c>
      <c r="V1803" t="s">
        <v>84</v>
      </c>
      <c r="W1803" t="s">
        <v>103</v>
      </c>
      <c r="X1803" t="s"/>
      <c r="Y1803" t="s">
        <v>86</v>
      </c>
      <c r="Z1803">
        <f>HYPERLINK("https://hotelmonitor-cachepage.eclerx.com/savepage/tk_1545475880832323_sr_59.html","info")</f>
        <v/>
      </c>
      <c r="AA1803" t="n">
        <v>-426811</v>
      </c>
      <c r="AB1803" t="s">
        <v>1259</v>
      </c>
      <c r="AC1803" t="s">
        <v>88</v>
      </c>
      <c r="AD1803" t="s">
        <v>89</v>
      </c>
      <c r="AE1803" t="s"/>
      <c r="AF1803" t="s"/>
      <c r="AG1803" t="s"/>
      <c r="AH1803" t="s">
        <v>1254</v>
      </c>
      <c r="AI1803" t="s">
        <v>1255</v>
      </c>
      <c r="AJ1803" t="s"/>
      <c r="AK1803" t="s">
        <v>91</v>
      </c>
      <c r="AL1803" t="s"/>
      <c r="AM1803" t="s">
        <v>474</v>
      </c>
      <c r="AN1803" t="s">
        <v>91</v>
      </c>
      <c r="AO1803" t="s"/>
      <c r="AP1803" t="n">
        <v>3</v>
      </c>
      <c r="AQ1803" t="s">
        <v>92</v>
      </c>
      <c r="AR1803" t="s"/>
      <c r="AS1803" t="s">
        <v>93</v>
      </c>
      <c r="AT1803" t="s">
        <v>94</v>
      </c>
      <c r="AU1803" t="s">
        <v>91</v>
      </c>
      <c r="AV1803" t="s"/>
      <c r="AW1803" t="s">
        <v>95</v>
      </c>
      <c r="AX1803" t="s"/>
      <c r="AY1803" t="n">
        <v>426811</v>
      </c>
      <c r="AZ1803" t="s">
        <v>1225</v>
      </c>
      <c r="BA1803" t="s"/>
      <c r="BB1803" t="s"/>
      <c r="BC1803" t="n">
        <v>38.91</v>
      </c>
      <c r="BD1803" t="n">
        <v>38.91</v>
      </c>
      <c r="BE1803" t="s">
        <v>1256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>
        <v>1227</v>
      </c>
      <c r="BR1803" t="s">
        <v>387</v>
      </c>
    </row>
    <row r="1804" spans="1:70">
      <c r="A1804" t="s">
        <v>70</v>
      </c>
      <c r="B1804" t="s">
        <v>71</v>
      </c>
      <c r="C1804" t="s">
        <v>311</v>
      </c>
      <c r="D1804" t="n">
        <v>3</v>
      </c>
      <c r="E1804" t="s">
        <v>1219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200</v>
      </c>
      <c r="L1804" t="s">
        <v>77</v>
      </c>
      <c r="M1804" t="s"/>
      <c r="N1804" t="s">
        <v>1220</v>
      </c>
      <c r="O1804" t="s">
        <v>79</v>
      </c>
      <c r="P1804" t="s">
        <v>1219</v>
      </c>
      <c r="Q1804" t="s"/>
      <c r="R1804" t="s">
        <v>328</v>
      </c>
      <c r="S1804" t="s">
        <v>1252</v>
      </c>
      <c r="T1804" t="s">
        <v>82</v>
      </c>
      <c r="U1804" t="s">
        <v>83</v>
      </c>
      <c r="V1804" t="s">
        <v>84</v>
      </c>
      <c r="W1804" t="s">
        <v>103</v>
      </c>
      <c r="X1804" t="s"/>
      <c r="Y1804" t="s">
        <v>86</v>
      </c>
      <c r="Z1804">
        <f>HYPERLINK("https://hotelmonitor-cachepage.eclerx.com/savepage/tk_1545475880832323_sr_59.html","info")</f>
        <v/>
      </c>
      <c r="AA1804" t="n">
        <v>-426811</v>
      </c>
      <c r="AB1804" t="s">
        <v>1260</v>
      </c>
      <c r="AC1804" t="s">
        <v>88</v>
      </c>
      <c r="AD1804" t="s">
        <v>89</v>
      </c>
      <c r="AE1804" t="s"/>
      <c r="AF1804" t="s"/>
      <c r="AG1804" t="s"/>
      <c r="AH1804" t="s">
        <v>1254</v>
      </c>
      <c r="AI1804" t="s">
        <v>1255</v>
      </c>
      <c r="AJ1804" t="s"/>
      <c r="AK1804" t="s">
        <v>91</v>
      </c>
      <c r="AL1804" t="s"/>
      <c r="AM1804" t="s">
        <v>474</v>
      </c>
      <c r="AN1804" t="s">
        <v>91</v>
      </c>
      <c r="AO1804" t="s"/>
      <c r="AP1804" t="n">
        <v>3</v>
      </c>
      <c r="AQ1804" t="s">
        <v>92</v>
      </c>
      <c r="AR1804" t="s"/>
      <c r="AS1804" t="s">
        <v>93</v>
      </c>
      <c r="AT1804" t="s">
        <v>94</v>
      </c>
      <c r="AU1804" t="s">
        <v>91</v>
      </c>
      <c r="AV1804" t="s"/>
      <c r="AW1804" t="s">
        <v>95</v>
      </c>
      <c r="AX1804" t="s"/>
      <c r="AY1804" t="n">
        <v>426811</v>
      </c>
      <c r="AZ1804" t="s">
        <v>1225</v>
      </c>
      <c r="BA1804" t="s"/>
      <c r="BB1804" t="s"/>
      <c r="BC1804" t="n">
        <v>38.91</v>
      </c>
      <c r="BD1804" t="n">
        <v>38.91</v>
      </c>
      <c r="BE1804" t="s">
        <v>1256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>
        <v>1227</v>
      </c>
      <c r="BR1804" t="s">
        <v>387</v>
      </c>
    </row>
    <row r="1805" spans="1:70">
      <c r="A1805" t="s">
        <v>70</v>
      </c>
      <c r="B1805" t="s">
        <v>71</v>
      </c>
      <c r="C1805" t="s">
        <v>311</v>
      </c>
      <c r="D1805" t="n">
        <v>3</v>
      </c>
      <c r="E1805" t="s">
        <v>1219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200</v>
      </c>
      <c r="L1805" t="s">
        <v>77</v>
      </c>
      <c r="M1805" t="s"/>
      <c r="N1805" t="s">
        <v>1220</v>
      </c>
      <c r="O1805" t="s">
        <v>79</v>
      </c>
      <c r="P1805" t="s">
        <v>1219</v>
      </c>
      <c r="Q1805" t="s"/>
      <c r="R1805" t="s">
        <v>328</v>
      </c>
      <c r="S1805" t="s">
        <v>1252</v>
      </c>
      <c r="T1805" t="s">
        <v>82</v>
      </c>
      <c r="U1805" t="s">
        <v>83</v>
      </c>
      <c r="V1805" t="s">
        <v>84</v>
      </c>
      <c r="W1805" t="s">
        <v>103</v>
      </c>
      <c r="X1805" t="s"/>
      <c r="Y1805" t="s">
        <v>86</v>
      </c>
      <c r="Z1805">
        <f>HYPERLINK("https://hotelmonitor-cachepage.eclerx.com/savepage/tk_1545475880832323_sr_59.html","info")</f>
        <v/>
      </c>
      <c r="AA1805" t="n">
        <v>-426811</v>
      </c>
      <c r="AB1805" t="s">
        <v>1260</v>
      </c>
      <c r="AC1805" t="s">
        <v>88</v>
      </c>
      <c r="AD1805" t="s">
        <v>89</v>
      </c>
      <c r="AE1805" t="s"/>
      <c r="AF1805" t="s"/>
      <c r="AG1805" t="s"/>
      <c r="AH1805" t="s">
        <v>1254</v>
      </c>
      <c r="AI1805" t="s">
        <v>1255</v>
      </c>
      <c r="AJ1805" t="s"/>
      <c r="AK1805" t="s">
        <v>91</v>
      </c>
      <c r="AL1805" t="s"/>
      <c r="AM1805" t="s">
        <v>474</v>
      </c>
      <c r="AN1805" t="s">
        <v>91</v>
      </c>
      <c r="AO1805" t="s"/>
      <c r="AP1805" t="n">
        <v>3</v>
      </c>
      <c r="AQ1805" t="s">
        <v>92</v>
      </c>
      <c r="AR1805" t="s"/>
      <c r="AS1805" t="s">
        <v>93</v>
      </c>
      <c r="AT1805" t="s">
        <v>94</v>
      </c>
      <c r="AU1805" t="s">
        <v>91</v>
      </c>
      <c r="AV1805" t="s"/>
      <c r="AW1805" t="s">
        <v>95</v>
      </c>
      <c r="AX1805" t="s"/>
      <c r="AY1805" t="n">
        <v>426811</v>
      </c>
      <c r="AZ1805" t="s">
        <v>1225</v>
      </c>
      <c r="BA1805" t="s"/>
      <c r="BB1805" t="s"/>
      <c r="BC1805" t="n">
        <v>38.91</v>
      </c>
      <c r="BD1805" t="n">
        <v>38.91</v>
      </c>
      <c r="BE1805" t="s">
        <v>1256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>
        <v>1227</v>
      </c>
      <c r="BR1805" t="s">
        <v>387</v>
      </c>
    </row>
    <row r="1806" spans="1:70">
      <c r="A1806" t="s">
        <v>70</v>
      </c>
      <c r="B1806" t="s">
        <v>71</v>
      </c>
      <c r="C1806" t="s">
        <v>311</v>
      </c>
      <c r="D1806" t="n">
        <v>3</v>
      </c>
      <c r="E1806" t="s">
        <v>1219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200</v>
      </c>
      <c r="L1806" t="s">
        <v>77</v>
      </c>
      <c r="M1806" t="s"/>
      <c r="N1806" t="s">
        <v>1220</v>
      </c>
      <c r="O1806" t="s">
        <v>79</v>
      </c>
      <c r="P1806" t="s">
        <v>1219</v>
      </c>
      <c r="Q1806" t="s"/>
      <c r="R1806" t="s">
        <v>328</v>
      </c>
      <c r="S1806" t="s">
        <v>1252</v>
      </c>
      <c r="T1806" t="s">
        <v>82</v>
      </c>
      <c r="U1806" t="s">
        <v>83</v>
      </c>
      <c r="V1806" t="s">
        <v>84</v>
      </c>
      <c r="W1806" t="s">
        <v>103</v>
      </c>
      <c r="X1806" t="s"/>
      <c r="Y1806" t="s">
        <v>86</v>
      </c>
      <c r="Z1806">
        <f>HYPERLINK("https://hotelmonitor-cachepage.eclerx.com/savepage/tk_1545475880832323_sr_59.html","info")</f>
        <v/>
      </c>
      <c r="AA1806" t="n">
        <v>-426811</v>
      </c>
      <c r="AB1806" t="s">
        <v>1261</v>
      </c>
      <c r="AC1806" t="s">
        <v>88</v>
      </c>
      <c r="AD1806" t="s">
        <v>89</v>
      </c>
      <c r="AE1806" t="s"/>
      <c r="AF1806" t="s"/>
      <c r="AG1806" t="s"/>
      <c r="AH1806" t="s">
        <v>1254</v>
      </c>
      <c r="AI1806" t="s">
        <v>1255</v>
      </c>
      <c r="AJ1806" t="s"/>
      <c r="AK1806" t="s">
        <v>91</v>
      </c>
      <c r="AL1806" t="s"/>
      <c r="AM1806" t="s">
        <v>474</v>
      </c>
      <c r="AN1806" t="s">
        <v>91</v>
      </c>
      <c r="AO1806" t="s"/>
      <c r="AP1806" t="n">
        <v>3</v>
      </c>
      <c r="AQ1806" t="s">
        <v>92</v>
      </c>
      <c r="AR1806" t="s"/>
      <c r="AS1806" t="s">
        <v>93</v>
      </c>
      <c r="AT1806" t="s">
        <v>94</v>
      </c>
      <c r="AU1806" t="s">
        <v>91</v>
      </c>
      <c r="AV1806" t="s"/>
      <c r="AW1806" t="s">
        <v>95</v>
      </c>
      <c r="AX1806" t="s"/>
      <c r="AY1806" t="n">
        <v>426811</v>
      </c>
      <c r="AZ1806" t="s">
        <v>1225</v>
      </c>
      <c r="BA1806" t="s"/>
      <c r="BB1806" t="s"/>
      <c r="BC1806" t="n">
        <v>38.91</v>
      </c>
      <c r="BD1806" t="n">
        <v>38.91</v>
      </c>
      <c r="BE1806" t="s">
        <v>1256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>
        <v>1227</v>
      </c>
      <c r="BR1806" t="s">
        <v>387</v>
      </c>
    </row>
    <row r="1807" spans="1:70">
      <c r="A1807" t="s">
        <v>70</v>
      </c>
      <c r="B1807" t="s">
        <v>71</v>
      </c>
      <c r="C1807" t="s">
        <v>311</v>
      </c>
      <c r="D1807" t="n">
        <v>3</v>
      </c>
      <c r="E1807" t="s">
        <v>1219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200</v>
      </c>
      <c r="L1807" t="s">
        <v>77</v>
      </c>
      <c r="M1807" t="s"/>
      <c r="N1807" t="s">
        <v>1220</v>
      </c>
      <c r="O1807" t="s">
        <v>79</v>
      </c>
      <c r="P1807" t="s">
        <v>1219</v>
      </c>
      <c r="Q1807" t="s"/>
      <c r="R1807" t="s">
        <v>328</v>
      </c>
      <c r="S1807" t="s">
        <v>1252</v>
      </c>
      <c r="T1807" t="s">
        <v>82</v>
      </c>
      <c r="U1807" t="s">
        <v>83</v>
      </c>
      <c r="V1807" t="s">
        <v>84</v>
      </c>
      <c r="W1807" t="s">
        <v>103</v>
      </c>
      <c r="X1807" t="s"/>
      <c r="Y1807" t="s">
        <v>86</v>
      </c>
      <c r="Z1807">
        <f>HYPERLINK("https://hotelmonitor-cachepage.eclerx.com/savepage/tk_1545475880832323_sr_59.html","info")</f>
        <v/>
      </c>
      <c r="AA1807" t="n">
        <v>-426811</v>
      </c>
      <c r="AB1807" t="s">
        <v>1261</v>
      </c>
      <c r="AC1807" t="s">
        <v>88</v>
      </c>
      <c r="AD1807" t="s">
        <v>89</v>
      </c>
      <c r="AE1807" t="s"/>
      <c r="AF1807" t="s"/>
      <c r="AG1807" t="s"/>
      <c r="AH1807" t="s">
        <v>1254</v>
      </c>
      <c r="AI1807" t="s">
        <v>1255</v>
      </c>
      <c r="AJ1807" t="s"/>
      <c r="AK1807" t="s">
        <v>91</v>
      </c>
      <c r="AL1807" t="s"/>
      <c r="AM1807" t="s">
        <v>474</v>
      </c>
      <c r="AN1807" t="s">
        <v>91</v>
      </c>
      <c r="AO1807" t="s"/>
      <c r="AP1807" t="n">
        <v>3</v>
      </c>
      <c r="AQ1807" t="s">
        <v>92</v>
      </c>
      <c r="AR1807" t="s"/>
      <c r="AS1807" t="s">
        <v>93</v>
      </c>
      <c r="AT1807" t="s">
        <v>94</v>
      </c>
      <c r="AU1807" t="s">
        <v>91</v>
      </c>
      <c r="AV1807" t="s"/>
      <c r="AW1807" t="s">
        <v>95</v>
      </c>
      <c r="AX1807" t="s"/>
      <c r="AY1807" t="n">
        <v>426811</v>
      </c>
      <c r="AZ1807" t="s">
        <v>1225</v>
      </c>
      <c r="BA1807" t="s"/>
      <c r="BB1807" t="s"/>
      <c r="BC1807" t="n">
        <v>38.91</v>
      </c>
      <c r="BD1807" t="n">
        <v>38.91</v>
      </c>
      <c r="BE1807" t="s">
        <v>1256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>
        <v>1227</v>
      </c>
      <c r="BR1807" t="s">
        <v>387</v>
      </c>
    </row>
    <row r="1808" spans="1:70">
      <c r="A1808" t="s">
        <v>70</v>
      </c>
      <c r="B1808" t="s">
        <v>71</v>
      </c>
      <c r="C1808" t="s">
        <v>311</v>
      </c>
      <c r="D1808" t="n">
        <v>3</v>
      </c>
      <c r="E1808" t="s">
        <v>1219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157.5</v>
      </c>
      <c r="L1808" t="s">
        <v>77</v>
      </c>
      <c r="M1808" t="s"/>
      <c r="N1808" t="s">
        <v>1262</v>
      </c>
      <c r="O1808" t="s">
        <v>79</v>
      </c>
      <c r="P1808" t="s">
        <v>1219</v>
      </c>
      <c r="Q1808" t="s"/>
      <c r="R1808" t="s">
        <v>328</v>
      </c>
      <c r="S1808" t="s">
        <v>1221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>
        <f>HYPERLINK("https://hotelmonitor-cachepage.eclerx.com/savepage/tk_1545475880832323_sr_59.html","info")</f>
        <v/>
      </c>
      <c r="AA1808" t="n">
        <v>-426811</v>
      </c>
      <c r="AB1808" t="s">
        <v>1222</v>
      </c>
      <c r="AC1808" t="s">
        <v>88</v>
      </c>
      <c r="AD1808" t="s">
        <v>89</v>
      </c>
      <c r="AE1808" t="s"/>
      <c r="AF1808" t="s"/>
      <c r="AG1808" t="s"/>
      <c r="AH1808" t="s">
        <v>1223</v>
      </c>
      <c r="AI1808" t="s">
        <v>1224</v>
      </c>
      <c r="AJ1808" t="s"/>
      <c r="AK1808" t="s">
        <v>91</v>
      </c>
      <c r="AL1808" t="s"/>
      <c r="AM1808" t="s">
        <v>474</v>
      </c>
      <c r="AN1808" t="s">
        <v>91</v>
      </c>
      <c r="AO1808" t="s"/>
      <c r="AP1808" t="n">
        <v>3</v>
      </c>
      <c r="AQ1808" t="s">
        <v>92</v>
      </c>
      <c r="AR1808" t="s"/>
      <c r="AS1808" t="s">
        <v>93</v>
      </c>
      <c r="AT1808" t="s">
        <v>94</v>
      </c>
      <c r="AU1808" t="s">
        <v>91</v>
      </c>
      <c r="AV1808" t="s"/>
      <c r="AW1808" t="s">
        <v>95</v>
      </c>
      <c r="AX1808" t="s"/>
      <c r="AY1808" t="n">
        <v>426811</v>
      </c>
      <c r="AZ1808" t="s">
        <v>1225</v>
      </c>
      <c r="BA1808" t="s"/>
      <c r="BB1808" t="s"/>
      <c r="BC1808" t="n">
        <v>38.91</v>
      </c>
      <c r="BD1808" t="n">
        <v>38.91</v>
      </c>
      <c r="BE1808" t="s">
        <v>1226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>
        <v>1263</v>
      </c>
      <c r="BR1808" t="s">
        <v>387</v>
      </c>
    </row>
    <row r="1809" spans="1:70">
      <c r="A1809" t="s">
        <v>70</v>
      </c>
      <c r="B1809" t="s">
        <v>71</v>
      </c>
      <c r="C1809" t="s">
        <v>311</v>
      </c>
      <c r="D1809" t="n">
        <v>3</v>
      </c>
      <c r="E1809" t="s">
        <v>1219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157.5</v>
      </c>
      <c r="L1809" t="s">
        <v>77</v>
      </c>
      <c r="M1809" t="s"/>
      <c r="N1809" t="s">
        <v>1262</v>
      </c>
      <c r="O1809" t="s">
        <v>79</v>
      </c>
      <c r="P1809" t="s">
        <v>1219</v>
      </c>
      <c r="Q1809" t="s"/>
      <c r="R1809" t="s">
        <v>328</v>
      </c>
      <c r="S1809" t="s">
        <v>1221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>
        <f>HYPERLINK("https://hotelmonitor-cachepage.eclerx.com/savepage/tk_1545475880832323_sr_59.html","info")</f>
        <v/>
      </c>
      <c r="AA1809" t="n">
        <v>-426811</v>
      </c>
      <c r="AB1809" t="s">
        <v>1222</v>
      </c>
      <c r="AC1809" t="s">
        <v>88</v>
      </c>
      <c r="AD1809" t="s">
        <v>89</v>
      </c>
      <c r="AE1809" t="s"/>
      <c r="AF1809" t="s"/>
      <c r="AG1809" t="s"/>
      <c r="AH1809" t="s">
        <v>1223</v>
      </c>
      <c r="AI1809" t="s">
        <v>1224</v>
      </c>
      <c r="AJ1809" t="s"/>
      <c r="AK1809" t="s">
        <v>91</v>
      </c>
      <c r="AL1809" t="s"/>
      <c r="AM1809" t="s">
        <v>474</v>
      </c>
      <c r="AN1809" t="s">
        <v>91</v>
      </c>
      <c r="AO1809" t="s"/>
      <c r="AP1809" t="n">
        <v>3</v>
      </c>
      <c r="AQ1809" t="s">
        <v>92</v>
      </c>
      <c r="AR1809" t="s"/>
      <c r="AS1809" t="s">
        <v>93</v>
      </c>
      <c r="AT1809" t="s">
        <v>94</v>
      </c>
      <c r="AU1809" t="s">
        <v>91</v>
      </c>
      <c r="AV1809" t="s"/>
      <c r="AW1809" t="s">
        <v>95</v>
      </c>
      <c r="AX1809" t="s"/>
      <c r="AY1809" t="n">
        <v>426811</v>
      </c>
      <c r="AZ1809" t="s">
        <v>1225</v>
      </c>
      <c r="BA1809" t="s"/>
      <c r="BB1809" t="s"/>
      <c r="BC1809" t="n">
        <v>38.91</v>
      </c>
      <c r="BD1809" t="n">
        <v>38.91</v>
      </c>
      <c r="BE1809" t="s">
        <v>1226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>
        <v>1263</v>
      </c>
      <c r="BR1809" t="s">
        <v>387</v>
      </c>
    </row>
    <row r="1810" spans="1:70">
      <c r="A1810" t="s">
        <v>70</v>
      </c>
      <c r="B1810" t="s">
        <v>71</v>
      </c>
      <c r="C1810" t="s">
        <v>311</v>
      </c>
      <c r="D1810" t="n">
        <v>3</v>
      </c>
      <c r="E1810" t="s">
        <v>1219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157.51</v>
      </c>
      <c r="L1810" t="s">
        <v>77</v>
      </c>
      <c r="M1810" t="s"/>
      <c r="N1810" t="s">
        <v>1262</v>
      </c>
      <c r="O1810" t="s">
        <v>79</v>
      </c>
      <c r="P1810" t="s">
        <v>1219</v>
      </c>
      <c r="Q1810" t="s"/>
      <c r="R1810" t="s">
        <v>328</v>
      </c>
      <c r="S1810" t="s">
        <v>1228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>
        <f>HYPERLINK("https://hotelmonitor-cachepage.eclerx.com/savepage/tk_1545475880832323_sr_59.html","info")</f>
        <v/>
      </c>
      <c r="AA1810" t="n">
        <v>-426811</v>
      </c>
      <c r="AB1810" t="s">
        <v>1229</v>
      </c>
      <c r="AC1810" t="s">
        <v>196</v>
      </c>
      <c r="AD1810" t="s">
        <v>89</v>
      </c>
      <c r="AE1810" t="s"/>
      <c r="AF1810" t="s"/>
      <c r="AG1810" t="s"/>
      <c r="AH1810" t="s">
        <v>1230</v>
      </c>
      <c r="AI1810" t="s">
        <v>1228</v>
      </c>
      <c r="AJ1810" t="s"/>
      <c r="AK1810" t="s">
        <v>91</v>
      </c>
      <c r="AL1810" t="s"/>
      <c r="AM1810" t="s">
        <v>474</v>
      </c>
      <c r="AN1810" t="s">
        <v>91</v>
      </c>
      <c r="AO1810" t="s"/>
      <c r="AP1810" t="n">
        <v>3</v>
      </c>
      <c r="AQ1810" t="s">
        <v>92</v>
      </c>
      <c r="AR1810" t="s"/>
      <c r="AS1810" t="s">
        <v>93</v>
      </c>
      <c r="AT1810" t="s">
        <v>94</v>
      </c>
      <c r="AU1810" t="s">
        <v>91</v>
      </c>
      <c r="AV1810" t="s"/>
      <c r="AW1810" t="s">
        <v>95</v>
      </c>
      <c r="AX1810" t="s"/>
      <c r="AY1810" t="n">
        <v>426811</v>
      </c>
      <c r="AZ1810" t="s">
        <v>1225</v>
      </c>
      <c r="BA1810" t="s"/>
      <c r="BB1810" t="s"/>
      <c r="BC1810" t="n">
        <v>38.91</v>
      </c>
      <c r="BD1810" t="n">
        <v>38.91</v>
      </c>
      <c r="BE1810" t="s">
        <v>1231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>
        <v>1263</v>
      </c>
      <c r="BR1810" t="s">
        <v>387</v>
      </c>
    </row>
    <row r="1811" spans="1:70">
      <c r="A1811" t="s">
        <v>70</v>
      </c>
      <c r="B1811" t="s">
        <v>71</v>
      </c>
      <c r="C1811" t="s">
        <v>311</v>
      </c>
      <c r="D1811" t="n">
        <v>3</v>
      </c>
      <c r="E1811" t="s">
        <v>1219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157.51</v>
      </c>
      <c r="L1811" t="s">
        <v>77</v>
      </c>
      <c r="M1811" t="s"/>
      <c r="N1811" t="s">
        <v>1262</v>
      </c>
      <c r="O1811" t="s">
        <v>79</v>
      </c>
      <c r="P1811" t="s">
        <v>1219</v>
      </c>
      <c r="Q1811" t="s"/>
      <c r="R1811" t="s">
        <v>328</v>
      </c>
      <c r="S1811" t="s">
        <v>1228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>
        <f>HYPERLINK("https://hotelmonitor-cachepage.eclerx.com/savepage/tk_1545475880832323_sr_59.html","info")</f>
        <v/>
      </c>
      <c r="AA1811" t="n">
        <v>-426811</v>
      </c>
      <c r="AB1811" t="s">
        <v>1229</v>
      </c>
      <c r="AC1811" t="s">
        <v>196</v>
      </c>
      <c r="AD1811" t="s">
        <v>89</v>
      </c>
      <c r="AE1811" t="s"/>
      <c r="AF1811" t="s"/>
      <c r="AG1811" t="s"/>
      <c r="AH1811" t="s">
        <v>1230</v>
      </c>
      <c r="AI1811" t="s">
        <v>1228</v>
      </c>
      <c r="AJ1811" t="s"/>
      <c r="AK1811" t="s">
        <v>91</v>
      </c>
      <c r="AL1811" t="s"/>
      <c r="AM1811" t="s">
        <v>474</v>
      </c>
      <c r="AN1811" t="s">
        <v>91</v>
      </c>
      <c r="AO1811" t="s"/>
      <c r="AP1811" t="n">
        <v>3</v>
      </c>
      <c r="AQ1811" t="s">
        <v>92</v>
      </c>
      <c r="AR1811" t="s"/>
      <c r="AS1811" t="s">
        <v>93</v>
      </c>
      <c r="AT1811" t="s">
        <v>94</v>
      </c>
      <c r="AU1811" t="s">
        <v>91</v>
      </c>
      <c r="AV1811" t="s"/>
      <c r="AW1811" t="s">
        <v>95</v>
      </c>
      <c r="AX1811" t="s"/>
      <c r="AY1811" t="n">
        <v>426811</v>
      </c>
      <c r="AZ1811" t="s">
        <v>1225</v>
      </c>
      <c r="BA1811" t="s"/>
      <c r="BB1811" t="s"/>
      <c r="BC1811" t="n">
        <v>38.91</v>
      </c>
      <c r="BD1811" t="n">
        <v>38.91</v>
      </c>
      <c r="BE1811" t="s">
        <v>1231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>
        <v>1263</v>
      </c>
      <c r="BR1811" t="s">
        <v>387</v>
      </c>
    </row>
    <row r="1812" spans="1:70">
      <c r="A1812" t="s">
        <v>70</v>
      </c>
      <c r="B1812" t="s">
        <v>71</v>
      </c>
      <c r="C1812" t="s">
        <v>311</v>
      </c>
      <c r="D1812" t="n">
        <v>3</v>
      </c>
      <c r="E1812" t="s">
        <v>1219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157.51</v>
      </c>
      <c r="L1812" t="s">
        <v>77</v>
      </c>
      <c r="M1812" t="s"/>
      <c r="N1812" t="s">
        <v>1262</v>
      </c>
      <c r="O1812" t="s">
        <v>79</v>
      </c>
      <c r="P1812" t="s">
        <v>1219</v>
      </c>
      <c r="Q1812" t="s"/>
      <c r="R1812" t="s">
        <v>328</v>
      </c>
      <c r="S1812" t="s">
        <v>1232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HYPERLINK("https://hotelmonitor-cachepage.eclerx.com/savepage/tk_1545475880832323_sr_59.html","info")</f>
        <v/>
      </c>
      <c r="AA1812" t="n">
        <v>-426811</v>
      </c>
      <c r="AB1812" t="s">
        <v>1233</v>
      </c>
      <c r="AC1812" t="s">
        <v>196</v>
      </c>
      <c r="AD1812" t="s">
        <v>89</v>
      </c>
      <c r="AE1812" t="s"/>
      <c r="AF1812" t="s"/>
      <c r="AG1812" t="s"/>
      <c r="AH1812" t="s">
        <v>1234</v>
      </c>
      <c r="AI1812" t="s">
        <v>1232</v>
      </c>
      <c r="AJ1812" t="s"/>
      <c r="AK1812" t="s">
        <v>91</v>
      </c>
      <c r="AL1812" t="s"/>
      <c r="AM1812" t="s">
        <v>371</v>
      </c>
      <c r="AN1812" t="s">
        <v>91</v>
      </c>
      <c r="AO1812" t="s"/>
      <c r="AP1812" t="n">
        <v>3</v>
      </c>
      <c r="AQ1812" t="s">
        <v>92</v>
      </c>
      <c r="AR1812" t="s"/>
      <c r="AS1812" t="s">
        <v>1235</v>
      </c>
      <c r="AT1812" t="s">
        <v>94</v>
      </c>
      <c r="AU1812" t="s">
        <v>91</v>
      </c>
      <c r="AV1812" t="s"/>
      <c r="AW1812" t="s">
        <v>95</v>
      </c>
      <c r="AX1812" t="s"/>
      <c r="AY1812" t="n">
        <v>426811</v>
      </c>
      <c r="AZ1812" t="s">
        <v>1225</v>
      </c>
      <c r="BA1812" t="s"/>
      <c r="BB1812" t="s"/>
      <c r="BC1812" t="n">
        <v>38.91</v>
      </c>
      <c r="BD1812" t="n">
        <v>38.91</v>
      </c>
      <c r="BE1812" t="s">
        <v>1231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>
        <v>1263</v>
      </c>
      <c r="BR1812" t="s">
        <v>387</v>
      </c>
    </row>
    <row r="1813" spans="1:70">
      <c r="A1813" t="s">
        <v>70</v>
      </c>
      <c r="B1813" t="s">
        <v>71</v>
      </c>
      <c r="C1813" t="s">
        <v>311</v>
      </c>
      <c r="D1813" t="n">
        <v>3</v>
      </c>
      <c r="E1813" t="s">
        <v>1219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157.51</v>
      </c>
      <c r="L1813" t="s">
        <v>77</v>
      </c>
      <c r="M1813" t="s"/>
      <c r="N1813" t="s">
        <v>1262</v>
      </c>
      <c r="O1813" t="s">
        <v>79</v>
      </c>
      <c r="P1813" t="s">
        <v>1219</v>
      </c>
      <c r="Q1813" t="s"/>
      <c r="R1813" t="s">
        <v>328</v>
      </c>
      <c r="S1813" t="s">
        <v>1232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HYPERLINK("https://hotelmonitor-cachepage.eclerx.com/savepage/tk_1545475880832323_sr_59.html","info")</f>
        <v/>
      </c>
      <c r="AA1813" t="n">
        <v>-426811</v>
      </c>
      <c r="AB1813" t="s">
        <v>1233</v>
      </c>
      <c r="AC1813" t="s">
        <v>196</v>
      </c>
      <c r="AD1813" t="s">
        <v>89</v>
      </c>
      <c r="AE1813" t="s"/>
      <c r="AF1813" t="s"/>
      <c r="AG1813" t="s"/>
      <c r="AH1813" t="s">
        <v>1234</v>
      </c>
      <c r="AI1813" t="s">
        <v>1232</v>
      </c>
      <c r="AJ1813" t="s"/>
      <c r="AK1813" t="s">
        <v>91</v>
      </c>
      <c r="AL1813" t="s"/>
      <c r="AM1813" t="s">
        <v>371</v>
      </c>
      <c r="AN1813" t="s">
        <v>91</v>
      </c>
      <c r="AO1813" t="s"/>
      <c r="AP1813" t="n">
        <v>3</v>
      </c>
      <c r="AQ1813" t="s">
        <v>92</v>
      </c>
      <c r="AR1813" t="s"/>
      <c r="AS1813" t="s">
        <v>1235</v>
      </c>
      <c r="AT1813" t="s">
        <v>94</v>
      </c>
      <c r="AU1813" t="s">
        <v>91</v>
      </c>
      <c r="AV1813" t="s"/>
      <c r="AW1813" t="s">
        <v>95</v>
      </c>
      <c r="AX1813" t="s"/>
      <c r="AY1813" t="n">
        <v>426811</v>
      </c>
      <c r="AZ1813" t="s">
        <v>1225</v>
      </c>
      <c r="BA1813" t="s"/>
      <c r="BB1813" t="s"/>
      <c r="BC1813" t="n">
        <v>38.91</v>
      </c>
      <c r="BD1813" t="n">
        <v>38.91</v>
      </c>
      <c r="BE1813" t="s">
        <v>1231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>
        <v>1263</v>
      </c>
      <c r="BR1813" t="s">
        <v>387</v>
      </c>
    </row>
    <row r="1814" spans="1:70">
      <c r="A1814" t="s">
        <v>70</v>
      </c>
      <c r="B1814" t="s">
        <v>71</v>
      </c>
      <c r="C1814" t="s">
        <v>311</v>
      </c>
      <c r="D1814" t="n">
        <v>3</v>
      </c>
      <c r="E1814" t="s">
        <v>1219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175</v>
      </c>
      <c r="L1814" t="s">
        <v>77</v>
      </c>
      <c r="M1814" t="s"/>
      <c r="N1814" t="s">
        <v>1262</v>
      </c>
      <c r="O1814" t="s">
        <v>79</v>
      </c>
      <c r="P1814" t="s">
        <v>1219</v>
      </c>
      <c r="Q1814" t="s"/>
      <c r="R1814" t="s">
        <v>328</v>
      </c>
      <c r="S1814" t="s">
        <v>1236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>
        <f>HYPERLINK("https://hotelmonitor-cachepage.eclerx.com/savepage/tk_1545475880832323_sr_59.html","info")</f>
        <v/>
      </c>
      <c r="AA1814" t="n">
        <v>-426811</v>
      </c>
      <c r="AB1814" t="s">
        <v>1237</v>
      </c>
      <c r="AC1814" t="s">
        <v>88</v>
      </c>
      <c r="AD1814" t="s">
        <v>89</v>
      </c>
      <c r="AE1814" t="s"/>
      <c r="AF1814" t="s"/>
      <c r="AG1814" t="s"/>
      <c r="AH1814" t="s">
        <v>1238</v>
      </c>
      <c r="AI1814" t="s">
        <v>1239</v>
      </c>
      <c r="AJ1814" t="s"/>
      <c r="AK1814" t="s">
        <v>91</v>
      </c>
      <c r="AL1814" t="s"/>
      <c r="AM1814" t="s">
        <v>371</v>
      </c>
      <c r="AN1814" t="s">
        <v>91</v>
      </c>
      <c r="AO1814" t="s"/>
      <c r="AP1814" t="n">
        <v>3</v>
      </c>
      <c r="AQ1814" t="s">
        <v>92</v>
      </c>
      <c r="AR1814" t="s"/>
      <c r="AS1814" t="s">
        <v>1235</v>
      </c>
      <c r="AT1814" t="s">
        <v>94</v>
      </c>
      <c r="AU1814" t="s">
        <v>91</v>
      </c>
      <c r="AV1814" t="s"/>
      <c r="AW1814" t="s">
        <v>95</v>
      </c>
      <c r="AX1814" t="s"/>
      <c r="AY1814" t="n">
        <v>426811</v>
      </c>
      <c r="AZ1814" t="s">
        <v>1225</v>
      </c>
      <c r="BA1814" t="s"/>
      <c r="BB1814" t="s"/>
      <c r="BC1814" t="n">
        <v>38.91</v>
      </c>
      <c r="BD1814" t="n">
        <v>38.91</v>
      </c>
      <c r="BE1814" t="s">
        <v>1240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>
        <v>1263</v>
      </c>
      <c r="BR1814" t="s">
        <v>387</v>
      </c>
    </row>
    <row r="1815" spans="1:70">
      <c r="A1815" t="s">
        <v>70</v>
      </c>
      <c r="B1815" t="s">
        <v>71</v>
      </c>
      <c r="C1815" t="s">
        <v>311</v>
      </c>
      <c r="D1815" t="n">
        <v>3</v>
      </c>
      <c r="E1815" t="s">
        <v>1219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175</v>
      </c>
      <c r="L1815" t="s">
        <v>77</v>
      </c>
      <c r="M1815" t="s"/>
      <c r="N1815" t="s">
        <v>1262</v>
      </c>
      <c r="O1815" t="s">
        <v>79</v>
      </c>
      <c r="P1815" t="s">
        <v>1219</v>
      </c>
      <c r="Q1815" t="s"/>
      <c r="R1815" t="s">
        <v>328</v>
      </c>
      <c r="S1815" t="s">
        <v>1236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>
        <f>HYPERLINK("https://hotelmonitor-cachepage.eclerx.com/savepage/tk_1545475880832323_sr_59.html","info")</f>
        <v/>
      </c>
      <c r="AA1815" t="n">
        <v>-426811</v>
      </c>
      <c r="AB1815" t="s">
        <v>1237</v>
      </c>
      <c r="AC1815" t="s">
        <v>88</v>
      </c>
      <c r="AD1815" t="s">
        <v>89</v>
      </c>
      <c r="AE1815" t="s"/>
      <c r="AF1815" t="s"/>
      <c r="AG1815" t="s"/>
      <c r="AH1815" t="s">
        <v>1238</v>
      </c>
      <c r="AI1815" t="s">
        <v>1239</v>
      </c>
      <c r="AJ1815" t="s"/>
      <c r="AK1815" t="s">
        <v>91</v>
      </c>
      <c r="AL1815" t="s"/>
      <c r="AM1815" t="s">
        <v>371</v>
      </c>
      <c r="AN1815" t="s">
        <v>91</v>
      </c>
      <c r="AO1815" t="s"/>
      <c r="AP1815" t="n">
        <v>3</v>
      </c>
      <c r="AQ1815" t="s">
        <v>92</v>
      </c>
      <c r="AR1815" t="s"/>
      <c r="AS1815" t="s">
        <v>1235</v>
      </c>
      <c r="AT1815" t="s">
        <v>94</v>
      </c>
      <c r="AU1815" t="s">
        <v>91</v>
      </c>
      <c r="AV1815" t="s"/>
      <c r="AW1815" t="s">
        <v>95</v>
      </c>
      <c r="AX1815" t="s"/>
      <c r="AY1815" t="n">
        <v>426811</v>
      </c>
      <c r="AZ1815" t="s">
        <v>1225</v>
      </c>
      <c r="BA1815" t="s"/>
      <c r="BB1815" t="s"/>
      <c r="BC1815" t="n">
        <v>38.91</v>
      </c>
      <c r="BD1815" t="n">
        <v>38.91</v>
      </c>
      <c r="BE1815" t="s">
        <v>1240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>
        <v>1263</v>
      </c>
      <c r="BR1815" t="s">
        <v>387</v>
      </c>
    </row>
    <row r="1816" spans="1:70">
      <c r="A1816" t="s">
        <v>70</v>
      </c>
      <c r="B1816" t="s">
        <v>71</v>
      </c>
      <c r="C1816" t="s">
        <v>311</v>
      </c>
      <c r="D1816" t="n">
        <v>3</v>
      </c>
      <c r="E1816" t="s">
        <v>1219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175</v>
      </c>
      <c r="L1816" t="s">
        <v>77</v>
      </c>
      <c r="M1816" t="s"/>
      <c r="N1816" t="s">
        <v>1262</v>
      </c>
      <c r="O1816" t="s">
        <v>79</v>
      </c>
      <c r="P1816" t="s">
        <v>1219</v>
      </c>
      <c r="Q1816" t="s"/>
      <c r="R1816" t="s">
        <v>328</v>
      </c>
      <c r="S1816" t="s">
        <v>1236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>
        <f>HYPERLINK("https://hotelmonitor-cachepage.eclerx.com/savepage/tk_1545475880832323_sr_59.html","info")</f>
        <v/>
      </c>
      <c r="AA1816" t="n">
        <v>-426811</v>
      </c>
      <c r="AB1816" t="s">
        <v>1241</v>
      </c>
      <c r="AC1816" t="s">
        <v>88</v>
      </c>
      <c r="AD1816" t="s">
        <v>89</v>
      </c>
      <c r="AE1816" t="s"/>
      <c r="AF1816" t="s"/>
      <c r="AG1816" t="s"/>
      <c r="AH1816" t="s">
        <v>1238</v>
      </c>
      <c r="AI1816" t="s">
        <v>1239</v>
      </c>
      <c r="AJ1816" t="s"/>
      <c r="AK1816" t="s">
        <v>91</v>
      </c>
      <c r="AL1816" t="s"/>
      <c r="AM1816" t="s">
        <v>371</v>
      </c>
      <c r="AN1816" t="s">
        <v>91</v>
      </c>
      <c r="AO1816" t="s"/>
      <c r="AP1816" t="n">
        <v>3</v>
      </c>
      <c r="AQ1816" t="s">
        <v>92</v>
      </c>
      <c r="AR1816" t="s"/>
      <c r="AS1816" t="s">
        <v>1235</v>
      </c>
      <c r="AT1816" t="s">
        <v>94</v>
      </c>
      <c r="AU1816" t="s">
        <v>91</v>
      </c>
      <c r="AV1816" t="s"/>
      <c r="AW1816" t="s">
        <v>95</v>
      </c>
      <c r="AX1816" t="s"/>
      <c r="AY1816" t="n">
        <v>426811</v>
      </c>
      <c r="AZ1816" t="s">
        <v>1225</v>
      </c>
      <c r="BA1816" t="s"/>
      <c r="BB1816" t="s"/>
      <c r="BC1816" t="n">
        <v>38.91</v>
      </c>
      <c r="BD1816" t="n">
        <v>38.91</v>
      </c>
      <c r="BE1816" t="s">
        <v>1240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>
        <v>1263</v>
      </c>
      <c r="BR1816" t="s">
        <v>387</v>
      </c>
    </row>
    <row r="1817" spans="1:70">
      <c r="A1817" t="s">
        <v>70</v>
      </c>
      <c r="B1817" t="s">
        <v>71</v>
      </c>
      <c r="C1817" t="s">
        <v>311</v>
      </c>
      <c r="D1817" t="n">
        <v>3</v>
      </c>
      <c r="E1817" t="s">
        <v>1219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175</v>
      </c>
      <c r="L1817" t="s">
        <v>77</v>
      </c>
      <c r="M1817" t="s"/>
      <c r="N1817" t="s">
        <v>1262</v>
      </c>
      <c r="O1817" t="s">
        <v>79</v>
      </c>
      <c r="P1817" t="s">
        <v>1219</v>
      </c>
      <c r="Q1817" t="s"/>
      <c r="R1817" t="s">
        <v>328</v>
      </c>
      <c r="S1817" t="s">
        <v>1236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>
        <f>HYPERLINK("https://hotelmonitor-cachepage.eclerx.com/savepage/tk_1545475880832323_sr_59.html","info")</f>
        <v/>
      </c>
      <c r="AA1817" t="n">
        <v>-426811</v>
      </c>
      <c r="AB1817" t="s">
        <v>1241</v>
      </c>
      <c r="AC1817" t="s">
        <v>88</v>
      </c>
      <c r="AD1817" t="s">
        <v>89</v>
      </c>
      <c r="AE1817" t="s"/>
      <c r="AF1817" t="s"/>
      <c r="AG1817" t="s"/>
      <c r="AH1817" t="s">
        <v>1238</v>
      </c>
      <c r="AI1817" t="s">
        <v>1239</v>
      </c>
      <c r="AJ1817" t="s"/>
      <c r="AK1817" t="s">
        <v>91</v>
      </c>
      <c r="AL1817" t="s"/>
      <c r="AM1817" t="s">
        <v>371</v>
      </c>
      <c r="AN1817" t="s">
        <v>91</v>
      </c>
      <c r="AO1817" t="s"/>
      <c r="AP1817" t="n">
        <v>3</v>
      </c>
      <c r="AQ1817" t="s">
        <v>92</v>
      </c>
      <c r="AR1817" t="s"/>
      <c r="AS1817" t="s">
        <v>1235</v>
      </c>
      <c r="AT1817" t="s">
        <v>94</v>
      </c>
      <c r="AU1817" t="s">
        <v>91</v>
      </c>
      <c r="AV1817" t="s"/>
      <c r="AW1817" t="s">
        <v>95</v>
      </c>
      <c r="AX1817" t="s"/>
      <c r="AY1817" t="n">
        <v>426811</v>
      </c>
      <c r="AZ1817" t="s">
        <v>1225</v>
      </c>
      <c r="BA1817" t="s"/>
      <c r="BB1817" t="s"/>
      <c r="BC1817" t="n">
        <v>38.91</v>
      </c>
      <c r="BD1817" t="n">
        <v>38.91</v>
      </c>
      <c r="BE1817" t="s">
        <v>1240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>
        <v>1263</v>
      </c>
      <c r="BR1817" t="s">
        <v>387</v>
      </c>
    </row>
    <row r="1818" spans="1:70">
      <c r="A1818" t="s">
        <v>70</v>
      </c>
      <c r="B1818" t="s">
        <v>71</v>
      </c>
      <c r="C1818" t="s">
        <v>311</v>
      </c>
      <c r="D1818" t="n">
        <v>3</v>
      </c>
      <c r="E1818" t="s">
        <v>1219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175</v>
      </c>
      <c r="L1818" t="s">
        <v>77</v>
      </c>
      <c r="M1818" t="s"/>
      <c r="N1818" t="s">
        <v>1262</v>
      </c>
      <c r="O1818" t="s">
        <v>79</v>
      </c>
      <c r="P1818" t="s">
        <v>1219</v>
      </c>
      <c r="Q1818" t="s"/>
      <c r="R1818" t="s">
        <v>328</v>
      </c>
      <c r="S1818" t="s">
        <v>1236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>
        <f>HYPERLINK("https://hotelmonitor-cachepage.eclerx.com/savepage/tk_1545475880832323_sr_59.html","info")</f>
        <v/>
      </c>
      <c r="AA1818" t="n">
        <v>-426811</v>
      </c>
      <c r="AB1818" t="s">
        <v>1242</v>
      </c>
      <c r="AC1818" t="s">
        <v>88</v>
      </c>
      <c r="AD1818" t="s">
        <v>89</v>
      </c>
      <c r="AE1818" t="s"/>
      <c r="AF1818" t="s"/>
      <c r="AG1818" t="s"/>
      <c r="AH1818" t="s">
        <v>1238</v>
      </c>
      <c r="AI1818" t="s">
        <v>1239</v>
      </c>
      <c r="AJ1818" t="s"/>
      <c r="AK1818" t="s">
        <v>91</v>
      </c>
      <c r="AL1818" t="s"/>
      <c r="AM1818" t="s">
        <v>371</v>
      </c>
      <c r="AN1818" t="s">
        <v>91</v>
      </c>
      <c r="AO1818" t="s"/>
      <c r="AP1818" t="n">
        <v>3</v>
      </c>
      <c r="AQ1818" t="s">
        <v>92</v>
      </c>
      <c r="AR1818" t="s"/>
      <c r="AS1818" t="s">
        <v>1235</v>
      </c>
      <c r="AT1818" t="s">
        <v>94</v>
      </c>
      <c r="AU1818" t="s">
        <v>91</v>
      </c>
      <c r="AV1818" t="s"/>
      <c r="AW1818" t="s">
        <v>95</v>
      </c>
      <c r="AX1818" t="s"/>
      <c r="AY1818" t="n">
        <v>426811</v>
      </c>
      <c r="AZ1818" t="s">
        <v>1225</v>
      </c>
      <c r="BA1818" t="s"/>
      <c r="BB1818" t="s"/>
      <c r="BC1818" t="n">
        <v>38.91</v>
      </c>
      <c r="BD1818" t="n">
        <v>38.91</v>
      </c>
      <c r="BE1818" t="s">
        <v>1240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>
        <v>1263</v>
      </c>
      <c r="BR1818" t="s">
        <v>387</v>
      </c>
    </row>
    <row r="1819" spans="1:70">
      <c r="A1819" t="s">
        <v>70</v>
      </c>
      <c r="B1819" t="s">
        <v>71</v>
      </c>
      <c r="C1819" t="s">
        <v>311</v>
      </c>
      <c r="D1819" t="n">
        <v>3</v>
      </c>
      <c r="E1819" t="s">
        <v>1219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175</v>
      </c>
      <c r="L1819" t="s">
        <v>77</v>
      </c>
      <c r="M1819" t="s"/>
      <c r="N1819" t="s">
        <v>1262</v>
      </c>
      <c r="O1819" t="s">
        <v>79</v>
      </c>
      <c r="P1819" t="s">
        <v>1219</v>
      </c>
      <c r="Q1819" t="s"/>
      <c r="R1819" t="s">
        <v>328</v>
      </c>
      <c r="S1819" t="s">
        <v>1236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>
        <f>HYPERLINK("https://hotelmonitor-cachepage.eclerx.com/savepage/tk_1545475880832323_sr_59.html","info")</f>
        <v/>
      </c>
      <c r="AA1819" t="n">
        <v>-426811</v>
      </c>
      <c r="AB1819" t="s">
        <v>1242</v>
      </c>
      <c r="AC1819" t="s">
        <v>88</v>
      </c>
      <c r="AD1819" t="s">
        <v>89</v>
      </c>
      <c r="AE1819" t="s"/>
      <c r="AF1819" t="s"/>
      <c r="AG1819" t="s"/>
      <c r="AH1819" t="s">
        <v>1238</v>
      </c>
      <c r="AI1819" t="s">
        <v>1239</v>
      </c>
      <c r="AJ1819" t="s"/>
      <c r="AK1819" t="s">
        <v>91</v>
      </c>
      <c r="AL1819" t="s"/>
      <c r="AM1819" t="s">
        <v>371</v>
      </c>
      <c r="AN1819" t="s">
        <v>91</v>
      </c>
      <c r="AO1819" t="s"/>
      <c r="AP1819" t="n">
        <v>3</v>
      </c>
      <c r="AQ1819" t="s">
        <v>92</v>
      </c>
      <c r="AR1819" t="s"/>
      <c r="AS1819" t="s">
        <v>1235</v>
      </c>
      <c r="AT1819" t="s">
        <v>94</v>
      </c>
      <c r="AU1819" t="s">
        <v>91</v>
      </c>
      <c r="AV1819" t="s"/>
      <c r="AW1819" t="s">
        <v>95</v>
      </c>
      <c r="AX1819" t="s"/>
      <c r="AY1819" t="n">
        <v>426811</v>
      </c>
      <c r="AZ1819" t="s">
        <v>1225</v>
      </c>
      <c r="BA1819" t="s"/>
      <c r="BB1819" t="s"/>
      <c r="BC1819" t="n">
        <v>38.91</v>
      </c>
      <c r="BD1819" t="n">
        <v>38.91</v>
      </c>
      <c r="BE1819" t="s">
        <v>1240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>
        <v>1263</v>
      </c>
      <c r="BR1819" t="s">
        <v>387</v>
      </c>
    </row>
    <row r="1820" spans="1:70">
      <c r="A1820" t="s">
        <v>70</v>
      </c>
      <c r="B1820" t="s">
        <v>71</v>
      </c>
      <c r="C1820" t="s">
        <v>311</v>
      </c>
      <c r="D1820" t="n">
        <v>3</v>
      </c>
      <c r="E1820" t="s">
        <v>1219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175</v>
      </c>
      <c r="L1820" t="s">
        <v>77</v>
      </c>
      <c r="M1820" t="s"/>
      <c r="N1820" t="s">
        <v>1262</v>
      </c>
      <c r="O1820" t="s">
        <v>79</v>
      </c>
      <c r="P1820" t="s">
        <v>1219</v>
      </c>
      <c r="Q1820" t="s"/>
      <c r="R1820" t="s">
        <v>328</v>
      </c>
      <c r="S1820" t="s">
        <v>1236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HYPERLINK("https://hotelmonitor-cachepage.eclerx.com/savepage/tk_1545475880832323_sr_59.html","info")</f>
        <v/>
      </c>
      <c r="AA1820" t="n">
        <v>-426811</v>
      </c>
      <c r="AB1820" t="s">
        <v>1243</v>
      </c>
      <c r="AC1820" t="s">
        <v>88</v>
      </c>
      <c r="AD1820" t="s">
        <v>89</v>
      </c>
      <c r="AE1820" t="s"/>
      <c r="AF1820" t="s"/>
      <c r="AG1820" t="s"/>
      <c r="AH1820" t="s">
        <v>1238</v>
      </c>
      <c r="AI1820" t="s">
        <v>1239</v>
      </c>
      <c r="AJ1820" t="s"/>
      <c r="AK1820" t="s">
        <v>91</v>
      </c>
      <c r="AL1820" t="s"/>
      <c r="AM1820" t="s">
        <v>474</v>
      </c>
      <c r="AN1820" t="s">
        <v>91</v>
      </c>
      <c r="AO1820" t="s"/>
      <c r="AP1820" t="n">
        <v>3</v>
      </c>
      <c r="AQ1820" t="s">
        <v>92</v>
      </c>
      <c r="AR1820" t="s"/>
      <c r="AS1820" t="s">
        <v>93</v>
      </c>
      <c r="AT1820" t="s">
        <v>94</v>
      </c>
      <c r="AU1820" t="s">
        <v>91</v>
      </c>
      <c r="AV1820" t="s"/>
      <c r="AW1820" t="s">
        <v>95</v>
      </c>
      <c r="AX1820" t="s"/>
      <c r="AY1820" t="n">
        <v>426811</v>
      </c>
      <c r="AZ1820" t="s">
        <v>1225</v>
      </c>
      <c r="BA1820" t="s"/>
      <c r="BB1820" t="s"/>
      <c r="BC1820" t="n">
        <v>38.91</v>
      </c>
      <c r="BD1820" t="n">
        <v>38.91</v>
      </c>
      <c r="BE1820" t="s">
        <v>1240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>
        <v>1263</v>
      </c>
      <c r="BR1820" t="s">
        <v>387</v>
      </c>
    </row>
    <row r="1821" spans="1:70">
      <c r="A1821" t="s">
        <v>70</v>
      </c>
      <c r="B1821" t="s">
        <v>71</v>
      </c>
      <c r="C1821" t="s">
        <v>311</v>
      </c>
      <c r="D1821" t="n">
        <v>3</v>
      </c>
      <c r="E1821" t="s">
        <v>1219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175</v>
      </c>
      <c r="L1821" t="s">
        <v>77</v>
      </c>
      <c r="M1821" t="s"/>
      <c r="N1821" t="s">
        <v>1262</v>
      </c>
      <c r="O1821" t="s">
        <v>79</v>
      </c>
      <c r="P1821" t="s">
        <v>1219</v>
      </c>
      <c r="Q1821" t="s"/>
      <c r="R1821" t="s">
        <v>328</v>
      </c>
      <c r="S1821" t="s">
        <v>1236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HYPERLINK("https://hotelmonitor-cachepage.eclerx.com/savepage/tk_1545475880832323_sr_59.html","info")</f>
        <v/>
      </c>
      <c r="AA1821" t="n">
        <v>-426811</v>
      </c>
      <c r="AB1821" t="s">
        <v>1243</v>
      </c>
      <c r="AC1821" t="s">
        <v>88</v>
      </c>
      <c r="AD1821" t="s">
        <v>89</v>
      </c>
      <c r="AE1821" t="s"/>
      <c r="AF1821" t="s"/>
      <c r="AG1821" t="s"/>
      <c r="AH1821" t="s">
        <v>1238</v>
      </c>
      <c r="AI1821" t="s">
        <v>1239</v>
      </c>
      <c r="AJ1821" t="s"/>
      <c r="AK1821" t="s">
        <v>91</v>
      </c>
      <c r="AL1821" t="s"/>
      <c r="AM1821" t="s">
        <v>474</v>
      </c>
      <c r="AN1821" t="s">
        <v>91</v>
      </c>
      <c r="AO1821" t="s"/>
      <c r="AP1821" t="n">
        <v>3</v>
      </c>
      <c r="AQ1821" t="s">
        <v>92</v>
      </c>
      <c r="AR1821" t="s"/>
      <c r="AS1821" t="s">
        <v>93</v>
      </c>
      <c r="AT1821" t="s">
        <v>94</v>
      </c>
      <c r="AU1821" t="s">
        <v>91</v>
      </c>
      <c r="AV1821" t="s"/>
      <c r="AW1821" t="s">
        <v>95</v>
      </c>
      <c r="AX1821" t="s"/>
      <c r="AY1821" t="n">
        <v>426811</v>
      </c>
      <c r="AZ1821" t="s">
        <v>1225</v>
      </c>
      <c r="BA1821" t="s"/>
      <c r="BB1821" t="s"/>
      <c r="BC1821" t="n">
        <v>38.91</v>
      </c>
      <c r="BD1821" t="n">
        <v>38.91</v>
      </c>
      <c r="BE1821" t="s">
        <v>1240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>
        <v>1263</v>
      </c>
      <c r="BR1821" t="s">
        <v>387</v>
      </c>
    </row>
    <row r="1822" spans="1:70">
      <c r="A1822" t="s">
        <v>70</v>
      </c>
      <c r="B1822" t="s">
        <v>71</v>
      </c>
      <c r="C1822" t="s">
        <v>311</v>
      </c>
      <c r="D1822" t="n">
        <v>3</v>
      </c>
      <c r="E1822" t="s">
        <v>1219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175</v>
      </c>
      <c r="L1822" t="s">
        <v>77</v>
      </c>
      <c r="M1822" t="s"/>
      <c r="N1822" t="s">
        <v>1262</v>
      </c>
      <c r="O1822" t="s">
        <v>79</v>
      </c>
      <c r="P1822" t="s">
        <v>1219</v>
      </c>
      <c r="Q1822" t="s"/>
      <c r="R1822" t="s">
        <v>328</v>
      </c>
      <c r="S1822" t="s">
        <v>1236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>
        <f>HYPERLINK("https://hotelmonitor-cachepage.eclerx.com/savepage/tk_1545475880832323_sr_59.html","info")</f>
        <v/>
      </c>
      <c r="AA1822" t="n">
        <v>-426811</v>
      </c>
      <c r="AB1822" t="s">
        <v>1244</v>
      </c>
      <c r="AC1822" t="s">
        <v>88</v>
      </c>
      <c r="AD1822" t="s">
        <v>89</v>
      </c>
      <c r="AE1822" t="s"/>
      <c r="AF1822" t="s"/>
      <c r="AG1822" t="s"/>
      <c r="AH1822" t="s">
        <v>1238</v>
      </c>
      <c r="AI1822" t="s">
        <v>1239</v>
      </c>
      <c r="AJ1822" t="s"/>
      <c r="AK1822" t="s">
        <v>91</v>
      </c>
      <c r="AL1822" t="s"/>
      <c r="AM1822" t="s">
        <v>474</v>
      </c>
      <c r="AN1822" t="s">
        <v>91</v>
      </c>
      <c r="AO1822" t="s"/>
      <c r="AP1822" t="n">
        <v>3</v>
      </c>
      <c r="AQ1822" t="s">
        <v>92</v>
      </c>
      <c r="AR1822" t="s"/>
      <c r="AS1822" t="s">
        <v>93</v>
      </c>
      <c r="AT1822" t="s">
        <v>94</v>
      </c>
      <c r="AU1822" t="s">
        <v>91</v>
      </c>
      <c r="AV1822" t="s"/>
      <c r="AW1822" t="s">
        <v>95</v>
      </c>
      <c r="AX1822" t="s"/>
      <c r="AY1822" t="n">
        <v>426811</v>
      </c>
      <c r="AZ1822" t="s">
        <v>1225</v>
      </c>
      <c r="BA1822" t="s"/>
      <c r="BB1822" t="s"/>
      <c r="BC1822" t="n">
        <v>38.91</v>
      </c>
      <c r="BD1822" t="n">
        <v>38.91</v>
      </c>
      <c r="BE1822" t="s">
        <v>1240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>
        <v>1263</v>
      </c>
      <c r="BR1822" t="s">
        <v>387</v>
      </c>
    </row>
    <row r="1823" spans="1:70">
      <c r="A1823" t="s">
        <v>70</v>
      </c>
      <c r="B1823" t="s">
        <v>71</v>
      </c>
      <c r="C1823" t="s">
        <v>311</v>
      </c>
      <c r="D1823" t="n">
        <v>3</v>
      </c>
      <c r="E1823" t="s">
        <v>1219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175</v>
      </c>
      <c r="L1823" t="s">
        <v>77</v>
      </c>
      <c r="M1823" t="s"/>
      <c r="N1823" t="s">
        <v>1262</v>
      </c>
      <c r="O1823" t="s">
        <v>79</v>
      </c>
      <c r="P1823" t="s">
        <v>1219</v>
      </c>
      <c r="Q1823" t="s"/>
      <c r="R1823" t="s">
        <v>328</v>
      </c>
      <c r="S1823" t="s">
        <v>1236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>
        <f>HYPERLINK("https://hotelmonitor-cachepage.eclerx.com/savepage/tk_1545475880832323_sr_59.html","info")</f>
        <v/>
      </c>
      <c r="AA1823" t="n">
        <v>-426811</v>
      </c>
      <c r="AB1823" t="s">
        <v>1244</v>
      </c>
      <c r="AC1823" t="s">
        <v>88</v>
      </c>
      <c r="AD1823" t="s">
        <v>89</v>
      </c>
      <c r="AE1823" t="s"/>
      <c r="AF1823" t="s"/>
      <c r="AG1823" t="s"/>
      <c r="AH1823" t="s">
        <v>1238</v>
      </c>
      <c r="AI1823" t="s">
        <v>1239</v>
      </c>
      <c r="AJ1823" t="s"/>
      <c r="AK1823" t="s">
        <v>91</v>
      </c>
      <c r="AL1823" t="s"/>
      <c r="AM1823" t="s">
        <v>474</v>
      </c>
      <c r="AN1823" t="s">
        <v>91</v>
      </c>
      <c r="AO1823" t="s"/>
      <c r="AP1823" t="n">
        <v>3</v>
      </c>
      <c r="AQ1823" t="s">
        <v>92</v>
      </c>
      <c r="AR1823" t="s"/>
      <c r="AS1823" t="s">
        <v>93</v>
      </c>
      <c r="AT1823" t="s">
        <v>94</v>
      </c>
      <c r="AU1823" t="s">
        <v>91</v>
      </c>
      <c r="AV1823" t="s"/>
      <c r="AW1823" t="s">
        <v>95</v>
      </c>
      <c r="AX1823" t="s"/>
      <c r="AY1823" t="n">
        <v>426811</v>
      </c>
      <c r="AZ1823" t="s">
        <v>1225</v>
      </c>
      <c r="BA1823" t="s"/>
      <c r="BB1823" t="s"/>
      <c r="BC1823" t="n">
        <v>38.91</v>
      </c>
      <c r="BD1823" t="n">
        <v>38.91</v>
      </c>
      <c r="BE1823" t="s">
        <v>1240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>
        <v>1263</v>
      </c>
      <c r="BR1823" t="s">
        <v>387</v>
      </c>
    </row>
    <row r="1824" spans="1:70">
      <c r="A1824" t="s">
        <v>70</v>
      </c>
      <c r="B1824" t="s">
        <v>71</v>
      </c>
      <c r="C1824" t="s">
        <v>311</v>
      </c>
      <c r="D1824" t="n">
        <v>3</v>
      </c>
      <c r="E1824" t="s">
        <v>1219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175</v>
      </c>
      <c r="L1824" t="s">
        <v>77</v>
      </c>
      <c r="M1824" t="s"/>
      <c r="N1824" t="s">
        <v>1262</v>
      </c>
      <c r="O1824" t="s">
        <v>79</v>
      </c>
      <c r="P1824" t="s">
        <v>1219</v>
      </c>
      <c r="Q1824" t="s"/>
      <c r="R1824" t="s">
        <v>328</v>
      </c>
      <c r="S1824" t="s">
        <v>1236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HYPERLINK("https://hotelmonitor-cachepage.eclerx.com/savepage/tk_1545475880832323_sr_59.html","info")</f>
        <v/>
      </c>
      <c r="AA1824" t="n">
        <v>-426811</v>
      </c>
      <c r="AB1824" t="s">
        <v>1245</v>
      </c>
      <c r="AC1824" t="s">
        <v>88</v>
      </c>
      <c r="AD1824" t="s">
        <v>89</v>
      </c>
      <c r="AE1824" t="s"/>
      <c r="AF1824" t="s"/>
      <c r="AG1824" t="s"/>
      <c r="AH1824" t="s">
        <v>1238</v>
      </c>
      <c r="AI1824" t="s">
        <v>1239</v>
      </c>
      <c r="AJ1824" t="s"/>
      <c r="AK1824" t="s">
        <v>91</v>
      </c>
      <c r="AL1824" t="s"/>
      <c r="AM1824" t="s">
        <v>474</v>
      </c>
      <c r="AN1824" t="s">
        <v>91</v>
      </c>
      <c r="AO1824" t="s"/>
      <c r="AP1824" t="n">
        <v>3</v>
      </c>
      <c r="AQ1824" t="s">
        <v>92</v>
      </c>
      <c r="AR1824" t="s"/>
      <c r="AS1824" t="s">
        <v>93</v>
      </c>
      <c r="AT1824" t="s">
        <v>94</v>
      </c>
      <c r="AU1824" t="s">
        <v>91</v>
      </c>
      <c r="AV1824" t="s"/>
      <c r="AW1824" t="s">
        <v>95</v>
      </c>
      <c r="AX1824" t="s"/>
      <c r="AY1824" t="n">
        <v>426811</v>
      </c>
      <c r="AZ1824" t="s">
        <v>1225</v>
      </c>
      <c r="BA1824" t="s"/>
      <c r="BB1824" t="s"/>
      <c r="BC1824" t="n">
        <v>38.91</v>
      </c>
      <c r="BD1824" t="n">
        <v>38.91</v>
      </c>
      <c r="BE1824" t="s">
        <v>1240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>
        <v>1263</v>
      </c>
      <c r="BR1824" t="s">
        <v>387</v>
      </c>
    </row>
    <row r="1825" spans="1:70">
      <c r="A1825" t="s">
        <v>70</v>
      </c>
      <c r="B1825" t="s">
        <v>71</v>
      </c>
      <c r="C1825" t="s">
        <v>311</v>
      </c>
      <c r="D1825" t="n">
        <v>3</v>
      </c>
      <c r="E1825" t="s">
        <v>1219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175</v>
      </c>
      <c r="L1825" t="s">
        <v>77</v>
      </c>
      <c r="M1825" t="s"/>
      <c r="N1825" t="s">
        <v>1262</v>
      </c>
      <c r="O1825" t="s">
        <v>79</v>
      </c>
      <c r="P1825" t="s">
        <v>1219</v>
      </c>
      <c r="Q1825" t="s"/>
      <c r="R1825" t="s">
        <v>328</v>
      </c>
      <c r="S1825" t="s">
        <v>1236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HYPERLINK("https://hotelmonitor-cachepage.eclerx.com/savepage/tk_1545475880832323_sr_59.html","info")</f>
        <v/>
      </c>
      <c r="AA1825" t="n">
        <v>-426811</v>
      </c>
      <c r="AB1825" t="s">
        <v>1245</v>
      </c>
      <c r="AC1825" t="s">
        <v>88</v>
      </c>
      <c r="AD1825" t="s">
        <v>89</v>
      </c>
      <c r="AE1825" t="s"/>
      <c r="AF1825" t="s"/>
      <c r="AG1825" t="s"/>
      <c r="AH1825" t="s">
        <v>1238</v>
      </c>
      <c r="AI1825" t="s">
        <v>1239</v>
      </c>
      <c r="AJ1825" t="s"/>
      <c r="AK1825" t="s">
        <v>91</v>
      </c>
      <c r="AL1825" t="s"/>
      <c r="AM1825" t="s">
        <v>474</v>
      </c>
      <c r="AN1825" t="s">
        <v>91</v>
      </c>
      <c r="AO1825" t="s"/>
      <c r="AP1825" t="n">
        <v>3</v>
      </c>
      <c r="AQ1825" t="s">
        <v>92</v>
      </c>
      <c r="AR1825" t="s"/>
      <c r="AS1825" t="s">
        <v>93</v>
      </c>
      <c r="AT1825" t="s">
        <v>94</v>
      </c>
      <c r="AU1825" t="s">
        <v>91</v>
      </c>
      <c r="AV1825" t="s"/>
      <c r="AW1825" t="s">
        <v>95</v>
      </c>
      <c r="AX1825" t="s"/>
      <c r="AY1825" t="n">
        <v>426811</v>
      </c>
      <c r="AZ1825" t="s">
        <v>1225</v>
      </c>
      <c r="BA1825" t="s"/>
      <c r="BB1825" t="s"/>
      <c r="BC1825" t="n">
        <v>38.91</v>
      </c>
      <c r="BD1825" t="n">
        <v>38.91</v>
      </c>
      <c r="BE1825" t="s">
        <v>1240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>
        <v>1263</v>
      </c>
      <c r="BR1825" t="s">
        <v>387</v>
      </c>
    </row>
    <row r="1826" spans="1:70">
      <c r="A1826" t="s">
        <v>70</v>
      </c>
      <c r="B1826" t="s">
        <v>71</v>
      </c>
      <c r="C1826" t="s">
        <v>311</v>
      </c>
      <c r="D1826" t="n">
        <v>3</v>
      </c>
      <c r="E1826" t="s">
        <v>1219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180</v>
      </c>
      <c r="L1826" t="s">
        <v>77</v>
      </c>
      <c r="M1826" t="s"/>
      <c r="N1826" t="s">
        <v>1262</v>
      </c>
      <c r="O1826" t="s">
        <v>79</v>
      </c>
      <c r="P1826" t="s">
        <v>1219</v>
      </c>
      <c r="Q1826" t="s"/>
      <c r="R1826" t="s">
        <v>328</v>
      </c>
      <c r="S1826" t="s">
        <v>1246</v>
      </c>
      <c r="T1826" t="s">
        <v>82</v>
      </c>
      <c r="U1826" t="s">
        <v>83</v>
      </c>
      <c r="V1826" t="s">
        <v>84</v>
      </c>
      <c r="W1826" t="s">
        <v>103</v>
      </c>
      <c r="X1826" t="s"/>
      <c r="Y1826" t="s">
        <v>86</v>
      </c>
      <c r="Z1826">
        <f>HYPERLINK("https://hotelmonitor-cachepage.eclerx.com/savepage/tk_1545475880832323_sr_59.html","info")</f>
        <v/>
      </c>
      <c r="AA1826" t="n">
        <v>-426811</v>
      </c>
      <c r="AB1826" t="s">
        <v>1500</v>
      </c>
      <c r="AC1826" t="s">
        <v>196</v>
      </c>
      <c r="AD1826" t="s">
        <v>89</v>
      </c>
      <c r="AE1826" t="s"/>
      <c r="AF1826" t="s"/>
      <c r="AG1826" t="s"/>
      <c r="AH1826" t="s">
        <v>1248</v>
      </c>
      <c r="AI1826" t="s">
        <v>1249</v>
      </c>
      <c r="AJ1826" t="s"/>
      <c r="AK1826" t="s">
        <v>91</v>
      </c>
      <c r="AL1826" t="s"/>
      <c r="AM1826" t="s">
        <v>371</v>
      </c>
      <c r="AN1826" t="s">
        <v>91</v>
      </c>
      <c r="AO1826" t="s"/>
      <c r="AP1826" t="n">
        <v>3</v>
      </c>
      <c r="AQ1826" t="s">
        <v>92</v>
      </c>
      <c r="AR1826" t="s"/>
      <c r="AS1826" t="s">
        <v>1235</v>
      </c>
      <c r="AT1826" t="s">
        <v>94</v>
      </c>
      <c r="AU1826" t="s">
        <v>91</v>
      </c>
      <c r="AV1826" t="s"/>
      <c r="AW1826" t="s">
        <v>95</v>
      </c>
      <c r="AX1826" t="s"/>
      <c r="AY1826" t="n">
        <v>426811</v>
      </c>
      <c r="AZ1826" t="s">
        <v>1225</v>
      </c>
      <c r="BA1826" t="s"/>
      <c r="BB1826" t="s"/>
      <c r="BC1826" t="n">
        <v>38.91</v>
      </c>
      <c r="BD1826" t="n">
        <v>38.91</v>
      </c>
      <c r="BE1826" t="s">
        <v>1250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>
        <v>1263</v>
      </c>
      <c r="BR1826" t="s">
        <v>387</v>
      </c>
    </row>
    <row r="1827" spans="1:70">
      <c r="A1827" t="s">
        <v>70</v>
      </c>
      <c r="B1827" t="s">
        <v>71</v>
      </c>
      <c r="C1827" t="s">
        <v>311</v>
      </c>
      <c r="D1827" t="n">
        <v>3</v>
      </c>
      <c r="E1827" t="s">
        <v>1219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180</v>
      </c>
      <c r="L1827" t="s">
        <v>77</v>
      </c>
      <c r="M1827" t="s"/>
      <c r="N1827" t="s">
        <v>1262</v>
      </c>
      <c r="O1827" t="s">
        <v>79</v>
      </c>
      <c r="P1827" t="s">
        <v>1219</v>
      </c>
      <c r="Q1827" t="s"/>
      <c r="R1827" t="s">
        <v>328</v>
      </c>
      <c r="S1827" t="s">
        <v>1246</v>
      </c>
      <c r="T1827" t="s">
        <v>82</v>
      </c>
      <c r="U1827" t="s">
        <v>83</v>
      </c>
      <c r="V1827" t="s">
        <v>84</v>
      </c>
      <c r="W1827" t="s">
        <v>103</v>
      </c>
      <c r="X1827" t="s"/>
      <c r="Y1827" t="s">
        <v>86</v>
      </c>
      <c r="Z1827">
        <f>HYPERLINK("https://hotelmonitor-cachepage.eclerx.com/savepage/tk_1545475880832323_sr_59.html","info")</f>
        <v/>
      </c>
      <c r="AA1827" t="n">
        <v>-426811</v>
      </c>
      <c r="AB1827" t="s">
        <v>1500</v>
      </c>
      <c r="AC1827" t="s">
        <v>196</v>
      </c>
      <c r="AD1827" t="s">
        <v>89</v>
      </c>
      <c r="AE1827" t="s"/>
      <c r="AF1827" t="s"/>
      <c r="AG1827" t="s"/>
      <c r="AH1827" t="s">
        <v>1248</v>
      </c>
      <c r="AI1827" t="s">
        <v>1249</v>
      </c>
      <c r="AJ1827" t="s"/>
      <c r="AK1827" t="s">
        <v>91</v>
      </c>
      <c r="AL1827" t="s"/>
      <c r="AM1827" t="s">
        <v>371</v>
      </c>
      <c r="AN1827" t="s">
        <v>91</v>
      </c>
      <c r="AO1827" t="s"/>
      <c r="AP1827" t="n">
        <v>3</v>
      </c>
      <c r="AQ1827" t="s">
        <v>92</v>
      </c>
      <c r="AR1827" t="s"/>
      <c r="AS1827" t="s">
        <v>1235</v>
      </c>
      <c r="AT1827" t="s">
        <v>94</v>
      </c>
      <c r="AU1827" t="s">
        <v>91</v>
      </c>
      <c r="AV1827" t="s"/>
      <c r="AW1827" t="s">
        <v>95</v>
      </c>
      <c r="AX1827" t="s"/>
      <c r="AY1827" t="n">
        <v>426811</v>
      </c>
      <c r="AZ1827" t="s">
        <v>1225</v>
      </c>
      <c r="BA1827" t="s"/>
      <c r="BB1827" t="s"/>
      <c r="BC1827" t="n">
        <v>38.91</v>
      </c>
      <c r="BD1827" t="n">
        <v>38.91</v>
      </c>
      <c r="BE1827" t="s">
        <v>1250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>
        <v>1263</v>
      </c>
      <c r="BR1827" t="s">
        <v>387</v>
      </c>
    </row>
    <row r="1828" spans="1:70">
      <c r="A1828" t="s">
        <v>70</v>
      </c>
      <c r="B1828" t="s">
        <v>71</v>
      </c>
      <c r="C1828" t="s">
        <v>311</v>
      </c>
      <c r="D1828" t="n">
        <v>3</v>
      </c>
      <c r="E1828" t="s">
        <v>1219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180</v>
      </c>
      <c r="L1828" t="s">
        <v>77</v>
      </c>
      <c r="M1828" t="s"/>
      <c r="N1828" t="s">
        <v>1262</v>
      </c>
      <c r="O1828" t="s">
        <v>79</v>
      </c>
      <c r="P1828" t="s">
        <v>1219</v>
      </c>
      <c r="Q1828" t="s"/>
      <c r="R1828" t="s">
        <v>328</v>
      </c>
      <c r="S1828" t="s">
        <v>1246</v>
      </c>
      <c r="T1828" t="s">
        <v>82</v>
      </c>
      <c r="U1828" t="s">
        <v>83</v>
      </c>
      <c r="V1828" t="s">
        <v>84</v>
      </c>
      <c r="W1828" t="s">
        <v>103</v>
      </c>
      <c r="X1828" t="s"/>
      <c r="Y1828" t="s">
        <v>86</v>
      </c>
      <c r="Z1828">
        <f>HYPERLINK("https://hotelmonitor-cachepage.eclerx.com/savepage/tk_1545475880832323_sr_59.html","info")</f>
        <v/>
      </c>
      <c r="AA1828" t="n">
        <v>-426811</v>
      </c>
      <c r="AB1828" t="s">
        <v>1247</v>
      </c>
      <c r="AC1828" t="s">
        <v>196</v>
      </c>
      <c r="AD1828" t="s">
        <v>89</v>
      </c>
      <c r="AE1828" t="s"/>
      <c r="AF1828" t="s"/>
      <c r="AG1828" t="s"/>
      <c r="AH1828" t="s">
        <v>1248</v>
      </c>
      <c r="AI1828" t="s">
        <v>1249</v>
      </c>
      <c r="AJ1828" t="s"/>
      <c r="AK1828" t="s">
        <v>91</v>
      </c>
      <c r="AL1828" t="s"/>
      <c r="AM1828" t="s">
        <v>474</v>
      </c>
      <c r="AN1828" t="s">
        <v>91</v>
      </c>
      <c r="AO1828" t="s"/>
      <c r="AP1828" t="n">
        <v>3</v>
      </c>
      <c r="AQ1828" t="s">
        <v>92</v>
      </c>
      <c r="AR1828" t="s"/>
      <c r="AS1828" t="s">
        <v>93</v>
      </c>
      <c r="AT1828" t="s">
        <v>94</v>
      </c>
      <c r="AU1828" t="s">
        <v>91</v>
      </c>
      <c r="AV1828" t="s"/>
      <c r="AW1828" t="s">
        <v>95</v>
      </c>
      <c r="AX1828" t="s"/>
      <c r="AY1828" t="n">
        <v>426811</v>
      </c>
      <c r="AZ1828" t="s">
        <v>1225</v>
      </c>
      <c r="BA1828" t="s"/>
      <c r="BB1828" t="s"/>
      <c r="BC1828" t="n">
        <v>38.91</v>
      </c>
      <c r="BD1828" t="n">
        <v>38.91</v>
      </c>
      <c r="BE1828" t="s">
        <v>1250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>
        <v>1263</v>
      </c>
      <c r="BR1828" t="s">
        <v>387</v>
      </c>
    </row>
    <row r="1829" spans="1:70">
      <c r="A1829" t="s">
        <v>70</v>
      </c>
      <c r="B1829" t="s">
        <v>71</v>
      </c>
      <c r="C1829" t="s">
        <v>311</v>
      </c>
      <c r="D1829" t="n">
        <v>3</v>
      </c>
      <c r="E1829" t="s">
        <v>1219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180</v>
      </c>
      <c r="L1829" t="s">
        <v>77</v>
      </c>
      <c r="M1829" t="s"/>
      <c r="N1829" t="s">
        <v>1262</v>
      </c>
      <c r="O1829" t="s">
        <v>79</v>
      </c>
      <c r="P1829" t="s">
        <v>1219</v>
      </c>
      <c r="Q1829" t="s"/>
      <c r="R1829" t="s">
        <v>328</v>
      </c>
      <c r="S1829" t="s">
        <v>1246</v>
      </c>
      <c r="T1829" t="s">
        <v>82</v>
      </c>
      <c r="U1829" t="s">
        <v>83</v>
      </c>
      <c r="V1829" t="s">
        <v>84</v>
      </c>
      <c r="W1829" t="s">
        <v>103</v>
      </c>
      <c r="X1829" t="s"/>
      <c r="Y1829" t="s">
        <v>86</v>
      </c>
      <c r="Z1829">
        <f>HYPERLINK("https://hotelmonitor-cachepage.eclerx.com/savepage/tk_1545475880832323_sr_59.html","info")</f>
        <v/>
      </c>
      <c r="AA1829" t="n">
        <v>-426811</v>
      </c>
      <c r="AB1829" t="s">
        <v>1247</v>
      </c>
      <c r="AC1829" t="s">
        <v>196</v>
      </c>
      <c r="AD1829" t="s">
        <v>89</v>
      </c>
      <c r="AE1829" t="s"/>
      <c r="AF1829" t="s"/>
      <c r="AG1829" t="s"/>
      <c r="AH1829" t="s">
        <v>1248</v>
      </c>
      <c r="AI1829" t="s">
        <v>1249</v>
      </c>
      <c r="AJ1829" t="s"/>
      <c r="AK1829" t="s">
        <v>91</v>
      </c>
      <c r="AL1829" t="s"/>
      <c r="AM1829" t="s">
        <v>474</v>
      </c>
      <c r="AN1829" t="s">
        <v>91</v>
      </c>
      <c r="AO1829" t="s"/>
      <c r="AP1829" t="n">
        <v>3</v>
      </c>
      <c r="AQ1829" t="s">
        <v>92</v>
      </c>
      <c r="AR1829" t="s"/>
      <c r="AS1829" t="s">
        <v>93</v>
      </c>
      <c r="AT1829" t="s">
        <v>94</v>
      </c>
      <c r="AU1829" t="s">
        <v>91</v>
      </c>
      <c r="AV1829" t="s"/>
      <c r="AW1829" t="s">
        <v>95</v>
      </c>
      <c r="AX1829" t="s"/>
      <c r="AY1829" t="n">
        <v>426811</v>
      </c>
      <c r="AZ1829" t="s">
        <v>1225</v>
      </c>
      <c r="BA1829" t="s"/>
      <c r="BB1829" t="s"/>
      <c r="BC1829" t="n">
        <v>38.91</v>
      </c>
      <c r="BD1829" t="n">
        <v>38.91</v>
      </c>
      <c r="BE1829" t="s">
        <v>1250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>
        <v>1263</v>
      </c>
      <c r="BR1829" t="s">
        <v>387</v>
      </c>
    </row>
    <row r="1830" spans="1:70">
      <c r="A1830" t="s">
        <v>70</v>
      </c>
      <c r="B1830" t="s">
        <v>71</v>
      </c>
      <c r="C1830" t="s">
        <v>311</v>
      </c>
      <c r="D1830" t="n">
        <v>3</v>
      </c>
      <c r="E1830" t="s">
        <v>1219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180</v>
      </c>
      <c r="L1830" t="s">
        <v>77</v>
      </c>
      <c r="M1830" t="s"/>
      <c r="N1830" t="s">
        <v>1262</v>
      </c>
      <c r="O1830" t="s">
        <v>79</v>
      </c>
      <c r="P1830" t="s">
        <v>1219</v>
      </c>
      <c r="Q1830" t="s"/>
      <c r="R1830" t="s">
        <v>328</v>
      </c>
      <c r="S1830" t="s">
        <v>1246</v>
      </c>
      <c r="T1830" t="s">
        <v>82</v>
      </c>
      <c r="U1830" t="s">
        <v>83</v>
      </c>
      <c r="V1830" t="s">
        <v>84</v>
      </c>
      <c r="W1830" t="s">
        <v>103</v>
      </c>
      <c r="X1830" t="s"/>
      <c r="Y1830" t="s">
        <v>86</v>
      </c>
      <c r="Z1830">
        <f>HYPERLINK("https://hotelmonitor-cachepage.eclerx.com/savepage/tk_1545475880832323_sr_59.html","info")</f>
        <v/>
      </c>
      <c r="AA1830" t="n">
        <v>-426811</v>
      </c>
      <c r="AB1830" t="s">
        <v>1251</v>
      </c>
      <c r="AC1830" t="s">
        <v>196</v>
      </c>
      <c r="AD1830" t="s">
        <v>89</v>
      </c>
      <c r="AE1830" t="s"/>
      <c r="AF1830" t="s"/>
      <c r="AG1830" t="s"/>
      <c r="AH1830" t="s">
        <v>1248</v>
      </c>
      <c r="AI1830" t="s">
        <v>1249</v>
      </c>
      <c r="AJ1830" t="s"/>
      <c r="AK1830" t="s">
        <v>91</v>
      </c>
      <c r="AL1830" t="s"/>
      <c r="AM1830" t="s">
        <v>474</v>
      </c>
      <c r="AN1830" t="s">
        <v>91</v>
      </c>
      <c r="AO1830" t="s"/>
      <c r="AP1830" t="n">
        <v>3</v>
      </c>
      <c r="AQ1830" t="s">
        <v>92</v>
      </c>
      <c r="AR1830" t="s"/>
      <c r="AS1830" t="s">
        <v>93</v>
      </c>
      <c r="AT1830" t="s">
        <v>94</v>
      </c>
      <c r="AU1830" t="s">
        <v>91</v>
      </c>
      <c r="AV1830" t="s"/>
      <c r="AW1830" t="s">
        <v>95</v>
      </c>
      <c r="AX1830" t="s"/>
      <c r="AY1830" t="n">
        <v>426811</v>
      </c>
      <c r="AZ1830" t="s">
        <v>1225</v>
      </c>
      <c r="BA1830" t="s"/>
      <c r="BB1830" t="s"/>
      <c r="BC1830" t="n">
        <v>38.91</v>
      </c>
      <c r="BD1830" t="n">
        <v>38.91</v>
      </c>
      <c r="BE1830" t="s">
        <v>1250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>
        <v>1263</v>
      </c>
      <c r="BR1830" t="s">
        <v>387</v>
      </c>
    </row>
    <row r="1831" spans="1:70">
      <c r="A1831" t="s">
        <v>70</v>
      </c>
      <c r="B1831" t="s">
        <v>71</v>
      </c>
      <c r="C1831" t="s">
        <v>311</v>
      </c>
      <c r="D1831" t="n">
        <v>3</v>
      </c>
      <c r="E1831" t="s">
        <v>1219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180</v>
      </c>
      <c r="L1831" t="s">
        <v>77</v>
      </c>
      <c r="M1831" t="s"/>
      <c r="N1831" t="s">
        <v>1262</v>
      </c>
      <c r="O1831" t="s">
        <v>79</v>
      </c>
      <c r="P1831" t="s">
        <v>1219</v>
      </c>
      <c r="Q1831" t="s"/>
      <c r="R1831" t="s">
        <v>328</v>
      </c>
      <c r="S1831" t="s">
        <v>1246</v>
      </c>
      <c r="T1831" t="s">
        <v>82</v>
      </c>
      <c r="U1831" t="s">
        <v>83</v>
      </c>
      <c r="V1831" t="s">
        <v>84</v>
      </c>
      <c r="W1831" t="s">
        <v>103</v>
      </c>
      <c r="X1831" t="s"/>
      <c r="Y1831" t="s">
        <v>86</v>
      </c>
      <c r="Z1831">
        <f>HYPERLINK("https://hotelmonitor-cachepage.eclerx.com/savepage/tk_1545475880832323_sr_59.html","info")</f>
        <v/>
      </c>
      <c r="AA1831" t="n">
        <v>-426811</v>
      </c>
      <c r="AB1831" t="s">
        <v>1251</v>
      </c>
      <c r="AC1831" t="s">
        <v>196</v>
      </c>
      <c r="AD1831" t="s">
        <v>89</v>
      </c>
      <c r="AE1831" t="s"/>
      <c r="AF1831" t="s"/>
      <c r="AG1831" t="s"/>
      <c r="AH1831" t="s">
        <v>1248</v>
      </c>
      <c r="AI1831" t="s">
        <v>1249</v>
      </c>
      <c r="AJ1831" t="s"/>
      <c r="AK1831" t="s">
        <v>91</v>
      </c>
      <c r="AL1831" t="s"/>
      <c r="AM1831" t="s">
        <v>474</v>
      </c>
      <c r="AN1831" t="s">
        <v>91</v>
      </c>
      <c r="AO1831" t="s"/>
      <c r="AP1831" t="n">
        <v>3</v>
      </c>
      <c r="AQ1831" t="s">
        <v>92</v>
      </c>
      <c r="AR1831" t="s"/>
      <c r="AS1831" t="s">
        <v>93</v>
      </c>
      <c r="AT1831" t="s">
        <v>94</v>
      </c>
      <c r="AU1831" t="s">
        <v>91</v>
      </c>
      <c r="AV1831" t="s"/>
      <c r="AW1831" t="s">
        <v>95</v>
      </c>
      <c r="AX1831" t="s"/>
      <c r="AY1831" t="n">
        <v>426811</v>
      </c>
      <c r="AZ1831" t="s">
        <v>1225</v>
      </c>
      <c r="BA1831" t="s"/>
      <c r="BB1831" t="s"/>
      <c r="BC1831" t="n">
        <v>38.91</v>
      </c>
      <c r="BD1831" t="n">
        <v>38.91</v>
      </c>
      <c r="BE1831" t="s">
        <v>1250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>
        <v>1263</v>
      </c>
      <c r="BR1831" t="s">
        <v>387</v>
      </c>
    </row>
    <row r="1832" spans="1:70">
      <c r="A1832" t="s">
        <v>70</v>
      </c>
      <c r="B1832" t="s">
        <v>71</v>
      </c>
      <c r="C1832" t="s">
        <v>311</v>
      </c>
      <c r="D1832" t="n">
        <v>3</v>
      </c>
      <c r="E1832" t="s">
        <v>1219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200</v>
      </c>
      <c r="L1832" t="s">
        <v>77</v>
      </c>
      <c r="M1832" t="s"/>
      <c r="N1832" t="s">
        <v>1262</v>
      </c>
      <c r="O1832" t="s">
        <v>79</v>
      </c>
      <c r="P1832" t="s">
        <v>1219</v>
      </c>
      <c r="Q1832" t="s"/>
      <c r="R1832" t="s">
        <v>328</v>
      </c>
      <c r="S1832" t="s">
        <v>1252</v>
      </c>
      <c r="T1832" t="s">
        <v>82</v>
      </c>
      <c r="U1832" t="s">
        <v>83</v>
      </c>
      <c r="V1832" t="s">
        <v>84</v>
      </c>
      <c r="W1832" t="s">
        <v>103</v>
      </c>
      <c r="X1832" t="s"/>
      <c r="Y1832" t="s">
        <v>86</v>
      </c>
      <c r="Z1832">
        <f>HYPERLINK("https://hotelmonitor-cachepage.eclerx.com/savepage/tk_1545475880832323_sr_59.html","info")</f>
        <v/>
      </c>
      <c r="AA1832" t="n">
        <v>-426811</v>
      </c>
      <c r="AB1832" t="s">
        <v>1253</v>
      </c>
      <c r="AC1832" t="s">
        <v>88</v>
      </c>
      <c r="AD1832" t="s">
        <v>89</v>
      </c>
      <c r="AE1832" t="s"/>
      <c r="AF1832" t="s"/>
      <c r="AG1832" t="s"/>
      <c r="AH1832" t="s">
        <v>1254</v>
      </c>
      <c r="AI1832" t="s">
        <v>1255</v>
      </c>
      <c r="AJ1832" t="s"/>
      <c r="AK1832" t="s">
        <v>91</v>
      </c>
      <c r="AL1832" t="s"/>
      <c r="AM1832" t="s">
        <v>371</v>
      </c>
      <c r="AN1832" t="s">
        <v>91</v>
      </c>
      <c r="AO1832" t="s"/>
      <c r="AP1832" t="n">
        <v>3</v>
      </c>
      <c r="AQ1832" t="s">
        <v>92</v>
      </c>
      <c r="AR1832" t="s"/>
      <c r="AS1832" t="s">
        <v>1235</v>
      </c>
      <c r="AT1832" t="s">
        <v>94</v>
      </c>
      <c r="AU1832" t="s">
        <v>91</v>
      </c>
      <c r="AV1832" t="s"/>
      <c r="AW1832" t="s">
        <v>95</v>
      </c>
      <c r="AX1832" t="s"/>
      <c r="AY1832" t="n">
        <v>426811</v>
      </c>
      <c r="AZ1832" t="s">
        <v>1225</v>
      </c>
      <c r="BA1832" t="s"/>
      <c r="BB1832" t="s"/>
      <c r="BC1832" t="n">
        <v>38.91</v>
      </c>
      <c r="BD1832" t="n">
        <v>38.91</v>
      </c>
      <c r="BE1832" t="s">
        <v>1256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>
        <v>1263</v>
      </c>
      <c r="BR1832" t="s">
        <v>387</v>
      </c>
    </row>
    <row r="1833" spans="1:70">
      <c r="A1833" t="s">
        <v>70</v>
      </c>
      <c r="B1833" t="s">
        <v>71</v>
      </c>
      <c r="C1833" t="s">
        <v>311</v>
      </c>
      <c r="D1833" t="n">
        <v>3</v>
      </c>
      <c r="E1833" t="s">
        <v>1219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200</v>
      </c>
      <c r="L1833" t="s">
        <v>77</v>
      </c>
      <c r="M1833" t="s"/>
      <c r="N1833" t="s">
        <v>1262</v>
      </c>
      <c r="O1833" t="s">
        <v>79</v>
      </c>
      <c r="P1833" t="s">
        <v>1219</v>
      </c>
      <c r="Q1833" t="s"/>
      <c r="R1833" t="s">
        <v>328</v>
      </c>
      <c r="S1833" t="s">
        <v>1252</v>
      </c>
      <c r="T1833" t="s">
        <v>82</v>
      </c>
      <c r="U1833" t="s">
        <v>83</v>
      </c>
      <c r="V1833" t="s">
        <v>84</v>
      </c>
      <c r="W1833" t="s">
        <v>103</v>
      </c>
      <c r="X1833" t="s"/>
      <c r="Y1833" t="s">
        <v>86</v>
      </c>
      <c r="Z1833">
        <f>HYPERLINK("https://hotelmonitor-cachepage.eclerx.com/savepage/tk_1545475880832323_sr_59.html","info")</f>
        <v/>
      </c>
      <c r="AA1833" t="n">
        <v>-426811</v>
      </c>
      <c r="AB1833" t="s">
        <v>1253</v>
      </c>
      <c r="AC1833" t="s">
        <v>88</v>
      </c>
      <c r="AD1833" t="s">
        <v>89</v>
      </c>
      <c r="AE1833" t="s"/>
      <c r="AF1833" t="s"/>
      <c r="AG1833" t="s"/>
      <c r="AH1833" t="s">
        <v>1254</v>
      </c>
      <c r="AI1833" t="s">
        <v>1255</v>
      </c>
      <c r="AJ1833" t="s"/>
      <c r="AK1833" t="s">
        <v>91</v>
      </c>
      <c r="AL1833" t="s"/>
      <c r="AM1833" t="s">
        <v>371</v>
      </c>
      <c r="AN1833" t="s">
        <v>91</v>
      </c>
      <c r="AO1833" t="s"/>
      <c r="AP1833" t="n">
        <v>3</v>
      </c>
      <c r="AQ1833" t="s">
        <v>92</v>
      </c>
      <c r="AR1833" t="s"/>
      <c r="AS1833" t="s">
        <v>1235</v>
      </c>
      <c r="AT1833" t="s">
        <v>94</v>
      </c>
      <c r="AU1833" t="s">
        <v>91</v>
      </c>
      <c r="AV1833" t="s"/>
      <c r="AW1833" t="s">
        <v>95</v>
      </c>
      <c r="AX1833" t="s"/>
      <c r="AY1833" t="n">
        <v>426811</v>
      </c>
      <c r="AZ1833" t="s">
        <v>1225</v>
      </c>
      <c r="BA1833" t="s"/>
      <c r="BB1833" t="s"/>
      <c r="BC1833" t="n">
        <v>38.91</v>
      </c>
      <c r="BD1833" t="n">
        <v>38.91</v>
      </c>
      <c r="BE1833" t="s">
        <v>1256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>
        <v>1263</v>
      </c>
      <c r="BR1833" t="s">
        <v>387</v>
      </c>
    </row>
    <row r="1834" spans="1:70">
      <c r="A1834" t="s">
        <v>70</v>
      </c>
      <c r="B1834" t="s">
        <v>71</v>
      </c>
      <c r="C1834" t="s">
        <v>311</v>
      </c>
      <c r="D1834" t="n">
        <v>3</v>
      </c>
      <c r="E1834" t="s">
        <v>1219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200</v>
      </c>
      <c r="L1834" t="s">
        <v>77</v>
      </c>
      <c r="M1834" t="s"/>
      <c r="N1834" t="s">
        <v>1262</v>
      </c>
      <c r="O1834" t="s">
        <v>79</v>
      </c>
      <c r="P1834" t="s">
        <v>1219</v>
      </c>
      <c r="Q1834" t="s"/>
      <c r="R1834" t="s">
        <v>328</v>
      </c>
      <c r="S1834" t="s">
        <v>1252</v>
      </c>
      <c r="T1834" t="s">
        <v>82</v>
      </c>
      <c r="U1834" t="s">
        <v>83</v>
      </c>
      <c r="V1834" t="s">
        <v>84</v>
      </c>
      <c r="W1834" t="s">
        <v>103</v>
      </c>
      <c r="X1834" t="s"/>
      <c r="Y1834" t="s">
        <v>86</v>
      </c>
      <c r="Z1834">
        <f>HYPERLINK("https://hotelmonitor-cachepage.eclerx.com/savepage/tk_1545475880832323_sr_59.html","info")</f>
        <v/>
      </c>
      <c r="AA1834" t="n">
        <v>-426811</v>
      </c>
      <c r="AB1834" t="s">
        <v>1257</v>
      </c>
      <c r="AC1834" t="s">
        <v>88</v>
      </c>
      <c r="AD1834" t="s">
        <v>89</v>
      </c>
      <c r="AE1834" t="s"/>
      <c r="AF1834" t="s"/>
      <c r="AG1834" t="s"/>
      <c r="AH1834" t="s">
        <v>1254</v>
      </c>
      <c r="AI1834" t="s">
        <v>1255</v>
      </c>
      <c r="AJ1834" t="s"/>
      <c r="AK1834" t="s">
        <v>91</v>
      </c>
      <c r="AL1834" t="s"/>
      <c r="AM1834" t="s">
        <v>371</v>
      </c>
      <c r="AN1834" t="s">
        <v>91</v>
      </c>
      <c r="AO1834" t="s"/>
      <c r="AP1834" t="n">
        <v>3</v>
      </c>
      <c r="AQ1834" t="s">
        <v>92</v>
      </c>
      <c r="AR1834" t="s"/>
      <c r="AS1834" t="s">
        <v>1235</v>
      </c>
      <c r="AT1834" t="s">
        <v>94</v>
      </c>
      <c r="AU1834" t="s">
        <v>91</v>
      </c>
      <c r="AV1834" t="s"/>
      <c r="AW1834" t="s">
        <v>95</v>
      </c>
      <c r="AX1834" t="s"/>
      <c r="AY1834" t="n">
        <v>426811</v>
      </c>
      <c r="AZ1834" t="s">
        <v>1225</v>
      </c>
      <c r="BA1834" t="s"/>
      <c r="BB1834" t="s"/>
      <c r="BC1834" t="n">
        <v>38.91</v>
      </c>
      <c r="BD1834" t="n">
        <v>38.91</v>
      </c>
      <c r="BE1834" t="s">
        <v>1256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>
        <v>1263</v>
      </c>
      <c r="BR1834" t="s">
        <v>387</v>
      </c>
    </row>
    <row r="1835" spans="1:70">
      <c r="A1835" t="s">
        <v>70</v>
      </c>
      <c r="B1835" t="s">
        <v>71</v>
      </c>
      <c r="C1835" t="s">
        <v>311</v>
      </c>
      <c r="D1835" t="n">
        <v>3</v>
      </c>
      <c r="E1835" t="s">
        <v>1219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200</v>
      </c>
      <c r="L1835" t="s">
        <v>77</v>
      </c>
      <c r="M1835" t="s"/>
      <c r="N1835" t="s">
        <v>1262</v>
      </c>
      <c r="O1835" t="s">
        <v>79</v>
      </c>
      <c r="P1835" t="s">
        <v>1219</v>
      </c>
      <c r="Q1835" t="s"/>
      <c r="R1835" t="s">
        <v>328</v>
      </c>
      <c r="S1835" t="s">
        <v>1252</v>
      </c>
      <c r="T1835" t="s">
        <v>82</v>
      </c>
      <c r="U1835" t="s">
        <v>83</v>
      </c>
      <c r="V1835" t="s">
        <v>84</v>
      </c>
      <c r="W1835" t="s">
        <v>103</v>
      </c>
      <c r="X1835" t="s"/>
      <c r="Y1835" t="s">
        <v>86</v>
      </c>
      <c r="Z1835">
        <f>HYPERLINK("https://hotelmonitor-cachepage.eclerx.com/savepage/tk_1545475880832323_sr_59.html","info")</f>
        <v/>
      </c>
      <c r="AA1835" t="n">
        <v>-426811</v>
      </c>
      <c r="AB1835" t="s">
        <v>1257</v>
      </c>
      <c r="AC1835" t="s">
        <v>88</v>
      </c>
      <c r="AD1835" t="s">
        <v>89</v>
      </c>
      <c r="AE1835" t="s"/>
      <c r="AF1835" t="s"/>
      <c r="AG1835" t="s"/>
      <c r="AH1835" t="s">
        <v>1254</v>
      </c>
      <c r="AI1835" t="s">
        <v>1255</v>
      </c>
      <c r="AJ1835" t="s"/>
      <c r="AK1835" t="s">
        <v>91</v>
      </c>
      <c r="AL1835" t="s"/>
      <c r="AM1835" t="s">
        <v>371</v>
      </c>
      <c r="AN1835" t="s">
        <v>91</v>
      </c>
      <c r="AO1835" t="s"/>
      <c r="AP1835" t="n">
        <v>3</v>
      </c>
      <c r="AQ1835" t="s">
        <v>92</v>
      </c>
      <c r="AR1835" t="s"/>
      <c r="AS1835" t="s">
        <v>1235</v>
      </c>
      <c r="AT1835" t="s">
        <v>94</v>
      </c>
      <c r="AU1835" t="s">
        <v>91</v>
      </c>
      <c r="AV1835" t="s"/>
      <c r="AW1835" t="s">
        <v>95</v>
      </c>
      <c r="AX1835" t="s"/>
      <c r="AY1835" t="n">
        <v>426811</v>
      </c>
      <c r="AZ1835" t="s">
        <v>1225</v>
      </c>
      <c r="BA1835" t="s"/>
      <c r="BB1835" t="s"/>
      <c r="BC1835" t="n">
        <v>38.91</v>
      </c>
      <c r="BD1835" t="n">
        <v>38.91</v>
      </c>
      <c r="BE1835" t="s">
        <v>1256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>
        <v>1263</v>
      </c>
      <c r="BR1835" t="s">
        <v>387</v>
      </c>
    </row>
    <row r="1836" spans="1:70">
      <c r="A1836" t="s">
        <v>70</v>
      </c>
      <c r="B1836" t="s">
        <v>71</v>
      </c>
      <c r="C1836" t="s">
        <v>311</v>
      </c>
      <c r="D1836" t="n">
        <v>3</v>
      </c>
      <c r="E1836" t="s">
        <v>1219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200</v>
      </c>
      <c r="L1836" t="s">
        <v>77</v>
      </c>
      <c r="M1836" t="s"/>
      <c r="N1836" t="s">
        <v>1262</v>
      </c>
      <c r="O1836" t="s">
        <v>79</v>
      </c>
      <c r="P1836" t="s">
        <v>1219</v>
      </c>
      <c r="Q1836" t="s"/>
      <c r="R1836" t="s">
        <v>328</v>
      </c>
      <c r="S1836" t="s">
        <v>1252</v>
      </c>
      <c r="T1836" t="s">
        <v>82</v>
      </c>
      <c r="U1836" t="s">
        <v>83</v>
      </c>
      <c r="V1836" t="s">
        <v>84</v>
      </c>
      <c r="W1836" t="s">
        <v>103</v>
      </c>
      <c r="X1836" t="s"/>
      <c r="Y1836" t="s">
        <v>86</v>
      </c>
      <c r="Z1836">
        <f>HYPERLINK("https://hotelmonitor-cachepage.eclerx.com/savepage/tk_1545475880832323_sr_59.html","info")</f>
        <v/>
      </c>
      <c r="AA1836" t="n">
        <v>-426811</v>
      </c>
      <c r="AB1836" t="s">
        <v>1258</v>
      </c>
      <c r="AC1836" t="s">
        <v>88</v>
      </c>
      <c r="AD1836" t="s">
        <v>89</v>
      </c>
      <c r="AE1836" t="s"/>
      <c r="AF1836" t="s"/>
      <c r="AG1836" t="s"/>
      <c r="AH1836" t="s">
        <v>1254</v>
      </c>
      <c r="AI1836" t="s">
        <v>1255</v>
      </c>
      <c r="AJ1836" t="s"/>
      <c r="AK1836" t="s">
        <v>91</v>
      </c>
      <c r="AL1836" t="s"/>
      <c r="AM1836" t="s">
        <v>371</v>
      </c>
      <c r="AN1836" t="s">
        <v>91</v>
      </c>
      <c r="AO1836" t="s"/>
      <c r="AP1836" t="n">
        <v>3</v>
      </c>
      <c r="AQ1836" t="s">
        <v>92</v>
      </c>
      <c r="AR1836" t="s"/>
      <c r="AS1836" t="s">
        <v>1235</v>
      </c>
      <c r="AT1836" t="s">
        <v>94</v>
      </c>
      <c r="AU1836" t="s">
        <v>91</v>
      </c>
      <c r="AV1836" t="s"/>
      <c r="AW1836" t="s">
        <v>95</v>
      </c>
      <c r="AX1836" t="s"/>
      <c r="AY1836" t="n">
        <v>426811</v>
      </c>
      <c r="AZ1836" t="s">
        <v>1225</v>
      </c>
      <c r="BA1836" t="s"/>
      <c r="BB1836" t="s"/>
      <c r="BC1836" t="n">
        <v>38.91</v>
      </c>
      <c r="BD1836" t="n">
        <v>38.91</v>
      </c>
      <c r="BE1836" t="s">
        <v>1256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>
        <v>1263</v>
      </c>
      <c r="BR1836" t="s">
        <v>387</v>
      </c>
    </row>
    <row r="1837" spans="1:70">
      <c r="A1837" t="s">
        <v>70</v>
      </c>
      <c r="B1837" t="s">
        <v>71</v>
      </c>
      <c r="C1837" t="s">
        <v>311</v>
      </c>
      <c r="D1837" t="n">
        <v>3</v>
      </c>
      <c r="E1837" t="s">
        <v>1219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200</v>
      </c>
      <c r="L1837" t="s">
        <v>77</v>
      </c>
      <c r="M1837" t="s"/>
      <c r="N1837" t="s">
        <v>1262</v>
      </c>
      <c r="O1837" t="s">
        <v>79</v>
      </c>
      <c r="P1837" t="s">
        <v>1219</v>
      </c>
      <c r="Q1837" t="s"/>
      <c r="R1837" t="s">
        <v>328</v>
      </c>
      <c r="S1837" t="s">
        <v>1252</v>
      </c>
      <c r="T1837" t="s">
        <v>82</v>
      </c>
      <c r="U1837" t="s">
        <v>83</v>
      </c>
      <c r="V1837" t="s">
        <v>84</v>
      </c>
      <c r="W1837" t="s">
        <v>103</v>
      </c>
      <c r="X1837" t="s"/>
      <c r="Y1837" t="s">
        <v>86</v>
      </c>
      <c r="Z1837">
        <f>HYPERLINK("https://hotelmonitor-cachepage.eclerx.com/savepage/tk_1545475880832323_sr_59.html","info")</f>
        <v/>
      </c>
      <c r="AA1837" t="n">
        <v>-426811</v>
      </c>
      <c r="AB1837" t="s">
        <v>1258</v>
      </c>
      <c r="AC1837" t="s">
        <v>88</v>
      </c>
      <c r="AD1837" t="s">
        <v>89</v>
      </c>
      <c r="AE1837" t="s"/>
      <c r="AF1837" t="s"/>
      <c r="AG1837" t="s"/>
      <c r="AH1837" t="s">
        <v>1254</v>
      </c>
      <c r="AI1837" t="s">
        <v>1255</v>
      </c>
      <c r="AJ1837" t="s"/>
      <c r="AK1837" t="s">
        <v>91</v>
      </c>
      <c r="AL1837" t="s"/>
      <c r="AM1837" t="s">
        <v>371</v>
      </c>
      <c r="AN1837" t="s">
        <v>91</v>
      </c>
      <c r="AO1837" t="s"/>
      <c r="AP1837" t="n">
        <v>3</v>
      </c>
      <c r="AQ1837" t="s">
        <v>92</v>
      </c>
      <c r="AR1837" t="s"/>
      <c r="AS1837" t="s">
        <v>1235</v>
      </c>
      <c r="AT1837" t="s">
        <v>94</v>
      </c>
      <c r="AU1837" t="s">
        <v>91</v>
      </c>
      <c r="AV1837" t="s"/>
      <c r="AW1837" t="s">
        <v>95</v>
      </c>
      <c r="AX1837" t="s"/>
      <c r="AY1837" t="n">
        <v>426811</v>
      </c>
      <c r="AZ1837" t="s">
        <v>1225</v>
      </c>
      <c r="BA1837" t="s"/>
      <c r="BB1837" t="s"/>
      <c r="BC1837" t="n">
        <v>38.91</v>
      </c>
      <c r="BD1837" t="n">
        <v>38.91</v>
      </c>
      <c r="BE1837" t="s">
        <v>1256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>
        <v>1263</v>
      </c>
      <c r="BR1837" t="s">
        <v>387</v>
      </c>
    </row>
    <row r="1838" spans="1:70">
      <c r="A1838" t="s">
        <v>70</v>
      </c>
      <c r="B1838" t="s">
        <v>71</v>
      </c>
      <c r="C1838" t="s">
        <v>311</v>
      </c>
      <c r="D1838" t="n">
        <v>3</v>
      </c>
      <c r="E1838" t="s">
        <v>1219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200</v>
      </c>
      <c r="L1838" t="s">
        <v>77</v>
      </c>
      <c r="M1838" t="s"/>
      <c r="N1838" t="s">
        <v>1262</v>
      </c>
      <c r="O1838" t="s">
        <v>79</v>
      </c>
      <c r="P1838" t="s">
        <v>1219</v>
      </c>
      <c r="Q1838" t="s"/>
      <c r="R1838" t="s">
        <v>328</v>
      </c>
      <c r="S1838" t="s">
        <v>1252</v>
      </c>
      <c r="T1838" t="s">
        <v>82</v>
      </c>
      <c r="U1838" t="s">
        <v>83</v>
      </c>
      <c r="V1838" t="s">
        <v>84</v>
      </c>
      <c r="W1838" t="s">
        <v>103</v>
      </c>
      <c r="X1838" t="s"/>
      <c r="Y1838" t="s">
        <v>86</v>
      </c>
      <c r="Z1838">
        <f>HYPERLINK("https://hotelmonitor-cachepage.eclerx.com/savepage/tk_1545475880832323_sr_59.html","info")</f>
        <v/>
      </c>
      <c r="AA1838" t="n">
        <v>-426811</v>
      </c>
      <c r="AB1838" t="s">
        <v>1259</v>
      </c>
      <c r="AC1838" t="s">
        <v>88</v>
      </c>
      <c r="AD1838" t="s">
        <v>89</v>
      </c>
      <c r="AE1838" t="s"/>
      <c r="AF1838" t="s"/>
      <c r="AG1838" t="s"/>
      <c r="AH1838" t="s">
        <v>1254</v>
      </c>
      <c r="AI1838" t="s">
        <v>1255</v>
      </c>
      <c r="AJ1838" t="s"/>
      <c r="AK1838" t="s">
        <v>91</v>
      </c>
      <c r="AL1838" t="s"/>
      <c r="AM1838" t="s">
        <v>474</v>
      </c>
      <c r="AN1838" t="s">
        <v>91</v>
      </c>
      <c r="AO1838" t="s"/>
      <c r="AP1838" t="n">
        <v>3</v>
      </c>
      <c r="AQ1838" t="s">
        <v>92</v>
      </c>
      <c r="AR1838" t="s"/>
      <c r="AS1838" t="s">
        <v>93</v>
      </c>
      <c r="AT1838" t="s">
        <v>94</v>
      </c>
      <c r="AU1838" t="s">
        <v>91</v>
      </c>
      <c r="AV1838" t="s"/>
      <c r="AW1838" t="s">
        <v>95</v>
      </c>
      <c r="AX1838" t="s"/>
      <c r="AY1838" t="n">
        <v>426811</v>
      </c>
      <c r="AZ1838" t="s">
        <v>1225</v>
      </c>
      <c r="BA1838" t="s"/>
      <c r="BB1838" t="s"/>
      <c r="BC1838" t="n">
        <v>38.91</v>
      </c>
      <c r="BD1838" t="n">
        <v>38.91</v>
      </c>
      <c r="BE1838" t="s">
        <v>1256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>
        <v>1263</v>
      </c>
      <c r="BR1838" t="s">
        <v>387</v>
      </c>
    </row>
    <row r="1839" spans="1:70">
      <c r="A1839" t="s">
        <v>70</v>
      </c>
      <c r="B1839" t="s">
        <v>71</v>
      </c>
      <c r="C1839" t="s">
        <v>311</v>
      </c>
      <c r="D1839" t="n">
        <v>3</v>
      </c>
      <c r="E1839" t="s">
        <v>1219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200</v>
      </c>
      <c r="L1839" t="s">
        <v>77</v>
      </c>
      <c r="M1839" t="s"/>
      <c r="N1839" t="s">
        <v>1262</v>
      </c>
      <c r="O1839" t="s">
        <v>79</v>
      </c>
      <c r="P1839" t="s">
        <v>1219</v>
      </c>
      <c r="Q1839" t="s"/>
      <c r="R1839" t="s">
        <v>328</v>
      </c>
      <c r="S1839" t="s">
        <v>1252</v>
      </c>
      <c r="T1839" t="s">
        <v>82</v>
      </c>
      <c r="U1839" t="s">
        <v>83</v>
      </c>
      <c r="V1839" t="s">
        <v>84</v>
      </c>
      <c r="W1839" t="s">
        <v>103</v>
      </c>
      <c r="X1839" t="s"/>
      <c r="Y1839" t="s">
        <v>86</v>
      </c>
      <c r="Z1839">
        <f>HYPERLINK("https://hotelmonitor-cachepage.eclerx.com/savepage/tk_1545475880832323_sr_59.html","info")</f>
        <v/>
      </c>
      <c r="AA1839" t="n">
        <v>-426811</v>
      </c>
      <c r="AB1839" t="s">
        <v>1259</v>
      </c>
      <c r="AC1839" t="s">
        <v>88</v>
      </c>
      <c r="AD1839" t="s">
        <v>89</v>
      </c>
      <c r="AE1839" t="s"/>
      <c r="AF1839" t="s"/>
      <c r="AG1839" t="s"/>
      <c r="AH1839" t="s">
        <v>1254</v>
      </c>
      <c r="AI1839" t="s">
        <v>1255</v>
      </c>
      <c r="AJ1839" t="s"/>
      <c r="AK1839" t="s">
        <v>91</v>
      </c>
      <c r="AL1839" t="s"/>
      <c r="AM1839" t="s">
        <v>474</v>
      </c>
      <c r="AN1839" t="s">
        <v>91</v>
      </c>
      <c r="AO1839" t="s"/>
      <c r="AP1839" t="n">
        <v>3</v>
      </c>
      <c r="AQ1839" t="s">
        <v>92</v>
      </c>
      <c r="AR1839" t="s"/>
      <c r="AS1839" t="s">
        <v>93</v>
      </c>
      <c r="AT1839" t="s">
        <v>94</v>
      </c>
      <c r="AU1839" t="s">
        <v>91</v>
      </c>
      <c r="AV1839" t="s"/>
      <c r="AW1839" t="s">
        <v>95</v>
      </c>
      <c r="AX1839" t="s"/>
      <c r="AY1839" t="n">
        <v>426811</v>
      </c>
      <c r="AZ1839" t="s">
        <v>1225</v>
      </c>
      <c r="BA1839" t="s"/>
      <c r="BB1839" t="s"/>
      <c r="BC1839" t="n">
        <v>38.91</v>
      </c>
      <c r="BD1839" t="n">
        <v>38.91</v>
      </c>
      <c r="BE1839" t="s">
        <v>1256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>
        <v>1263</v>
      </c>
      <c r="BR1839" t="s">
        <v>387</v>
      </c>
    </row>
    <row r="1840" spans="1:70">
      <c r="A1840" t="s">
        <v>70</v>
      </c>
      <c r="B1840" t="s">
        <v>71</v>
      </c>
      <c r="C1840" t="s">
        <v>311</v>
      </c>
      <c r="D1840" t="n">
        <v>3</v>
      </c>
      <c r="E1840" t="s">
        <v>1219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200</v>
      </c>
      <c r="L1840" t="s">
        <v>77</v>
      </c>
      <c r="M1840" t="s"/>
      <c r="N1840" t="s">
        <v>1262</v>
      </c>
      <c r="O1840" t="s">
        <v>79</v>
      </c>
      <c r="P1840" t="s">
        <v>1219</v>
      </c>
      <c r="Q1840" t="s"/>
      <c r="R1840" t="s">
        <v>328</v>
      </c>
      <c r="S1840" t="s">
        <v>1252</v>
      </c>
      <c r="T1840" t="s">
        <v>82</v>
      </c>
      <c r="U1840" t="s">
        <v>83</v>
      </c>
      <c r="V1840" t="s">
        <v>84</v>
      </c>
      <c r="W1840" t="s">
        <v>103</v>
      </c>
      <c r="X1840" t="s"/>
      <c r="Y1840" t="s">
        <v>86</v>
      </c>
      <c r="Z1840">
        <f>HYPERLINK("https://hotelmonitor-cachepage.eclerx.com/savepage/tk_1545475880832323_sr_59.html","info")</f>
        <v/>
      </c>
      <c r="AA1840" t="n">
        <v>-426811</v>
      </c>
      <c r="AB1840" t="s">
        <v>1260</v>
      </c>
      <c r="AC1840" t="s">
        <v>88</v>
      </c>
      <c r="AD1840" t="s">
        <v>89</v>
      </c>
      <c r="AE1840" t="s"/>
      <c r="AF1840" t="s"/>
      <c r="AG1840" t="s"/>
      <c r="AH1840" t="s">
        <v>1254</v>
      </c>
      <c r="AI1840" t="s">
        <v>1255</v>
      </c>
      <c r="AJ1840" t="s"/>
      <c r="AK1840" t="s">
        <v>91</v>
      </c>
      <c r="AL1840" t="s"/>
      <c r="AM1840" t="s">
        <v>474</v>
      </c>
      <c r="AN1840" t="s">
        <v>91</v>
      </c>
      <c r="AO1840" t="s"/>
      <c r="AP1840" t="n">
        <v>3</v>
      </c>
      <c r="AQ1840" t="s">
        <v>92</v>
      </c>
      <c r="AR1840" t="s"/>
      <c r="AS1840" t="s">
        <v>93</v>
      </c>
      <c r="AT1840" t="s">
        <v>94</v>
      </c>
      <c r="AU1840" t="s">
        <v>91</v>
      </c>
      <c r="AV1840" t="s"/>
      <c r="AW1840" t="s">
        <v>95</v>
      </c>
      <c r="AX1840" t="s"/>
      <c r="AY1840" t="n">
        <v>426811</v>
      </c>
      <c r="AZ1840" t="s">
        <v>1225</v>
      </c>
      <c r="BA1840" t="s"/>
      <c r="BB1840" t="s"/>
      <c r="BC1840" t="n">
        <v>38.91</v>
      </c>
      <c r="BD1840" t="n">
        <v>38.91</v>
      </c>
      <c r="BE1840" t="s">
        <v>1256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>
        <v>1263</v>
      </c>
      <c r="BR1840" t="s">
        <v>387</v>
      </c>
    </row>
    <row r="1841" spans="1:70">
      <c r="A1841" t="s">
        <v>70</v>
      </c>
      <c r="B1841" t="s">
        <v>71</v>
      </c>
      <c r="C1841" t="s">
        <v>311</v>
      </c>
      <c r="D1841" t="n">
        <v>3</v>
      </c>
      <c r="E1841" t="s">
        <v>1219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200</v>
      </c>
      <c r="L1841" t="s">
        <v>77</v>
      </c>
      <c r="M1841" t="s"/>
      <c r="N1841" t="s">
        <v>1262</v>
      </c>
      <c r="O1841" t="s">
        <v>79</v>
      </c>
      <c r="P1841" t="s">
        <v>1219</v>
      </c>
      <c r="Q1841" t="s"/>
      <c r="R1841" t="s">
        <v>328</v>
      </c>
      <c r="S1841" t="s">
        <v>1252</v>
      </c>
      <c r="T1841" t="s">
        <v>82</v>
      </c>
      <c r="U1841" t="s">
        <v>83</v>
      </c>
      <c r="V1841" t="s">
        <v>84</v>
      </c>
      <c r="W1841" t="s">
        <v>103</v>
      </c>
      <c r="X1841" t="s"/>
      <c r="Y1841" t="s">
        <v>86</v>
      </c>
      <c r="Z1841">
        <f>HYPERLINK("https://hotelmonitor-cachepage.eclerx.com/savepage/tk_1545475880832323_sr_59.html","info")</f>
        <v/>
      </c>
      <c r="AA1841" t="n">
        <v>-426811</v>
      </c>
      <c r="AB1841" t="s">
        <v>1260</v>
      </c>
      <c r="AC1841" t="s">
        <v>88</v>
      </c>
      <c r="AD1841" t="s">
        <v>89</v>
      </c>
      <c r="AE1841" t="s"/>
      <c r="AF1841" t="s"/>
      <c r="AG1841" t="s"/>
      <c r="AH1841" t="s">
        <v>1254</v>
      </c>
      <c r="AI1841" t="s">
        <v>1255</v>
      </c>
      <c r="AJ1841" t="s"/>
      <c r="AK1841" t="s">
        <v>91</v>
      </c>
      <c r="AL1841" t="s"/>
      <c r="AM1841" t="s">
        <v>474</v>
      </c>
      <c r="AN1841" t="s">
        <v>91</v>
      </c>
      <c r="AO1841" t="s"/>
      <c r="AP1841" t="n">
        <v>3</v>
      </c>
      <c r="AQ1841" t="s">
        <v>92</v>
      </c>
      <c r="AR1841" t="s"/>
      <c r="AS1841" t="s">
        <v>93</v>
      </c>
      <c r="AT1841" t="s">
        <v>94</v>
      </c>
      <c r="AU1841" t="s">
        <v>91</v>
      </c>
      <c r="AV1841" t="s"/>
      <c r="AW1841" t="s">
        <v>95</v>
      </c>
      <c r="AX1841" t="s"/>
      <c r="AY1841" t="n">
        <v>426811</v>
      </c>
      <c r="AZ1841" t="s">
        <v>1225</v>
      </c>
      <c r="BA1841" t="s"/>
      <c r="BB1841" t="s"/>
      <c r="BC1841" t="n">
        <v>38.91</v>
      </c>
      <c r="BD1841" t="n">
        <v>38.91</v>
      </c>
      <c r="BE1841" t="s">
        <v>1256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>
        <v>1263</v>
      </c>
      <c r="BR1841" t="s">
        <v>387</v>
      </c>
    </row>
    <row r="1842" spans="1:70">
      <c r="A1842" t="s">
        <v>70</v>
      </c>
      <c r="B1842" t="s">
        <v>71</v>
      </c>
      <c r="C1842" t="s">
        <v>311</v>
      </c>
      <c r="D1842" t="n">
        <v>3</v>
      </c>
      <c r="E1842" t="s">
        <v>1219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200</v>
      </c>
      <c r="L1842" t="s">
        <v>77</v>
      </c>
      <c r="M1842" t="s"/>
      <c r="N1842" t="s">
        <v>1262</v>
      </c>
      <c r="O1842" t="s">
        <v>79</v>
      </c>
      <c r="P1842" t="s">
        <v>1219</v>
      </c>
      <c r="Q1842" t="s"/>
      <c r="R1842" t="s">
        <v>328</v>
      </c>
      <c r="S1842" t="s">
        <v>1252</v>
      </c>
      <c r="T1842" t="s">
        <v>82</v>
      </c>
      <c r="U1842" t="s">
        <v>83</v>
      </c>
      <c r="V1842" t="s">
        <v>84</v>
      </c>
      <c r="W1842" t="s">
        <v>103</v>
      </c>
      <c r="X1842" t="s"/>
      <c r="Y1842" t="s">
        <v>86</v>
      </c>
      <c r="Z1842">
        <f>HYPERLINK("https://hotelmonitor-cachepage.eclerx.com/savepage/tk_1545475880832323_sr_59.html","info")</f>
        <v/>
      </c>
      <c r="AA1842" t="n">
        <v>-426811</v>
      </c>
      <c r="AB1842" t="s">
        <v>1261</v>
      </c>
      <c r="AC1842" t="s">
        <v>88</v>
      </c>
      <c r="AD1842" t="s">
        <v>89</v>
      </c>
      <c r="AE1842" t="s"/>
      <c r="AF1842" t="s"/>
      <c r="AG1842" t="s"/>
      <c r="AH1842" t="s">
        <v>1254</v>
      </c>
      <c r="AI1842" t="s">
        <v>1255</v>
      </c>
      <c r="AJ1842" t="s"/>
      <c r="AK1842" t="s">
        <v>91</v>
      </c>
      <c r="AL1842" t="s"/>
      <c r="AM1842" t="s">
        <v>474</v>
      </c>
      <c r="AN1842" t="s">
        <v>91</v>
      </c>
      <c r="AO1842" t="s"/>
      <c r="AP1842" t="n">
        <v>3</v>
      </c>
      <c r="AQ1842" t="s">
        <v>92</v>
      </c>
      <c r="AR1842" t="s"/>
      <c r="AS1842" t="s">
        <v>93</v>
      </c>
      <c r="AT1842" t="s">
        <v>94</v>
      </c>
      <c r="AU1842" t="s">
        <v>91</v>
      </c>
      <c r="AV1842" t="s"/>
      <c r="AW1842" t="s">
        <v>95</v>
      </c>
      <c r="AX1842" t="s"/>
      <c r="AY1842" t="n">
        <v>426811</v>
      </c>
      <c r="AZ1842" t="s">
        <v>1225</v>
      </c>
      <c r="BA1842" t="s"/>
      <c r="BB1842" t="s"/>
      <c r="BC1842" t="n">
        <v>38.91</v>
      </c>
      <c r="BD1842" t="n">
        <v>38.91</v>
      </c>
      <c r="BE1842" t="s">
        <v>1256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>
        <v>1263</v>
      </c>
      <c r="BR1842" t="s">
        <v>387</v>
      </c>
    </row>
    <row r="1843" spans="1:70">
      <c r="A1843" t="s">
        <v>70</v>
      </c>
      <c r="B1843" t="s">
        <v>71</v>
      </c>
      <c r="C1843" t="s">
        <v>311</v>
      </c>
      <c r="D1843" t="n">
        <v>3</v>
      </c>
      <c r="E1843" t="s">
        <v>1219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200</v>
      </c>
      <c r="L1843" t="s">
        <v>77</v>
      </c>
      <c r="M1843" t="s"/>
      <c r="N1843" t="s">
        <v>1262</v>
      </c>
      <c r="O1843" t="s">
        <v>79</v>
      </c>
      <c r="P1843" t="s">
        <v>1219</v>
      </c>
      <c r="Q1843" t="s"/>
      <c r="R1843" t="s">
        <v>328</v>
      </c>
      <c r="S1843" t="s">
        <v>1252</v>
      </c>
      <c r="T1843" t="s">
        <v>82</v>
      </c>
      <c r="U1843" t="s">
        <v>83</v>
      </c>
      <c r="V1843" t="s">
        <v>84</v>
      </c>
      <c r="W1843" t="s">
        <v>103</v>
      </c>
      <c r="X1843" t="s"/>
      <c r="Y1843" t="s">
        <v>86</v>
      </c>
      <c r="Z1843">
        <f>HYPERLINK("https://hotelmonitor-cachepage.eclerx.com/savepage/tk_1545475880832323_sr_59.html","info")</f>
        <v/>
      </c>
      <c r="AA1843" t="n">
        <v>-426811</v>
      </c>
      <c r="AB1843" t="s">
        <v>1261</v>
      </c>
      <c r="AC1843" t="s">
        <v>88</v>
      </c>
      <c r="AD1843" t="s">
        <v>89</v>
      </c>
      <c r="AE1843" t="s"/>
      <c r="AF1843" t="s"/>
      <c r="AG1843" t="s"/>
      <c r="AH1843" t="s">
        <v>1254</v>
      </c>
      <c r="AI1843" t="s">
        <v>1255</v>
      </c>
      <c r="AJ1843" t="s"/>
      <c r="AK1843" t="s">
        <v>91</v>
      </c>
      <c r="AL1843" t="s"/>
      <c r="AM1843" t="s">
        <v>474</v>
      </c>
      <c r="AN1843" t="s">
        <v>91</v>
      </c>
      <c r="AO1843" t="s"/>
      <c r="AP1843" t="n">
        <v>3</v>
      </c>
      <c r="AQ1843" t="s">
        <v>92</v>
      </c>
      <c r="AR1843" t="s"/>
      <c r="AS1843" t="s">
        <v>93</v>
      </c>
      <c r="AT1843" t="s">
        <v>94</v>
      </c>
      <c r="AU1843" t="s">
        <v>91</v>
      </c>
      <c r="AV1843" t="s"/>
      <c r="AW1843" t="s">
        <v>95</v>
      </c>
      <c r="AX1843" t="s"/>
      <c r="AY1843" t="n">
        <v>426811</v>
      </c>
      <c r="AZ1843" t="s">
        <v>1225</v>
      </c>
      <c r="BA1843" t="s"/>
      <c r="BB1843" t="s"/>
      <c r="BC1843" t="n">
        <v>38.91</v>
      </c>
      <c r="BD1843" t="n">
        <v>38.91</v>
      </c>
      <c r="BE1843" t="s">
        <v>1256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>
        <v>1263</v>
      </c>
      <c r="BR1843" t="s">
        <v>387</v>
      </c>
    </row>
    <row r="1844" spans="1:70">
      <c r="A1844" t="s">
        <v>70</v>
      </c>
      <c r="B1844" t="s">
        <v>71</v>
      </c>
      <c r="C1844" t="s">
        <v>311</v>
      </c>
      <c r="D1844" t="n">
        <v>3</v>
      </c>
      <c r="E1844" t="s">
        <v>1219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200.41</v>
      </c>
      <c r="L1844" t="s">
        <v>77</v>
      </c>
      <c r="M1844" t="s"/>
      <c r="N1844" t="s">
        <v>303</v>
      </c>
      <c r="O1844" t="s">
        <v>79</v>
      </c>
      <c r="P1844" t="s">
        <v>1219</v>
      </c>
      <c r="Q1844" t="s"/>
      <c r="R1844" t="s">
        <v>328</v>
      </c>
      <c r="S1844" t="s">
        <v>1264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HYPERLINK("https://hotelmonitor-cachepage.eclerx.com/savepage/tk_1545475880832323_sr_59.html","info")</f>
        <v/>
      </c>
      <c r="AA1844" t="n">
        <v>-426811</v>
      </c>
      <c r="AB1844" t="s">
        <v>995</v>
      </c>
      <c r="AC1844" t="s">
        <v>88</v>
      </c>
      <c r="AD1844" t="s">
        <v>89</v>
      </c>
      <c r="AE1844" t="s"/>
      <c r="AF1844" t="s"/>
      <c r="AG1844" t="s"/>
      <c r="AH1844" t="s">
        <v>1265</v>
      </c>
      <c r="AI1844" t="s">
        <v>1264</v>
      </c>
      <c r="AJ1844" t="s"/>
      <c r="AK1844" t="s">
        <v>91</v>
      </c>
      <c r="AL1844" t="s"/>
      <c r="AM1844" t="s">
        <v>271</v>
      </c>
      <c r="AN1844" t="s">
        <v>91</v>
      </c>
      <c r="AO1844" t="s"/>
      <c r="AP1844" t="n">
        <v>3</v>
      </c>
      <c r="AQ1844" t="s">
        <v>92</v>
      </c>
      <c r="AR1844" t="s"/>
      <c r="AS1844" t="s">
        <v>160</v>
      </c>
      <c r="AT1844" t="s">
        <v>94</v>
      </c>
      <c r="AU1844" t="s">
        <v>99</v>
      </c>
      <c r="AV1844" t="s"/>
      <c r="AW1844" t="s">
        <v>95</v>
      </c>
      <c r="AX1844" t="s"/>
      <c r="AY1844" t="n">
        <v>426811</v>
      </c>
      <c r="AZ1844" t="s">
        <v>1225</v>
      </c>
      <c r="BA1844" t="s"/>
      <c r="BB1844" t="s"/>
      <c r="BC1844" t="n">
        <v>38.91</v>
      </c>
      <c r="BD1844" t="n">
        <v>38.91</v>
      </c>
      <c r="BE1844" t="s">
        <v>1266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>
        <v>307</v>
      </c>
      <c r="BR1844" t="s">
        <v>387</v>
      </c>
    </row>
    <row r="1845" spans="1:70">
      <c r="A1845" t="s">
        <v>70</v>
      </c>
      <c r="B1845" t="s">
        <v>71</v>
      </c>
      <c r="C1845" t="s">
        <v>311</v>
      </c>
      <c r="D1845" t="n">
        <v>3</v>
      </c>
      <c r="E1845" t="s">
        <v>1219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200.41</v>
      </c>
      <c r="L1845" t="s">
        <v>77</v>
      </c>
      <c r="M1845" t="s"/>
      <c r="N1845" t="s">
        <v>303</v>
      </c>
      <c r="O1845" t="s">
        <v>79</v>
      </c>
      <c r="P1845" t="s">
        <v>1219</v>
      </c>
      <c r="Q1845" t="s"/>
      <c r="R1845" t="s">
        <v>328</v>
      </c>
      <c r="S1845" t="s">
        <v>1264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HYPERLINK("https://hotelmonitor-cachepage.eclerx.com/savepage/tk_1545475880832323_sr_59.html","info")</f>
        <v/>
      </c>
      <c r="AA1845" t="n">
        <v>-426811</v>
      </c>
      <c r="AB1845" t="s">
        <v>995</v>
      </c>
      <c r="AC1845" t="s">
        <v>88</v>
      </c>
      <c r="AD1845" t="s">
        <v>89</v>
      </c>
      <c r="AE1845" t="s"/>
      <c r="AF1845" t="s"/>
      <c r="AG1845" t="s"/>
      <c r="AH1845" t="s">
        <v>1265</v>
      </c>
      <c r="AI1845" t="s">
        <v>1264</v>
      </c>
      <c r="AJ1845" t="s"/>
      <c r="AK1845" t="s">
        <v>91</v>
      </c>
      <c r="AL1845" t="s"/>
      <c r="AM1845" t="s">
        <v>271</v>
      </c>
      <c r="AN1845" t="s">
        <v>91</v>
      </c>
      <c r="AO1845" t="s"/>
      <c r="AP1845" t="n">
        <v>3</v>
      </c>
      <c r="AQ1845" t="s">
        <v>92</v>
      </c>
      <c r="AR1845" t="s"/>
      <c r="AS1845" t="s">
        <v>160</v>
      </c>
      <c r="AT1845" t="s">
        <v>94</v>
      </c>
      <c r="AU1845" t="s">
        <v>99</v>
      </c>
      <c r="AV1845" t="s"/>
      <c r="AW1845" t="s">
        <v>95</v>
      </c>
      <c r="AX1845" t="s"/>
      <c r="AY1845" t="n">
        <v>426811</v>
      </c>
      <c r="AZ1845" t="s">
        <v>1225</v>
      </c>
      <c r="BA1845" t="s"/>
      <c r="BB1845" t="s"/>
      <c r="BC1845" t="n">
        <v>38.91</v>
      </c>
      <c r="BD1845" t="n">
        <v>38.91</v>
      </c>
      <c r="BE1845" t="s">
        <v>1266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>
        <v>307</v>
      </c>
      <c r="BR1845" t="s">
        <v>387</v>
      </c>
    </row>
    <row r="1846" spans="1:70">
      <c r="A1846" t="s">
        <v>70</v>
      </c>
      <c r="B1846" t="s">
        <v>71</v>
      </c>
      <c r="C1846" t="s">
        <v>311</v>
      </c>
      <c r="D1846" t="n">
        <v>3</v>
      </c>
      <c r="E1846" t="s">
        <v>1219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204.11</v>
      </c>
      <c r="L1846" t="s">
        <v>77</v>
      </c>
      <c r="M1846" t="s"/>
      <c r="N1846" t="s">
        <v>303</v>
      </c>
      <c r="O1846" t="s">
        <v>79</v>
      </c>
      <c r="P1846" t="s">
        <v>1219</v>
      </c>
      <c r="Q1846" t="s"/>
      <c r="R1846" t="s">
        <v>328</v>
      </c>
      <c r="S1846" t="s">
        <v>1267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>
        <f>HYPERLINK("https://hotelmonitor-cachepage.eclerx.com/savepage/tk_1545475880832323_sr_59.html","info")</f>
        <v/>
      </c>
      <c r="AA1846" t="n">
        <v>-426811</v>
      </c>
      <c r="AB1846" t="s">
        <v>782</v>
      </c>
      <c r="AC1846" t="s">
        <v>196</v>
      </c>
      <c r="AD1846" t="s">
        <v>89</v>
      </c>
      <c r="AE1846" t="s"/>
      <c r="AF1846" t="s"/>
      <c r="AG1846" t="s"/>
      <c r="AH1846" t="s">
        <v>1268</v>
      </c>
      <c r="AI1846" t="s">
        <v>1267</v>
      </c>
      <c r="AJ1846" t="s"/>
      <c r="AK1846" t="s">
        <v>91</v>
      </c>
      <c r="AL1846" t="s"/>
      <c r="AM1846" t="s">
        <v>271</v>
      </c>
      <c r="AN1846" t="s">
        <v>91</v>
      </c>
      <c r="AO1846" t="s"/>
      <c r="AP1846" t="n">
        <v>3</v>
      </c>
      <c r="AQ1846" t="s">
        <v>92</v>
      </c>
      <c r="AR1846" t="s"/>
      <c r="AS1846" t="s">
        <v>160</v>
      </c>
      <c r="AT1846" t="s">
        <v>94</v>
      </c>
      <c r="AU1846" t="s">
        <v>91</v>
      </c>
      <c r="AV1846" t="s"/>
      <c r="AW1846" t="s">
        <v>95</v>
      </c>
      <c r="AX1846" t="s"/>
      <c r="AY1846" t="n">
        <v>426811</v>
      </c>
      <c r="AZ1846" t="s">
        <v>1225</v>
      </c>
      <c r="BA1846" t="s"/>
      <c r="BB1846" t="s"/>
      <c r="BC1846" t="n">
        <v>38.91</v>
      </c>
      <c r="BD1846" t="n">
        <v>38.91</v>
      </c>
      <c r="BE1846" t="s">
        <v>1269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>
        <v>307</v>
      </c>
      <c r="BR1846" t="s">
        <v>387</v>
      </c>
    </row>
    <row r="1847" spans="1:70">
      <c r="A1847" t="s">
        <v>70</v>
      </c>
      <c r="B1847" t="s">
        <v>71</v>
      </c>
      <c r="C1847" t="s">
        <v>311</v>
      </c>
      <c r="D1847" t="n">
        <v>3</v>
      </c>
      <c r="E1847" t="s">
        <v>1219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204.11</v>
      </c>
      <c r="L1847" t="s">
        <v>77</v>
      </c>
      <c r="M1847" t="s"/>
      <c r="N1847" t="s">
        <v>303</v>
      </c>
      <c r="O1847" t="s">
        <v>79</v>
      </c>
      <c r="P1847" t="s">
        <v>1219</v>
      </c>
      <c r="Q1847" t="s"/>
      <c r="R1847" t="s">
        <v>328</v>
      </c>
      <c r="S1847" t="s">
        <v>1267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>
        <f>HYPERLINK("https://hotelmonitor-cachepage.eclerx.com/savepage/tk_1545475880832323_sr_59.html","info")</f>
        <v/>
      </c>
      <c r="AA1847" t="n">
        <v>-426811</v>
      </c>
      <c r="AB1847" t="s">
        <v>782</v>
      </c>
      <c r="AC1847" t="s">
        <v>196</v>
      </c>
      <c r="AD1847" t="s">
        <v>89</v>
      </c>
      <c r="AE1847" t="s"/>
      <c r="AF1847" t="s"/>
      <c r="AG1847" t="s"/>
      <c r="AH1847" t="s">
        <v>1268</v>
      </c>
      <c r="AI1847" t="s">
        <v>1267</v>
      </c>
      <c r="AJ1847" t="s"/>
      <c r="AK1847" t="s">
        <v>91</v>
      </c>
      <c r="AL1847" t="s"/>
      <c r="AM1847" t="s">
        <v>271</v>
      </c>
      <c r="AN1847" t="s">
        <v>91</v>
      </c>
      <c r="AO1847" t="s"/>
      <c r="AP1847" t="n">
        <v>3</v>
      </c>
      <c r="AQ1847" t="s">
        <v>92</v>
      </c>
      <c r="AR1847" t="s"/>
      <c r="AS1847" t="s">
        <v>160</v>
      </c>
      <c r="AT1847" t="s">
        <v>94</v>
      </c>
      <c r="AU1847" t="s">
        <v>91</v>
      </c>
      <c r="AV1847" t="s"/>
      <c r="AW1847" t="s">
        <v>95</v>
      </c>
      <c r="AX1847" t="s"/>
      <c r="AY1847" t="n">
        <v>426811</v>
      </c>
      <c r="AZ1847" t="s">
        <v>1225</v>
      </c>
      <c r="BA1847" t="s"/>
      <c r="BB1847" t="s"/>
      <c r="BC1847" t="n">
        <v>38.91</v>
      </c>
      <c r="BD1847" t="n">
        <v>38.91</v>
      </c>
      <c r="BE1847" t="s">
        <v>1269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>
        <v>307</v>
      </c>
      <c r="BR1847" t="s">
        <v>387</v>
      </c>
    </row>
    <row r="1848" spans="1:70">
      <c r="A1848" t="s">
        <v>70</v>
      </c>
      <c r="B1848" t="s">
        <v>71</v>
      </c>
      <c r="C1848" t="s">
        <v>311</v>
      </c>
      <c r="D1848" t="n">
        <v>3</v>
      </c>
      <c r="E1848" t="s">
        <v>1219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202.5</v>
      </c>
      <c r="L1848" t="s">
        <v>77</v>
      </c>
      <c r="M1848" t="s"/>
      <c r="N1848" t="s">
        <v>1270</v>
      </c>
      <c r="O1848" t="s">
        <v>79</v>
      </c>
      <c r="P1848" t="s">
        <v>1219</v>
      </c>
      <c r="Q1848" t="s"/>
      <c r="R1848" t="s">
        <v>328</v>
      </c>
      <c r="S1848" t="s">
        <v>1271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HYPERLINK("https://hotelmonitor-cachepage.eclerx.com/savepage/tk_1545475880832323_sr_59.html","info")</f>
        <v/>
      </c>
      <c r="AA1848" t="n">
        <v>-426811</v>
      </c>
      <c r="AB1848" t="s">
        <v>1222</v>
      </c>
      <c r="AC1848" t="s">
        <v>88</v>
      </c>
      <c r="AD1848" t="s">
        <v>89</v>
      </c>
      <c r="AE1848" t="s"/>
      <c r="AF1848" t="s"/>
      <c r="AG1848" t="s"/>
      <c r="AH1848" t="s">
        <v>1272</v>
      </c>
      <c r="AI1848" t="s">
        <v>1273</v>
      </c>
      <c r="AJ1848" t="s"/>
      <c r="AK1848" t="s">
        <v>91</v>
      </c>
      <c r="AL1848" t="s"/>
      <c r="AM1848" t="s">
        <v>474</v>
      </c>
      <c r="AN1848" t="s">
        <v>91</v>
      </c>
      <c r="AO1848" t="s"/>
      <c r="AP1848" t="n">
        <v>3</v>
      </c>
      <c r="AQ1848" t="s">
        <v>92</v>
      </c>
      <c r="AR1848" t="s"/>
      <c r="AS1848" t="s">
        <v>93</v>
      </c>
      <c r="AT1848" t="s">
        <v>94</v>
      </c>
      <c r="AU1848" t="s">
        <v>91</v>
      </c>
      <c r="AV1848" t="s"/>
      <c r="AW1848" t="s">
        <v>95</v>
      </c>
      <c r="AX1848" t="s"/>
      <c r="AY1848" t="n">
        <v>426811</v>
      </c>
      <c r="AZ1848" t="s">
        <v>1225</v>
      </c>
      <c r="BA1848" t="s"/>
      <c r="BB1848" t="s"/>
      <c r="BC1848" t="n">
        <v>38.91</v>
      </c>
      <c r="BD1848" t="n">
        <v>38.91</v>
      </c>
      <c r="BE1848" t="s">
        <v>1274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>
        <v>1275</v>
      </c>
      <c r="BR1848" t="s">
        <v>387</v>
      </c>
    </row>
    <row r="1849" spans="1:70">
      <c r="A1849" t="s">
        <v>70</v>
      </c>
      <c r="B1849" t="s">
        <v>71</v>
      </c>
      <c r="C1849" t="s">
        <v>311</v>
      </c>
      <c r="D1849" t="n">
        <v>3</v>
      </c>
      <c r="E1849" t="s">
        <v>1219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202.5</v>
      </c>
      <c r="L1849" t="s">
        <v>77</v>
      </c>
      <c r="M1849" t="s"/>
      <c r="N1849" t="s">
        <v>1270</v>
      </c>
      <c r="O1849" t="s">
        <v>79</v>
      </c>
      <c r="P1849" t="s">
        <v>1219</v>
      </c>
      <c r="Q1849" t="s"/>
      <c r="R1849" t="s">
        <v>328</v>
      </c>
      <c r="S1849" t="s">
        <v>1271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>
        <f>HYPERLINK("https://hotelmonitor-cachepage.eclerx.com/savepage/tk_1545475880832323_sr_59.html","info")</f>
        <v/>
      </c>
      <c r="AA1849" t="n">
        <v>-426811</v>
      </c>
      <c r="AB1849" t="s">
        <v>1222</v>
      </c>
      <c r="AC1849" t="s">
        <v>88</v>
      </c>
      <c r="AD1849" t="s">
        <v>89</v>
      </c>
      <c r="AE1849" t="s"/>
      <c r="AF1849" t="s"/>
      <c r="AG1849" t="s"/>
      <c r="AH1849" t="s">
        <v>1272</v>
      </c>
      <c r="AI1849" t="s">
        <v>1273</v>
      </c>
      <c r="AJ1849" t="s"/>
      <c r="AK1849" t="s">
        <v>91</v>
      </c>
      <c r="AL1849" t="s"/>
      <c r="AM1849" t="s">
        <v>474</v>
      </c>
      <c r="AN1849" t="s">
        <v>91</v>
      </c>
      <c r="AO1849" t="s"/>
      <c r="AP1849" t="n">
        <v>3</v>
      </c>
      <c r="AQ1849" t="s">
        <v>92</v>
      </c>
      <c r="AR1849" t="s"/>
      <c r="AS1849" t="s">
        <v>93</v>
      </c>
      <c r="AT1849" t="s">
        <v>94</v>
      </c>
      <c r="AU1849" t="s">
        <v>91</v>
      </c>
      <c r="AV1849" t="s"/>
      <c r="AW1849" t="s">
        <v>95</v>
      </c>
      <c r="AX1849" t="s"/>
      <c r="AY1849" t="n">
        <v>426811</v>
      </c>
      <c r="AZ1849" t="s">
        <v>1225</v>
      </c>
      <c r="BA1849" t="s"/>
      <c r="BB1849" t="s"/>
      <c r="BC1849" t="n">
        <v>38.91</v>
      </c>
      <c r="BD1849" t="n">
        <v>38.91</v>
      </c>
      <c r="BE1849" t="s">
        <v>1274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>
        <v>1275</v>
      </c>
      <c r="BR1849" t="s">
        <v>387</v>
      </c>
    </row>
    <row r="1850" spans="1:70">
      <c r="A1850" t="s">
        <v>70</v>
      </c>
      <c r="B1850" t="s">
        <v>71</v>
      </c>
      <c r="C1850" t="s">
        <v>311</v>
      </c>
      <c r="D1850" t="n">
        <v>3</v>
      </c>
      <c r="E1850" t="s">
        <v>1219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202.51</v>
      </c>
      <c r="L1850" t="s">
        <v>77</v>
      </c>
      <c r="M1850" t="s"/>
      <c r="N1850" t="s">
        <v>1270</v>
      </c>
      <c r="O1850" t="s">
        <v>79</v>
      </c>
      <c r="P1850" t="s">
        <v>1219</v>
      </c>
      <c r="Q1850" t="s"/>
      <c r="R1850" t="s">
        <v>328</v>
      </c>
      <c r="S1850" t="s">
        <v>1276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>
        <f>HYPERLINK("https://hotelmonitor-cachepage.eclerx.com/savepage/tk_1545475880832323_sr_59.html","info")</f>
        <v/>
      </c>
      <c r="AA1850" t="n">
        <v>-426811</v>
      </c>
      <c r="AB1850" t="s">
        <v>1229</v>
      </c>
      <c r="AC1850" t="s">
        <v>196</v>
      </c>
      <c r="AD1850" t="s">
        <v>89</v>
      </c>
      <c r="AE1850" t="s"/>
      <c r="AF1850" t="s"/>
      <c r="AG1850" t="s"/>
      <c r="AH1850" t="s">
        <v>1277</v>
      </c>
      <c r="AI1850" t="s">
        <v>1276</v>
      </c>
      <c r="AJ1850" t="s"/>
      <c r="AK1850" t="s">
        <v>91</v>
      </c>
      <c r="AL1850" t="s"/>
      <c r="AM1850" t="s">
        <v>474</v>
      </c>
      <c r="AN1850" t="s">
        <v>91</v>
      </c>
      <c r="AO1850" t="s"/>
      <c r="AP1850" t="n">
        <v>3</v>
      </c>
      <c r="AQ1850" t="s">
        <v>92</v>
      </c>
      <c r="AR1850" t="s"/>
      <c r="AS1850" t="s">
        <v>93</v>
      </c>
      <c r="AT1850" t="s">
        <v>94</v>
      </c>
      <c r="AU1850" t="s">
        <v>91</v>
      </c>
      <c r="AV1850" t="s"/>
      <c r="AW1850" t="s">
        <v>95</v>
      </c>
      <c r="AX1850" t="s"/>
      <c r="AY1850" t="n">
        <v>426811</v>
      </c>
      <c r="AZ1850" t="s">
        <v>1225</v>
      </c>
      <c r="BA1850" t="s"/>
      <c r="BB1850" t="s"/>
      <c r="BC1850" t="n">
        <v>38.91</v>
      </c>
      <c r="BD1850" t="n">
        <v>38.91</v>
      </c>
      <c r="BE1850" t="s">
        <v>1278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>
        <v>1275</v>
      </c>
      <c r="BR1850" t="s">
        <v>387</v>
      </c>
    </row>
    <row r="1851" spans="1:70">
      <c r="A1851" t="s">
        <v>70</v>
      </c>
      <c r="B1851" t="s">
        <v>71</v>
      </c>
      <c r="C1851" t="s">
        <v>311</v>
      </c>
      <c r="D1851" t="n">
        <v>3</v>
      </c>
      <c r="E1851" t="s">
        <v>1219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202.51</v>
      </c>
      <c r="L1851" t="s">
        <v>77</v>
      </c>
      <c r="M1851" t="s"/>
      <c r="N1851" t="s">
        <v>1270</v>
      </c>
      <c r="O1851" t="s">
        <v>79</v>
      </c>
      <c r="P1851" t="s">
        <v>1219</v>
      </c>
      <c r="Q1851" t="s"/>
      <c r="R1851" t="s">
        <v>328</v>
      </c>
      <c r="S1851" t="s">
        <v>1276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>
        <f>HYPERLINK("https://hotelmonitor-cachepage.eclerx.com/savepage/tk_1545475880832323_sr_59.html","info")</f>
        <v/>
      </c>
      <c r="AA1851" t="n">
        <v>-426811</v>
      </c>
      <c r="AB1851" t="s">
        <v>1229</v>
      </c>
      <c r="AC1851" t="s">
        <v>196</v>
      </c>
      <c r="AD1851" t="s">
        <v>89</v>
      </c>
      <c r="AE1851" t="s"/>
      <c r="AF1851" t="s"/>
      <c r="AG1851" t="s"/>
      <c r="AH1851" t="s">
        <v>1277</v>
      </c>
      <c r="AI1851" t="s">
        <v>1276</v>
      </c>
      <c r="AJ1851" t="s"/>
      <c r="AK1851" t="s">
        <v>91</v>
      </c>
      <c r="AL1851" t="s"/>
      <c r="AM1851" t="s">
        <v>474</v>
      </c>
      <c r="AN1851" t="s">
        <v>91</v>
      </c>
      <c r="AO1851" t="s"/>
      <c r="AP1851" t="n">
        <v>3</v>
      </c>
      <c r="AQ1851" t="s">
        <v>92</v>
      </c>
      <c r="AR1851" t="s"/>
      <c r="AS1851" t="s">
        <v>93</v>
      </c>
      <c r="AT1851" t="s">
        <v>94</v>
      </c>
      <c r="AU1851" t="s">
        <v>91</v>
      </c>
      <c r="AV1851" t="s"/>
      <c r="AW1851" t="s">
        <v>95</v>
      </c>
      <c r="AX1851" t="s"/>
      <c r="AY1851" t="n">
        <v>426811</v>
      </c>
      <c r="AZ1851" t="s">
        <v>1225</v>
      </c>
      <c r="BA1851" t="s"/>
      <c r="BB1851" t="s"/>
      <c r="BC1851" t="n">
        <v>38.91</v>
      </c>
      <c r="BD1851" t="n">
        <v>38.91</v>
      </c>
      <c r="BE1851" t="s">
        <v>1278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>
        <v>1275</v>
      </c>
      <c r="BR1851" t="s">
        <v>387</v>
      </c>
    </row>
    <row r="1852" spans="1:70">
      <c r="A1852" t="s">
        <v>70</v>
      </c>
      <c r="B1852" t="s">
        <v>71</v>
      </c>
      <c r="C1852" t="s">
        <v>311</v>
      </c>
      <c r="D1852" t="n">
        <v>3</v>
      </c>
      <c r="E1852" t="s">
        <v>1219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202.51</v>
      </c>
      <c r="L1852" t="s">
        <v>77</v>
      </c>
      <c r="M1852" t="s"/>
      <c r="N1852" t="s">
        <v>1270</v>
      </c>
      <c r="O1852" t="s">
        <v>79</v>
      </c>
      <c r="P1852" t="s">
        <v>1219</v>
      </c>
      <c r="Q1852" t="s"/>
      <c r="R1852" t="s">
        <v>328</v>
      </c>
      <c r="S1852" t="s">
        <v>1279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>
        <f>HYPERLINK("https://hotelmonitor-cachepage.eclerx.com/savepage/tk_1545475880832323_sr_59.html","info")</f>
        <v/>
      </c>
      <c r="AA1852" t="n">
        <v>-426811</v>
      </c>
      <c r="AB1852" t="s">
        <v>1233</v>
      </c>
      <c r="AC1852" t="s">
        <v>196</v>
      </c>
      <c r="AD1852" t="s">
        <v>89</v>
      </c>
      <c r="AE1852" t="s"/>
      <c r="AF1852" t="s"/>
      <c r="AG1852" t="s"/>
      <c r="AH1852" t="s">
        <v>1280</v>
      </c>
      <c r="AI1852" t="s">
        <v>1279</v>
      </c>
      <c r="AJ1852" t="s"/>
      <c r="AK1852" t="s">
        <v>91</v>
      </c>
      <c r="AL1852" t="s"/>
      <c r="AM1852" t="s">
        <v>371</v>
      </c>
      <c r="AN1852" t="s">
        <v>91</v>
      </c>
      <c r="AO1852" t="s"/>
      <c r="AP1852" t="n">
        <v>3</v>
      </c>
      <c r="AQ1852" t="s">
        <v>92</v>
      </c>
      <c r="AR1852" t="s"/>
      <c r="AS1852" t="s">
        <v>1235</v>
      </c>
      <c r="AT1852" t="s">
        <v>94</v>
      </c>
      <c r="AU1852" t="s">
        <v>91</v>
      </c>
      <c r="AV1852" t="s"/>
      <c r="AW1852" t="s">
        <v>95</v>
      </c>
      <c r="AX1852" t="s"/>
      <c r="AY1852" t="n">
        <v>426811</v>
      </c>
      <c r="AZ1852" t="s">
        <v>1225</v>
      </c>
      <c r="BA1852" t="s"/>
      <c r="BB1852" t="s"/>
      <c r="BC1852" t="n">
        <v>38.91</v>
      </c>
      <c r="BD1852" t="n">
        <v>38.91</v>
      </c>
      <c r="BE1852" t="s">
        <v>1278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>
        <v>1275</v>
      </c>
      <c r="BR1852" t="s">
        <v>387</v>
      </c>
    </row>
    <row r="1853" spans="1:70">
      <c r="A1853" t="s">
        <v>70</v>
      </c>
      <c r="B1853" t="s">
        <v>71</v>
      </c>
      <c r="C1853" t="s">
        <v>311</v>
      </c>
      <c r="D1853" t="n">
        <v>3</v>
      </c>
      <c r="E1853" t="s">
        <v>1219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202.51</v>
      </c>
      <c r="L1853" t="s">
        <v>77</v>
      </c>
      <c r="M1853" t="s"/>
      <c r="N1853" t="s">
        <v>1270</v>
      </c>
      <c r="O1853" t="s">
        <v>79</v>
      </c>
      <c r="P1853" t="s">
        <v>1219</v>
      </c>
      <c r="Q1853" t="s"/>
      <c r="R1853" t="s">
        <v>328</v>
      </c>
      <c r="S1853" t="s">
        <v>1279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>
        <f>HYPERLINK("https://hotelmonitor-cachepage.eclerx.com/savepage/tk_1545475880832323_sr_59.html","info")</f>
        <v/>
      </c>
      <c r="AA1853" t="n">
        <v>-426811</v>
      </c>
      <c r="AB1853" t="s">
        <v>1233</v>
      </c>
      <c r="AC1853" t="s">
        <v>196</v>
      </c>
      <c r="AD1853" t="s">
        <v>89</v>
      </c>
      <c r="AE1853" t="s"/>
      <c r="AF1853" t="s"/>
      <c r="AG1853" t="s"/>
      <c r="AH1853" t="s">
        <v>1280</v>
      </c>
      <c r="AI1853" t="s">
        <v>1279</v>
      </c>
      <c r="AJ1853" t="s"/>
      <c r="AK1853" t="s">
        <v>91</v>
      </c>
      <c r="AL1853" t="s"/>
      <c r="AM1853" t="s">
        <v>371</v>
      </c>
      <c r="AN1853" t="s">
        <v>91</v>
      </c>
      <c r="AO1853" t="s"/>
      <c r="AP1853" t="n">
        <v>3</v>
      </c>
      <c r="AQ1853" t="s">
        <v>92</v>
      </c>
      <c r="AR1853" t="s"/>
      <c r="AS1853" t="s">
        <v>1235</v>
      </c>
      <c r="AT1853" t="s">
        <v>94</v>
      </c>
      <c r="AU1853" t="s">
        <v>91</v>
      </c>
      <c r="AV1853" t="s"/>
      <c r="AW1853" t="s">
        <v>95</v>
      </c>
      <c r="AX1853" t="s"/>
      <c r="AY1853" t="n">
        <v>426811</v>
      </c>
      <c r="AZ1853" t="s">
        <v>1225</v>
      </c>
      <c r="BA1853" t="s"/>
      <c r="BB1853" t="s"/>
      <c r="BC1853" t="n">
        <v>38.91</v>
      </c>
      <c r="BD1853" t="n">
        <v>38.91</v>
      </c>
      <c r="BE1853" t="s">
        <v>1278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>
        <v>1275</v>
      </c>
      <c r="BR1853" t="s">
        <v>387</v>
      </c>
    </row>
    <row r="1854" spans="1:70">
      <c r="A1854" t="s">
        <v>70</v>
      </c>
      <c r="B1854" t="s">
        <v>71</v>
      </c>
      <c r="C1854" t="s">
        <v>311</v>
      </c>
      <c r="D1854" t="n">
        <v>3</v>
      </c>
      <c r="E1854" t="s">
        <v>1219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225</v>
      </c>
      <c r="L1854" t="s">
        <v>77</v>
      </c>
      <c r="M1854" t="s"/>
      <c r="N1854" t="s">
        <v>1270</v>
      </c>
      <c r="O1854" t="s">
        <v>79</v>
      </c>
      <c r="P1854" t="s">
        <v>1219</v>
      </c>
      <c r="Q1854" t="s"/>
      <c r="R1854" t="s">
        <v>328</v>
      </c>
      <c r="S1854" t="s">
        <v>1281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>
        <f>HYPERLINK("https://hotelmonitor-cachepage.eclerx.com/savepage/tk_1545475880832323_sr_59.html","info")</f>
        <v/>
      </c>
      <c r="AA1854" t="n">
        <v>-426811</v>
      </c>
      <c r="AB1854" t="s">
        <v>1237</v>
      </c>
      <c r="AC1854" t="s">
        <v>88</v>
      </c>
      <c r="AD1854" t="s">
        <v>89</v>
      </c>
      <c r="AE1854" t="s"/>
      <c r="AF1854" t="s"/>
      <c r="AG1854" t="s"/>
      <c r="AH1854" t="s">
        <v>1282</v>
      </c>
      <c r="AI1854" t="s">
        <v>1283</v>
      </c>
      <c r="AJ1854" t="s"/>
      <c r="AK1854" t="s">
        <v>91</v>
      </c>
      <c r="AL1854" t="s"/>
      <c r="AM1854" t="s">
        <v>371</v>
      </c>
      <c r="AN1854" t="s">
        <v>91</v>
      </c>
      <c r="AO1854" t="s"/>
      <c r="AP1854" t="n">
        <v>3</v>
      </c>
      <c r="AQ1854" t="s">
        <v>92</v>
      </c>
      <c r="AR1854" t="s"/>
      <c r="AS1854" t="s">
        <v>1235</v>
      </c>
      <c r="AT1854" t="s">
        <v>94</v>
      </c>
      <c r="AU1854" t="s">
        <v>91</v>
      </c>
      <c r="AV1854" t="s"/>
      <c r="AW1854" t="s">
        <v>95</v>
      </c>
      <c r="AX1854" t="s"/>
      <c r="AY1854" t="n">
        <v>426811</v>
      </c>
      <c r="AZ1854" t="s">
        <v>1225</v>
      </c>
      <c r="BA1854" t="s"/>
      <c r="BB1854" t="s"/>
      <c r="BC1854" t="n">
        <v>38.91</v>
      </c>
      <c r="BD1854" t="n">
        <v>38.91</v>
      </c>
      <c r="BE1854" t="s">
        <v>1284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>
        <v>1275</v>
      </c>
      <c r="BR1854" t="s">
        <v>387</v>
      </c>
    </row>
    <row r="1855" spans="1:70">
      <c r="A1855" t="s">
        <v>70</v>
      </c>
      <c r="B1855" t="s">
        <v>71</v>
      </c>
      <c r="C1855" t="s">
        <v>311</v>
      </c>
      <c r="D1855" t="n">
        <v>3</v>
      </c>
      <c r="E1855" t="s">
        <v>1219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225</v>
      </c>
      <c r="L1855" t="s">
        <v>77</v>
      </c>
      <c r="M1855" t="s"/>
      <c r="N1855" t="s">
        <v>1270</v>
      </c>
      <c r="O1855" t="s">
        <v>79</v>
      </c>
      <c r="P1855" t="s">
        <v>1219</v>
      </c>
      <c r="Q1855" t="s"/>
      <c r="R1855" t="s">
        <v>328</v>
      </c>
      <c r="S1855" t="s">
        <v>1281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>
        <f>HYPERLINK("https://hotelmonitor-cachepage.eclerx.com/savepage/tk_1545475880832323_sr_59.html","info")</f>
        <v/>
      </c>
      <c r="AA1855" t="n">
        <v>-426811</v>
      </c>
      <c r="AB1855" t="s">
        <v>1237</v>
      </c>
      <c r="AC1855" t="s">
        <v>88</v>
      </c>
      <c r="AD1855" t="s">
        <v>89</v>
      </c>
      <c r="AE1855" t="s"/>
      <c r="AF1855" t="s"/>
      <c r="AG1855" t="s"/>
      <c r="AH1855" t="s">
        <v>1282</v>
      </c>
      <c r="AI1855" t="s">
        <v>1283</v>
      </c>
      <c r="AJ1855" t="s"/>
      <c r="AK1855" t="s">
        <v>91</v>
      </c>
      <c r="AL1855" t="s"/>
      <c r="AM1855" t="s">
        <v>371</v>
      </c>
      <c r="AN1855" t="s">
        <v>91</v>
      </c>
      <c r="AO1855" t="s"/>
      <c r="AP1855" t="n">
        <v>3</v>
      </c>
      <c r="AQ1855" t="s">
        <v>92</v>
      </c>
      <c r="AR1855" t="s"/>
      <c r="AS1855" t="s">
        <v>1235</v>
      </c>
      <c r="AT1855" t="s">
        <v>94</v>
      </c>
      <c r="AU1855" t="s">
        <v>91</v>
      </c>
      <c r="AV1855" t="s"/>
      <c r="AW1855" t="s">
        <v>95</v>
      </c>
      <c r="AX1855" t="s"/>
      <c r="AY1855" t="n">
        <v>426811</v>
      </c>
      <c r="AZ1855" t="s">
        <v>1225</v>
      </c>
      <c r="BA1855" t="s"/>
      <c r="BB1855" t="s"/>
      <c r="BC1855" t="n">
        <v>38.91</v>
      </c>
      <c r="BD1855" t="n">
        <v>38.91</v>
      </c>
      <c r="BE1855" t="s">
        <v>1284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>
        <v>1275</v>
      </c>
      <c r="BR1855" t="s">
        <v>387</v>
      </c>
    </row>
    <row r="1856" spans="1:70">
      <c r="A1856" t="s">
        <v>70</v>
      </c>
      <c r="B1856" t="s">
        <v>71</v>
      </c>
      <c r="C1856" t="s">
        <v>311</v>
      </c>
      <c r="D1856" t="n">
        <v>3</v>
      </c>
      <c r="E1856" t="s">
        <v>1219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225</v>
      </c>
      <c r="L1856" t="s">
        <v>77</v>
      </c>
      <c r="M1856" t="s"/>
      <c r="N1856" t="s">
        <v>1270</v>
      </c>
      <c r="O1856" t="s">
        <v>79</v>
      </c>
      <c r="P1856" t="s">
        <v>1219</v>
      </c>
      <c r="Q1856" t="s"/>
      <c r="R1856" t="s">
        <v>328</v>
      </c>
      <c r="S1856" t="s">
        <v>1281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>
        <f>HYPERLINK("https://hotelmonitor-cachepage.eclerx.com/savepage/tk_1545475880832323_sr_59.html","info")</f>
        <v/>
      </c>
      <c r="AA1856" t="n">
        <v>-426811</v>
      </c>
      <c r="AB1856" t="s">
        <v>1241</v>
      </c>
      <c r="AC1856" t="s">
        <v>88</v>
      </c>
      <c r="AD1856" t="s">
        <v>89</v>
      </c>
      <c r="AE1856" t="s"/>
      <c r="AF1856" t="s"/>
      <c r="AG1856" t="s"/>
      <c r="AH1856" t="s">
        <v>1282</v>
      </c>
      <c r="AI1856" t="s">
        <v>1283</v>
      </c>
      <c r="AJ1856" t="s"/>
      <c r="AK1856" t="s">
        <v>91</v>
      </c>
      <c r="AL1856" t="s"/>
      <c r="AM1856" t="s">
        <v>371</v>
      </c>
      <c r="AN1856" t="s">
        <v>91</v>
      </c>
      <c r="AO1856" t="s"/>
      <c r="AP1856" t="n">
        <v>3</v>
      </c>
      <c r="AQ1856" t="s">
        <v>92</v>
      </c>
      <c r="AR1856" t="s"/>
      <c r="AS1856" t="s">
        <v>1235</v>
      </c>
      <c r="AT1856" t="s">
        <v>94</v>
      </c>
      <c r="AU1856" t="s">
        <v>91</v>
      </c>
      <c r="AV1856" t="s"/>
      <c r="AW1856" t="s">
        <v>95</v>
      </c>
      <c r="AX1856" t="s"/>
      <c r="AY1856" t="n">
        <v>426811</v>
      </c>
      <c r="AZ1856" t="s">
        <v>1225</v>
      </c>
      <c r="BA1856" t="s"/>
      <c r="BB1856" t="s"/>
      <c r="BC1856" t="n">
        <v>38.91</v>
      </c>
      <c r="BD1856" t="n">
        <v>38.91</v>
      </c>
      <c r="BE1856" t="s">
        <v>1284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>
        <v>1275</v>
      </c>
      <c r="BR1856" t="s">
        <v>387</v>
      </c>
    </row>
    <row r="1857" spans="1:70">
      <c r="A1857" t="s">
        <v>70</v>
      </c>
      <c r="B1857" t="s">
        <v>71</v>
      </c>
      <c r="C1857" t="s">
        <v>311</v>
      </c>
      <c r="D1857" t="n">
        <v>3</v>
      </c>
      <c r="E1857" t="s">
        <v>1219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225</v>
      </c>
      <c r="L1857" t="s">
        <v>77</v>
      </c>
      <c r="M1857" t="s"/>
      <c r="N1857" t="s">
        <v>1270</v>
      </c>
      <c r="O1857" t="s">
        <v>79</v>
      </c>
      <c r="P1857" t="s">
        <v>1219</v>
      </c>
      <c r="Q1857" t="s"/>
      <c r="R1857" t="s">
        <v>328</v>
      </c>
      <c r="S1857" t="s">
        <v>1281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>
        <f>HYPERLINK("https://hotelmonitor-cachepage.eclerx.com/savepage/tk_1545475880832323_sr_59.html","info")</f>
        <v/>
      </c>
      <c r="AA1857" t="n">
        <v>-426811</v>
      </c>
      <c r="AB1857" t="s">
        <v>1241</v>
      </c>
      <c r="AC1857" t="s">
        <v>88</v>
      </c>
      <c r="AD1857" t="s">
        <v>89</v>
      </c>
      <c r="AE1857" t="s"/>
      <c r="AF1857" t="s"/>
      <c r="AG1857" t="s"/>
      <c r="AH1857" t="s">
        <v>1282</v>
      </c>
      <c r="AI1857" t="s">
        <v>1283</v>
      </c>
      <c r="AJ1857" t="s"/>
      <c r="AK1857" t="s">
        <v>91</v>
      </c>
      <c r="AL1857" t="s"/>
      <c r="AM1857" t="s">
        <v>371</v>
      </c>
      <c r="AN1857" t="s">
        <v>91</v>
      </c>
      <c r="AO1857" t="s"/>
      <c r="AP1857" t="n">
        <v>3</v>
      </c>
      <c r="AQ1857" t="s">
        <v>92</v>
      </c>
      <c r="AR1857" t="s"/>
      <c r="AS1857" t="s">
        <v>1235</v>
      </c>
      <c r="AT1857" t="s">
        <v>94</v>
      </c>
      <c r="AU1857" t="s">
        <v>91</v>
      </c>
      <c r="AV1857" t="s"/>
      <c r="AW1857" t="s">
        <v>95</v>
      </c>
      <c r="AX1857" t="s"/>
      <c r="AY1857" t="n">
        <v>426811</v>
      </c>
      <c r="AZ1857" t="s">
        <v>1225</v>
      </c>
      <c r="BA1857" t="s"/>
      <c r="BB1857" t="s"/>
      <c r="BC1857" t="n">
        <v>38.91</v>
      </c>
      <c r="BD1857" t="n">
        <v>38.91</v>
      </c>
      <c r="BE1857" t="s">
        <v>1284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>
        <v>1275</v>
      </c>
      <c r="BR1857" t="s">
        <v>387</v>
      </c>
    </row>
    <row r="1858" spans="1:70">
      <c r="A1858" t="s">
        <v>70</v>
      </c>
      <c r="B1858" t="s">
        <v>71</v>
      </c>
      <c r="C1858" t="s">
        <v>311</v>
      </c>
      <c r="D1858" t="n">
        <v>3</v>
      </c>
      <c r="E1858" t="s">
        <v>1219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225</v>
      </c>
      <c r="L1858" t="s">
        <v>77</v>
      </c>
      <c r="M1858" t="s"/>
      <c r="N1858" t="s">
        <v>1270</v>
      </c>
      <c r="O1858" t="s">
        <v>79</v>
      </c>
      <c r="P1858" t="s">
        <v>1219</v>
      </c>
      <c r="Q1858" t="s"/>
      <c r="R1858" t="s">
        <v>328</v>
      </c>
      <c r="S1858" t="s">
        <v>1281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>
        <f>HYPERLINK("https://hotelmonitor-cachepage.eclerx.com/savepage/tk_1545475880832323_sr_59.html","info")</f>
        <v/>
      </c>
      <c r="AA1858" t="n">
        <v>-426811</v>
      </c>
      <c r="AB1858" t="s">
        <v>1242</v>
      </c>
      <c r="AC1858" t="s">
        <v>88</v>
      </c>
      <c r="AD1858" t="s">
        <v>89</v>
      </c>
      <c r="AE1858" t="s"/>
      <c r="AF1858" t="s"/>
      <c r="AG1858" t="s"/>
      <c r="AH1858" t="s">
        <v>1282</v>
      </c>
      <c r="AI1858" t="s">
        <v>1283</v>
      </c>
      <c r="AJ1858" t="s"/>
      <c r="AK1858" t="s">
        <v>91</v>
      </c>
      <c r="AL1858" t="s"/>
      <c r="AM1858" t="s">
        <v>371</v>
      </c>
      <c r="AN1858" t="s">
        <v>91</v>
      </c>
      <c r="AO1858" t="s"/>
      <c r="AP1858" t="n">
        <v>3</v>
      </c>
      <c r="AQ1858" t="s">
        <v>92</v>
      </c>
      <c r="AR1858" t="s"/>
      <c r="AS1858" t="s">
        <v>1235</v>
      </c>
      <c r="AT1858" t="s">
        <v>94</v>
      </c>
      <c r="AU1858" t="s">
        <v>91</v>
      </c>
      <c r="AV1858" t="s"/>
      <c r="AW1858" t="s">
        <v>95</v>
      </c>
      <c r="AX1858" t="s"/>
      <c r="AY1858" t="n">
        <v>426811</v>
      </c>
      <c r="AZ1858" t="s">
        <v>1225</v>
      </c>
      <c r="BA1858" t="s"/>
      <c r="BB1858" t="s"/>
      <c r="BC1858" t="n">
        <v>38.91</v>
      </c>
      <c r="BD1858" t="n">
        <v>38.91</v>
      </c>
      <c r="BE1858" t="s">
        <v>1284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>
        <v>1275</v>
      </c>
      <c r="BR1858" t="s">
        <v>387</v>
      </c>
    </row>
    <row r="1859" spans="1:70">
      <c r="A1859" t="s">
        <v>70</v>
      </c>
      <c r="B1859" t="s">
        <v>71</v>
      </c>
      <c r="C1859" t="s">
        <v>311</v>
      </c>
      <c r="D1859" t="n">
        <v>3</v>
      </c>
      <c r="E1859" t="s">
        <v>1219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225</v>
      </c>
      <c r="L1859" t="s">
        <v>77</v>
      </c>
      <c r="M1859" t="s"/>
      <c r="N1859" t="s">
        <v>1270</v>
      </c>
      <c r="O1859" t="s">
        <v>79</v>
      </c>
      <c r="P1859" t="s">
        <v>1219</v>
      </c>
      <c r="Q1859" t="s"/>
      <c r="R1859" t="s">
        <v>328</v>
      </c>
      <c r="S1859" t="s">
        <v>1281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>
        <f>HYPERLINK("https://hotelmonitor-cachepage.eclerx.com/savepage/tk_1545475880832323_sr_59.html","info")</f>
        <v/>
      </c>
      <c r="AA1859" t="n">
        <v>-426811</v>
      </c>
      <c r="AB1859" t="s">
        <v>1242</v>
      </c>
      <c r="AC1859" t="s">
        <v>88</v>
      </c>
      <c r="AD1859" t="s">
        <v>89</v>
      </c>
      <c r="AE1859" t="s"/>
      <c r="AF1859" t="s"/>
      <c r="AG1859" t="s"/>
      <c r="AH1859" t="s">
        <v>1282</v>
      </c>
      <c r="AI1859" t="s">
        <v>1283</v>
      </c>
      <c r="AJ1859" t="s"/>
      <c r="AK1859" t="s">
        <v>91</v>
      </c>
      <c r="AL1859" t="s"/>
      <c r="AM1859" t="s">
        <v>371</v>
      </c>
      <c r="AN1859" t="s">
        <v>91</v>
      </c>
      <c r="AO1859" t="s"/>
      <c r="AP1859" t="n">
        <v>3</v>
      </c>
      <c r="AQ1859" t="s">
        <v>92</v>
      </c>
      <c r="AR1859" t="s"/>
      <c r="AS1859" t="s">
        <v>1235</v>
      </c>
      <c r="AT1859" t="s">
        <v>94</v>
      </c>
      <c r="AU1859" t="s">
        <v>91</v>
      </c>
      <c r="AV1859" t="s"/>
      <c r="AW1859" t="s">
        <v>95</v>
      </c>
      <c r="AX1859" t="s"/>
      <c r="AY1859" t="n">
        <v>426811</v>
      </c>
      <c r="AZ1859" t="s">
        <v>1225</v>
      </c>
      <c r="BA1859" t="s"/>
      <c r="BB1859" t="s"/>
      <c r="BC1859" t="n">
        <v>38.91</v>
      </c>
      <c r="BD1859" t="n">
        <v>38.91</v>
      </c>
      <c r="BE1859" t="s">
        <v>1284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>
        <v>1275</v>
      </c>
      <c r="BR1859" t="s">
        <v>387</v>
      </c>
    </row>
    <row r="1860" spans="1:70">
      <c r="A1860" t="s">
        <v>70</v>
      </c>
      <c r="B1860" t="s">
        <v>71</v>
      </c>
      <c r="C1860" t="s">
        <v>311</v>
      </c>
      <c r="D1860" t="n">
        <v>3</v>
      </c>
      <c r="E1860" t="s">
        <v>1219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225</v>
      </c>
      <c r="L1860" t="s">
        <v>77</v>
      </c>
      <c r="M1860" t="s"/>
      <c r="N1860" t="s">
        <v>1270</v>
      </c>
      <c r="O1860" t="s">
        <v>79</v>
      </c>
      <c r="P1860" t="s">
        <v>1219</v>
      </c>
      <c r="Q1860" t="s"/>
      <c r="R1860" t="s">
        <v>328</v>
      </c>
      <c r="S1860" t="s">
        <v>1281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>
        <f>HYPERLINK("https://hotelmonitor-cachepage.eclerx.com/savepage/tk_1545475880832323_sr_59.html","info")</f>
        <v/>
      </c>
      <c r="AA1860" t="n">
        <v>-426811</v>
      </c>
      <c r="AB1860" t="s">
        <v>1243</v>
      </c>
      <c r="AC1860" t="s">
        <v>88</v>
      </c>
      <c r="AD1860" t="s">
        <v>89</v>
      </c>
      <c r="AE1860" t="s"/>
      <c r="AF1860" t="s"/>
      <c r="AG1860" t="s"/>
      <c r="AH1860" t="s">
        <v>1282</v>
      </c>
      <c r="AI1860" t="s">
        <v>1283</v>
      </c>
      <c r="AJ1860" t="s"/>
      <c r="AK1860" t="s">
        <v>91</v>
      </c>
      <c r="AL1860" t="s"/>
      <c r="AM1860" t="s">
        <v>474</v>
      </c>
      <c r="AN1860" t="s">
        <v>91</v>
      </c>
      <c r="AO1860" t="s"/>
      <c r="AP1860" t="n">
        <v>3</v>
      </c>
      <c r="AQ1860" t="s">
        <v>92</v>
      </c>
      <c r="AR1860" t="s"/>
      <c r="AS1860" t="s">
        <v>93</v>
      </c>
      <c r="AT1860" t="s">
        <v>94</v>
      </c>
      <c r="AU1860" t="s">
        <v>91</v>
      </c>
      <c r="AV1860" t="s"/>
      <c r="AW1860" t="s">
        <v>95</v>
      </c>
      <c r="AX1860" t="s"/>
      <c r="AY1860" t="n">
        <v>426811</v>
      </c>
      <c r="AZ1860" t="s">
        <v>1225</v>
      </c>
      <c r="BA1860" t="s"/>
      <c r="BB1860" t="s"/>
      <c r="BC1860" t="n">
        <v>38.91</v>
      </c>
      <c r="BD1860" t="n">
        <v>38.91</v>
      </c>
      <c r="BE1860" t="s">
        <v>1284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>
        <v>1275</v>
      </c>
      <c r="BR1860" t="s">
        <v>387</v>
      </c>
    </row>
    <row r="1861" spans="1:70">
      <c r="A1861" t="s">
        <v>70</v>
      </c>
      <c r="B1861" t="s">
        <v>71</v>
      </c>
      <c r="C1861" t="s">
        <v>311</v>
      </c>
      <c r="D1861" t="n">
        <v>3</v>
      </c>
      <c r="E1861" t="s">
        <v>1219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225</v>
      </c>
      <c r="L1861" t="s">
        <v>77</v>
      </c>
      <c r="M1861" t="s"/>
      <c r="N1861" t="s">
        <v>1270</v>
      </c>
      <c r="O1861" t="s">
        <v>79</v>
      </c>
      <c r="P1861" t="s">
        <v>1219</v>
      </c>
      <c r="Q1861" t="s"/>
      <c r="R1861" t="s">
        <v>328</v>
      </c>
      <c r="S1861" t="s">
        <v>1281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>
        <f>HYPERLINK("https://hotelmonitor-cachepage.eclerx.com/savepage/tk_1545475880832323_sr_59.html","info")</f>
        <v/>
      </c>
      <c r="AA1861" t="n">
        <v>-426811</v>
      </c>
      <c r="AB1861" t="s">
        <v>1243</v>
      </c>
      <c r="AC1861" t="s">
        <v>88</v>
      </c>
      <c r="AD1861" t="s">
        <v>89</v>
      </c>
      <c r="AE1861" t="s"/>
      <c r="AF1861" t="s"/>
      <c r="AG1861" t="s"/>
      <c r="AH1861" t="s">
        <v>1282</v>
      </c>
      <c r="AI1861" t="s">
        <v>1283</v>
      </c>
      <c r="AJ1861" t="s"/>
      <c r="AK1861" t="s">
        <v>91</v>
      </c>
      <c r="AL1861" t="s"/>
      <c r="AM1861" t="s">
        <v>474</v>
      </c>
      <c r="AN1861" t="s">
        <v>91</v>
      </c>
      <c r="AO1861" t="s"/>
      <c r="AP1861" t="n">
        <v>3</v>
      </c>
      <c r="AQ1861" t="s">
        <v>92</v>
      </c>
      <c r="AR1861" t="s"/>
      <c r="AS1861" t="s">
        <v>93</v>
      </c>
      <c r="AT1861" t="s">
        <v>94</v>
      </c>
      <c r="AU1861" t="s">
        <v>91</v>
      </c>
      <c r="AV1861" t="s"/>
      <c r="AW1861" t="s">
        <v>95</v>
      </c>
      <c r="AX1861" t="s"/>
      <c r="AY1861" t="n">
        <v>426811</v>
      </c>
      <c r="AZ1861" t="s">
        <v>1225</v>
      </c>
      <c r="BA1861" t="s"/>
      <c r="BB1861" t="s"/>
      <c r="BC1861" t="n">
        <v>38.91</v>
      </c>
      <c r="BD1861" t="n">
        <v>38.91</v>
      </c>
      <c r="BE1861" t="s">
        <v>1284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>
        <v>1275</v>
      </c>
      <c r="BR1861" t="s">
        <v>387</v>
      </c>
    </row>
    <row r="1862" spans="1:70">
      <c r="A1862" t="s">
        <v>70</v>
      </c>
      <c r="B1862" t="s">
        <v>71</v>
      </c>
      <c r="C1862" t="s">
        <v>311</v>
      </c>
      <c r="D1862" t="n">
        <v>3</v>
      </c>
      <c r="E1862" t="s">
        <v>1219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225</v>
      </c>
      <c r="L1862" t="s">
        <v>77</v>
      </c>
      <c r="M1862" t="s"/>
      <c r="N1862" t="s">
        <v>1270</v>
      </c>
      <c r="O1862" t="s">
        <v>79</v>
      </c>
      <c r="P1862" t="s">
        <v>1219</v>
      </c>
      <c r="Q1862" t="s"/>
      <c r="R1862" t="s">
        <v>328</v>
      </c>
      <c r="S1862" t="s">
        <v>1281</v>
      </c>
      <c r="T1862" t="s">
        <v>82</v>
      </c>
      <c r="U1862" t="s">
        <v>83</v>
      </c>
      <c r="V1862" t="s">
        <v>84</v>
      </c>
      <c r="W1862" t="s">
        <v>103</v>
      </c>
      <c r="X1862" t="s"/>
      <c r="Y1862" t="s">
        <v>86</v>
      </c>
      <c r="Z1862">
        <f>HYPERLINK("https://hotelmonitor-cachepage.eclerx.com/savepage/tk_1545475880832323_sr_59.html","info")</f>
        <v/>
      </c>
      <c r="AA1862" t="n">
        <v>-426811</v>
      </c>
      <c r="AB1862" t="s">
        <v>1247</v>
      </c>
      <c r="AC1862" t="s">
        <v>196</v>
      </c>
      <c r="AD1862" t="s">
        <v>89</v>
      </c>
      <c r="AE1862" t="s"/>
      <c r="AF1862" t="s"/>
      <c r="AG1862" t="s"/>
      <c r="AH1862" t="s">
        <v>1282</v>
      </c>
      <c r="AI1862" t="s">
        <v>1283</v>
      </c>
      <c r="AJ1862" t="s"/>
      <c r="AK1862" t="s">
        <v>91</v>
      </c>
      <c r="AL1862" t="s"/>
      <c r="AM1862" t="s">
        <v>474</v>
      </c>
      <c r="AN1862" t="s">
        <v>91</v>
      </c>
      <c r="AO1862" t="s"/>
      <c r="AP1862" t="n">
        <v>3</v>
      </c>
      <c r="AQ1862" t="s">
        <v>92</v>
      </c>
      <c r="AR1862" t="s"/>
      <c r="AS1862" t="s">
        <v>93</v>
      </c>
      <c r="AT1862" t="s">
        <v>94</v>
      </c>
      <c r="AU1862" t="s">
        <v>91</v>
      </c>
      <c r="AV1862" t="s"/>
      <c r="AW1862" t="s">
        <v>95</v>
      </c>
      <c r="AX1862" t="s"/>
      <c r="AY1862" t="n">
        <v>426811</v>
      </c>
      <c r="AZ1862" t="s">
        <v>1225</v>
      </c>
      <c r="BA1862" t="s"/>
      <c r="BB1862" t="s"/>
      <c r="BC1862" t="n">
        <v>38.91</v>
      </c>
      <c r="BD1862" t="n">
        <v>38.91</v>
      </c>
      <c r="BE1862" t="s">
        <v>1284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>
        <v>1275</v>
      </c>
      <c r="BR1862" t="s">
        <v>387</v>
      </c>
    </row>
    <row r="1863" spans="1:70">
      <c r="A1863" t="s">
        <v>70</v>
      </c>
      <c r="B1863" t="s">
        <v>71</v>
      </c>
      <c r="C1863" t="s">
        <v>311</v>
      </c>
      <c r="D1863" t="n">
        <v>3</v>
      </c>
      <c r="E1863" t="s">
        <v>1219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225</v>
      </c>
      <c r="L1863" t="s">
        <v>77</v>
      </c>
      <c r="M1863" t="s"/>
      <c r="N1863" t="s">
        <v>1270</v>
      </c>
      <c r="O1863" t="s">
        <v>79</v>
      </c>
      <c r="P1863" t="s">
        <v>1219</v>
      </c>
      <c r="Q1863" t="s"/>
      <c r="R1863" t="s">
        <v>328</v>
      </c>
      <c r="S1863" t="s">
        <v>1281</v>
      </c>
      <c r="T1863" t="s">
        <v>82</v>
      </c>
      <c r="U1863" t="s">
        <v>83</v>
      </c>
      <c r="V1863" t="s">
        <v>84</v>
      </c>
      <c r="W1863" t="s">
        <v>103</v>
      </c>
      <c r="X1863" t="s"/>
      <c r="Y1863" t="s">
        <v>86</v>
      </c>
      <c r="Z1863">
        <f>HYPERLINK("https://hotelmonitor-cachepage.eclerx.com/savepage/tk_1545475880832323_sr_59.html","info")</f>
        <v/>
      </c>
      <c r="AA1863" t="n">
        <v>-426811</v>
      </c>
      <c r="AB1863" t="s">
        <v>1247</v>
      </c>
      <c r="AC1863" t="s">
        <v>196</v>
      </c>
      <c r="AD1863" t="s">
        <v>89</v>
      </c>
      <c r="AE1863" t="s"/>
      <c r="AF1863" t="s"/>
      <c r="AG1863" t="s"/>
      <c r="AH1863" t="s">
        <v>1282</v>
      </c>
      <c r="AI1863" t="s">
        <v>1283</v>
      </c>
      <c r="AJ1863" t="s"/>
      <c r="AK1863" t="s">
        <v>91</v>
      </c>
      <c r="AL1863" t="s"/>
      <c r="AM1863" t="s">
        <v>474</v>
      </c>
      <c r="AN1863" t="s">
        <v>91</v>
      </c>
      <c r="AO1863" t="s"/>
      <c r="AP1863" t="n">
        <v>3</v>
      </c>
      <c r="AQ1863" t="s">
        <v>92</v>
      </c>
      <c r="AR1863" t="s"/>
      <c r="AS1863" t="s">
        <v>93</v>
      </c>
      <c r="AT1863" t="s">
        <v>94</v>
      </c>
      <c r="AU1863" t="s">
        <v>91</v>
      </c>
      <c r="AV1863" t="s"/>
      <c r="AW1863" t="s">
        <v>95</v>
      </c>
      <c r="AX1863" t="s"/>
      <c r="AY1863" t="n">
        <v>426811</v>
      </c>
      <c r="AZ1863" t="s">
        <v>1225</v>
      </c>
      <c r="BA1863" t="s"/>
      <c r="BB1863" t="s"/>
      <c r="BC1863" t="n">
        <v>38.91</v>
      </c>
      <c r="BD1863" t="n">
        <v>38.91</v>
      </c>
      <c r="BE1863" t="s">
        <v>1284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>
        <v>1275</v>
      </c>
      <c r="BR1863" t="s">
        <v>387</v>
      </c>
    </row>
    <row r="1864" spans="1:70">
      <c r="A1864" t="s">
        <v>70</v>
      </c>
      <c r="B1864" t="s">
        <v>71</v>
      </c>
      <c r="C1864" t="s">
        <v>311</v>
      </c>
      <c r="D1864" t="n">
        <v>3</v>
      </c>
      <c r="E1864" t="s">
        <v>1219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225</v>
      </c>
      <c r="L1864" t="s">
        <v>77</v>
      </c>
      <c r="M1864" t="s"/>
      <c r="N1864" t="s">
        <v>1270</v>
      </c>
      <c r="O1864" t="s">
        <v>79</v>
      </c>
      <c r="P1864" t="s">
        <v>1219</v>
      </c>
      <c r="Q1864" t="s"/>
      <c r="R1864" t="s">
        <v>328</v>
      </c>
      <c r="S1864" t="s">
        <v>1281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>
        <f>HYPERLINK("https://hotelmonitor-cachepage.eclerx.com/savepage/tk_1545475880832323_sr_59.html","info")</f>
        <v/>
      </c>
      <c r="AA1864" t="n">
        <v>-426811</v>
      </c>
      <c r="AB1864" t="s">
        <v>1244</v>
      </c>
      <c r="AC1864" t="s">
        <v>88</v>
      </c>
      <c r="AD1864" t="s">
        <v>89</v>
      </c>
      <c r="AE1864" t="s"/>
      <c r="AF1864" t="s"/>
      <c r="AG1864" t="s"/>
      <c r="AH1864" t="s">
        <v>1282</v>
      </c>
      <c r="AI1864" t="s">
        <v>1283</v>
      </c>
      <c r="AJ1864" t="s"/>
      <c r="AK1864" t="s">
        <v>91</v>
      </c>
      <c r="AL1864" t="s"/>
      <c r="AM1864" t="s">
        <v>474</v>
      </c>
      <c r="AN1864" t="s">
        <v>91</v>
      </c>
      <c r="AO1864" t="s"/>
      <c r="AP1864" t="n">
        <v>3</v>
      </c>
      <c r="AQ1864" t="s">
        <v>92</v>
      </c>
      <c r="AR1864" t="s"/>
      <c r="AS1864" t="s">
        <v>93</v>
      </c>
      <c r="AT1864" t="s">
        <v>94</v>
      </c>
      <c r="AU1864" t="s">
        <v>91</v>
      </c>
      <c r="AV1864" t="s"/>
      <c r="AW1864" t="s">
        <v>95</v>
      </c>
      <c r="AX1864" t="s"/>
      <c r="AY1864" t="n">
        <v>426811</v>
      </c>
      <c r="AZ1864" t="s">
        <v>1225</v>
      </c>
      <c r="BA1864" t="s"/>
      <c r="BB1864" t="s"/>
      <c r="BC1864" t="n">
        <v>38.91</v>
      </c>
      <c r="BD1864" t="n">
        <v>38.91</v>
      </c>
      <c r="BE1864" t="s">
        <v>1284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>
        <v>1275</v>
      </c>
      <c r="BR1864" t="s">
        <v>387</v>
      </c>
    </row>
    <row r="1865" spans="1:70">
      <c r="A1865" t="s">
        <v>70</v>
      </c>
      <c r="B1865" t="s">
        <v>71</v>
      </c>
      <c r="C1865" t="s">
        <v>311</v>
      </c>
      <c r="D1865" t="n">
        <v>3</v>
      </c>
      <c r="E1865" t="s">
        <v>1219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225</v>
      </c>
      <c r="L1865" t="s">
        <v>77</v>
      </c>
      <c r="M1865" t="s"/>
      <c r="N1865" t="s">
        <v>1270</v>
      </c>
      <c r="O1865" t="s">
        <v>79</v>
      </c>
      <c r="P1865" t="s">
        <v>1219</v>
      </c>
      <c r="Q1865" t="s"/>
      <c r="R1865" t="s">
        <v>328</v>
      </c>
      <c r="S1865" t="s">
        <v>1281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>
        <f>HYPERLINK("https://hotelmonitor-cachepage.eclerx.com/savepage/tk_1545475880832323_sr_59.html","info")</f>
        <v/>
      </c>
      <c r="AA1865" t="n">
        <v>-426811</v>
      </c>
      <c r="AB1865" t="s">
        <v>1244</v>
      </c>
      <c r="AC1865" t="s">
        <v>88</v>
      </c>
      <c r="AD1865" t="s">
        <v>89</v>
      </c>
      <c r="AE1865" t="s"/>
      <c r="AF1865" t="s"/>
      <c r="AG1865" t="s"/>
      <c r="AH1865" t="s">
        <v>1282</v>
      </c>
      <c r="AI1865" t="s">
        <v>1283</v>
      </c>
      <c r="AJ1865" t="s"/>
      <c r="AK1865" t="s">
        <v>91</v>
      </c>
      <c r="AL1865" t="s"/>
      <c r="AM1865" t="s">
        <v>474</v>
      </c>
      <c r="AN1865" t="s">
        <v>91</v>
      </c>
      <c r="AO1865" t="s"/>
      <c r="AP1865" t="n">
        <v>3</v>
      </c>
      <c r="AQ1865" t="s">
        <v>92</v>
      </c>
      <c r="AR1865" t="s"/>
      <c r="AS1865" t="s">
        <v>93</v>
      </c>
      <c r="AT1865" t="s">
        <v>94</v>
      </c>
      <c r="AU1865" t="s">
        <v>91</v>
      </c>
      <c r="AV1865" t="s"/>
      <c r="AW1865" t="s">
        <v>95</v>
      </c>
      <c r="AX1865" t="s"/>
      <c r="AY1865" t="n">
        <v>426811</v>
      </c>
      <c r="AZ1865" t="s">
        <v>1225</v>
      </c>
      <c r="BA1865" t="s"/>
      <c r="BB1865" t="s"/>
      <c r="BC1865" t="n">
        <v>38.91</v>
      </c>
      <c r="BD1865" t="n">
        <v>38.91</v>
      </c>
      <c r="BE1865" t="s">
        <v>1284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>
        <v>1275</v>
      </c>
      <c r="BR1865" t="s">
        <v>387</v>
      </c>
    </row>
    <row r="1866" spans="1:70">
      <c r="A1866" t="s">
        <v>70</v>
      </c>
      <c r="B1866" t="s">
        <v>71</v>
      </c>
      <c r="C1866" t="s">
        <v>311</v>
      </c>
      <c r="D1866" t="n">
        <v>3</v>
      </c>
      <c r="E1866" t="s">
        <v>1219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225</v>
      </c>
      <c r="L1866" t="s">
        <v>77</v>
      </c>
      <c r="M1866" t="s"/>
      <c r="N1866" t="s">
        <v>1270</v>
      </c>
      <c r="O1866" t="s">
        <v>79</v>
      </c>
      <c r="P1866" t="s">
        <v>1219</v>
      </c>
      <c r="Q1866" t="s"/>
      <c r="R1866" t="s">
        <v>328</v>
      </c>
      <c r="S1866" t="s">
        <v>1281</v>
      </c>
      <c r="T1866" t="s">
        <v>82</v>
      </c>
      <c r="U1866" t="s">
        <v>83</v>
      </c>
      <c r="V1866" t="s">
        <v>84</v>
      </c>
      <c r="W1866" t="s">
        <v>103</v>
      </c>
      <c r="X1866" t="s"/>
      <c r="Y1866" t="s">
        <v>86</v>
      </c>
      <c r="Z1866">
        <f>HYPERLINK("https://hotelmonitor-cachepage.eclerx.com/savepage/tk_1545475880832323_sr_59.html","info")</f>
        <v/>
      </c>
      <c r="AA1866" t="n">
        <v>-426811</v>
      </c>
      <c r="AB1866" t="s">
        <v>1251</v>
      </c>
      <c r="AC1866" t="s">
        <v>196</v>
      </c>
      <c r="AD1866" t="s">
        <v>89</v>
      </c>
      <c r="AE1866" t="s"/>
      <c r="AF1866" t="s"/>
      <c r="AG1866" t="s"/>
      <c r="AH1866" t="s">
        <v>1282</v>
      </c>
      <c r="AI1866" t="s">
        <v>1283</v>
      </c>
      <c r="AJ1866" t="s"/>
      <c r="AK1866" t="s">
        <v>91</v>
      </c>
      <c r="AL1866" t="s"/>
      <c r="AM1866" t="s">
        <v>474</v>
      </c>
      <c r="AN1866" t="s">
        <v>91</v>
      </c>
      <c r="AO1866" t="s"/>
      <c r="AP1866" t="n">
        <v>3</v>
      </c>
      <c r="AQ1866" t="s">
        <v>92</v>
      </c>
      <c r="AR1866" t="s"/>
      <c r="AS1866" t="s">
        <v>93</v>
      </c>
      <c r="AT1866" t="s">
        <v>94</v>
      </c>
      <c r="AU1866" t="s">
        <v>91</v>
      </c>
      <c r="AV1866" t="s"/>
      <c r="AW1866" t="s">
        <v>95</v>
      </c>
      <c r="AX1866" t="s"/>
      <c r="AY1866" t="n">
        <v>426811</v>
      </c>
      <c r="AZ1866" t="s">
        <v>1225</v>
      </c>
      <c r="BA1866" t="s"/>
      <c r="BB1866" t="s"/>
      <c r="BC1866" t="n">
        <v>38.91</v>
      </c>
      <c r="BD1866" t="n">
        <v>38.91</v>
      </c>
      <c r="BE1866" t="s">
        <v>1284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>
        <v>1275</v>
      </c>
      <c r="BR1866" t="s">
        <v>387</v>
      </c>
    </row>
    <row r="1867" spans="1:70">
      <c r="A1867" t="s">
        <v>70</v>
      </c>
      <c r="B1867" t="s">
        <v>71</v>
      </c>
      <c r="C1867" t="s">
        <v>311</v>
      </c>
      <c r="D1867" t="n">
        <v>3</v>
      </c>
      <c r="E1867" t="s">
        <v>1219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225</v>
      </c>
      <c r="L1867" t="s">
        <v>77</v>
      </c>
      <c r="M1867" t="s"/>
      <c r="N1867" t="s">
        <v>1270</v>
      </c>
      <c r="O1867" t="s">
        <v>79</v>
      </c>
      <c r="P1867" t="s">
        <v>1219</v>
      </c>
      <c r="Q1867" t="s"/>
      <c r="R1867" t="s">
        <v>328</v>
      </c>
      <c r="S1867" t="s">
        <v>1281</v>
      </c>
      <c r="T1867" t="s">
        <v>82</v>
      </c>
      <c r="U1867" t="s">
        <v>83</v>
      </c>
      <c r="V1867" t="s">
        <v>84</v>
      </c>
      <c r="W1867" t="s">
        <v>103</v>
      </c>
      <c r="X1867" t="s"/>
      <c r="Y1867" t="s">
        <v>86</v>
      </c>
      <c r="Z1867">
        <f>HYPERLINK("https://hotelmonitor-cachepage.eclerx.com/savepage/tk_1545475880832323_sr_59.html","info")</f>
        <v/>
      </c>
      <c r="AA1867" t="n">
        <v>-426811</v>
      </c>
      <c r="AB1867" t="s">
        <v>1251</v>
      </c>
      <c r="AC1867" t="s">
        <v>196</v>
      </c>
      <c r="AD1867" t="s">
        <v>89</v>
      </c>
      <c r="AE1867" t="s"/>
      <c r="AF1867" t="s"/>
      <c r="AG1867" t="s"/>
      <c r="AH1867" t="s">
        <v>1282</v>
      </c>
      <c r="AI1867" t="s">
        <v>1283</v>
      </c>
      <c r="AJ1867" t="s"/>
      <c r="AK1867" t="s">
        <v>91</v>
      </c>
      <c r="AL1867" t="s"/>
      <c r="AM1867" t="s">
        <v>474</v>
      </c>
      <c r="AN1867" t="s">
        <v>91</v>
      </c>
      <c r="AO1867" t="s"/>
      <c r="AP1867" t="n">
        <v>3</v>
      </c>
      <c r="AQ1867" t="s">
        <v>92</v>
      </c>
      <c r="AR1867" t="s"/>
      <c r="AS1867" t="s">
        <v>93</v>
      </c>
      <c r="AT1867" t="s">
        <v>94</v>
      </c>
      <c r="AU1867" t="s">
        <v>91</v>
      </c>
      <c r="AV1867" t="s"/>
      <c r="AW1867" t="s">
        <v>95</v>
      </c>
      <c r="AX1867" t="s"/>
      <c r="AY1867" t="n">
        <v>426811</v>
      </c>
      <c r="AZ1867" t="s">
        <v>1225</v>
      </c>
      <c r="BA1867" t="s"/>
      <c r="BB1867" t="s"/>
      <c r="BC1867" t="n">
        <v>38.91</v>
      </c>
      <c r="BD1867" t="n">
        <v>38.91</v>
      </c>
      <c r="BE1867" t="s">
        <v>1284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>
        <v>1275</v>
      </c>
      <c r="BR1867" t="s">
        <v>387</v>
      </c>
    </row>
    <row r="1868" spans="1:70">
      <c r="A1868" t="s">
        <v>70</v>
      </c>
      <c r="B1868" t="s">
        <v>71</v>
      </c>
      <c r="C1868" t="s">
        <v>311</v>
      </c>
      <c r="D1868" t="n">
        <v>3</v>
      </c>
      <c r="E1868" t="s">
        <v>1219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225</v>
      </c>
      <c r="L1868" t="s">
        <v>77</v>
      </c>
      <c r="M1868" t="s"/>
      <c r="N1868" t="s">
        <v>1270</v>
      </c>
      <c r="O1868" t="s">
        <v>79</v>
      </c>
      <c r="P1868" t="s">
        <v>1219</v>
      </c>
      <c r="Q1868" t="s"/>
      <c r="R1868" t="s">
        <v>328</v>
      </c>
      <c r="S1868" t="s">
        <v>1281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>
        <f>HYPERLINK("https://hotelmonitor-cachepage.eclerx.com/savepage/tk_1545475880832323_sr_59.html","info")</f>
        <v/>
      </c>
      <c r="AA1868" t="n">
        <v>-426811</v>
      </c>
      <c r="AB1868" t="s">
        <v>1245</v>
      </c>
      <c r="AC1868" t="s">
        <v>88</v>
      </c>
      <c r="AD1868" t="s">
        <v>89</v>
      </c>
      <c r="AE1868" t="s"/>
      <c r="AF1868" t="s"/>
      <c r="AG1868" t="s"/>
      <c r="AH1868" t="s">
        <v>1282</v>
      </c>
      <c r="AI1868" t="s">
        <v>1283</v>
      </c>
      <c r="AJ1868" t="s"/>
      <c r="AK1868" t="s">
        <v>91</v>
      </c>
      <c r="AL1868" t="s"/>
      <c r="AM1868" t="s">
        <v>474</v>
      </c>
      <c r="AN1868" t="s">
        <v>91</v>
      </c>
      <c r="AO1868" t="s"/>
      <c r="AP1868" t="n">
        <v>3</v>
      </c>
      <c r="AQ1868" t="s">
        <v>92</v>
      </c>
      <c r="AR1868" t="s"/>
      <c r="AS1868" t="s">
        <v>93</v>
      </c>
      <c r="AT1868" t="s">
        <v>94</v>
      </c>
      <c r="AU1868" t="s">
        <v>91</v>
      </c>
      <c r="AV1868" t="s"/>
      <c r="AW1868" t="s">
        <v>95</v>
      </c>
      <c r="AX1868" t="s"/>
      <c r="AY1868" t="n">
        <v>426811</v>
      </c>
      <c r="AZ1868" t="s">
        <v>1225</v>
      </c>
      <c r="BA1868" t="s"/>
      <c r="BB1868" t="s"/>
      <c r="BC1868" t="n">
        <v>38.91</v>
      </c>
      <c r="BD1868" t="n">
        <v>38.91</v>
      </c>
      <c r="BE1868" t="s">
        <v>1284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>
        <v>1275</v>
      </c>
      <c r="BR1868" t="s">
        <v>387</v>
      </c>
    </row>
    <row r="1869" spans="1:70">
      <c r="A1869" t="s">
        <v>70</v>
      </c>
      <c r="B1869" t="s">
        <v>71</v>
      </c>
      <c r="C1869" t="s">
        <v>311</v>
      </c>
      <c r="D1869" t="n">
        <v>3</v>
      </c>
      <c r="E1869" t="s">
        <v>1219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225</v>
      </c>
      <c r="L1869" t="s">
        <v>77</v>
      </c>
      <c r="M1869" t="s"/>
      <c r="N1869" t="s">
        <v>1270</v>
      </c>
      <c r="O1869" t="s">
        <v>79</v>
      </c>
      <c r="P1869" t="s">
        <v>1219</v>
      </c>
      <c r="Q1869" t="s"/>
      <c r="R1869" t="s">
        <v>328</v>
      </c>
      <c r="S1869" t="s">
        <v>1281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>
        <f>HYPERLINK("https://hotelmonitor-cachepage.eclerx.com/savepage/tk_1545475880832323_sr_59.html","info")</f>
        <v/>
      </c>
      <c r="AA1869" t="n">
        <v>-426811</v>
      </c>
      <c r="AB1869" t="s">
        <v>1245</v>
      </c>
      <c r="AC1869" t="s">
        <v>88</v>
      </c>
      <c r="AD1869" t="s">
        <v>89</v>
      </c>
      <c r="AE1869" t="s"/>
      <c r="AF1869" t="s"/>
      <c r="AG1869" t="s"/>
      <c r="AH1869" t="s">
        <v>1282</v>
      </c>
      <c r="AI1869" t="s">
        <v>1283</v>
      </c>
      <c r="AJ1869" t="s"/>
      <c r="AK1869" t="s">
        <v>91</v>
      </c>
      <c r="AL1869" t="s"/>
      <c r="AM1869" t="s">
        <v>474</v>
      </c>
      <c r="AN1869" t="s">
        <v>91</v>
      </c>
      <c r="AO1869" t="s"/>
      <c r="AP1869" t="n">
        <v>3</v>
      </c>
      <c r="AQ1869" t="s">
        <v>92</v>
      </c>
      <c r="AR1869" t="s"/>
      <c r="AS1869" t="s">
        <v>93</v>
      </c>
      <c r="AT1869" t="s">
        <v>94</v>
      </c>
      <c r="AU1869" t="s">
        <v>91</v>
      </c>
      <c r="AV1869" t="s"/>
      <c r="AW1869" t="s">
        <v>95</v>
      </c>
      <c r="AX1869" t="s"/>
      <c r="AY1869" t="n">
        <v>426811</v>
      </c>
      <c r="AZ1869" t="s">
        <v>1225</v>
      </c>
      <c r="BA1869" t="s"/>
      <c r="BB1869" t="s"/>
      <c r="BC1869" t="n">
        <v>38.91</v>
      </c>
      <c r="BD1869" t="n">
        <v>38.91</v>
      </c>
      <c r="BE1869" t="s">
        <v>1284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>
        <v>1275</v>
      </c>
      <c r="BR1869" t="s">
        <v>387</v>
      </c>
    </row>
    <row r="1870" spans="1:70">
      <c r="A1870" t="s">
        <v>70</v>
      </c>
      <c r="B1870" t="s">
        <v>71</v>
      </c>
      <c r="C1870" t="s">
        <v>311</v>
      </c>
      <c r="D1870" t="n">
        <v>3</v>
      </c>
      <c r="E1870" t="s">
        <v>1219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250</v>
      </c>
      <c r="L1870" t="s">
        <v>77</v>
      </c>
      <c r="M1870" t="s"/>
      <c r="N1870" t="s">
        <v>1270</v>
      </c>
      <c r="O1870" t="s">
        <v>79</v>
      </c>
      <c r="P1870" t="s">
        <v>1219</v>
      </c>
      <c r="Q1870" t="s"/>
      <c r="R1870" t="s">
        <v>328</v>
      </c>
      <c r="S1870" t="s">
        <v>1285</v>
      </c>
      <c r="T1870" t="s">
        <v>82</v>
      </c>
      <c r="U1870" t="s">
        <v>83</v>
      </c>
      <c r="V1870" t="s">
        <v>84</v>
      </c>
      <c r="W1870" t="s">
        <v>103</v>
      </c>
      <c r="X1870" t="s"/>
      <c r="Y1870" t="s">
        <v>86</v>
      </c>
      <c r="Z1870">
        <f>HYPERLINK("https://hotelmonitor-cachepage.eclerx.com/savepage/tk_1545475880832323_sr_59.html","info")</f>
        <v/>
      </c>
      <c r="AA1870" t="n">
        <v>-426811</v>
      </c>
      <c r="AB1870" t="s">
        <v>1253</v>
      </c>
      <c r="AC1870" t="s">
        <v>88</v>
      </c>
      <c r="AD1870" t="s">
        <v>89</v>
      </c>
      <c r="AE1870" t="s"/>
      <c r="AF1870" t="s"/>
      <c r="AG1870" t="s"/>
      <c r="AH1870" t="s">
        <v>1286</v>
      </c>
      <c r="AI1870" t="s">
        <v>1287</v>
      </c>
      <c r="AJ1870" t="s"/>
      <c r="AK1870" t="s">
        <v>91</v>
      </c>
      <c r="AL1870" t="s"/>
      <c r="AM1870" t="s">
        <v>371</v>
      </c>
      <c r="AN1870" t="s">
        <v>91</v>
      </c>
      <c r="AO1870" t="s"/>
      <c r="AP1870" t="n">
        <v>3</v>
      </c>
      <c r="AQ1870" t="s">
        <v>92</v>
      </c>
      <c r="AR1870" t="s"/>
      <c r="AS1870" t="s">
        <v>1235</v>
      </c>
      <c r="AT1870" t="s">
        <v>94</v>
      </c>
      <c r="AU1870" t="s">
        <v>91</v>
      </c>
      <c r="AV1870" t="s"/>
      <c r="AW1870" t="s">
        <v>95</v>
      </c>
      <c r="AX1870" t="s"/>
      <c r="AY1870" t="n">
        <v>426811</v>
      </c>
      <c r="AZ1870" t="s">
        <v>1225</v>
      </c>
      <c r="BA1870" t="s"/>
      <c r="BB1870" t="s"/>
      <c r="BC1870" t="n">
        <v>38.91</v>
      </c>
      <c r="BD1870" t="n">
        <v>38.91</v>
      </c>
      <c r="BE1870" t="s">
        <v>1288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>
        <v>1275</v>
      </c>
      <c r="BR1870" t="s">
        <v>387</v>
      </c>
    </row>
    <row r="1871" spans="1:70">
      <c r="A1871" t="s">
        <v>70</v>
      </c>
      <c r="B1871" t="s">
        <v>71</v>
      </c>
      <c r="C1871" t="s">
        <v>311</v>
      </c>
      <c r="D1871" t="n">
        <v>3</v>
      </c>
      <c r="E1871" t="s">
        <v>1219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250</v>
      </c>
      <c r="L1871" t="s">
        <v>77</v>
      </c>
      <c r="M1871" t="s"/>
      <c r="N1871" t="s">
        <v>1270</v>
      </c>
      <c r="O1871" t="s">
        <v>79</v>
      </c>
      <c r="P1871" t="s">
        <v>1219</v>
      </c>
      <c r="Q1871" t="s"/>
      <c r="R1871" t="s">
        <v>328</v>
      </c>
      <c r="S1871" t="s">
        <v>1285</v>
      </c>
      <c r="T1871" t="s">
        <v>82</v>
      </c>
      <c r="U1871" t="s">
        <v>83</v>
      </c>
      <c r="V1871" t="s">
        <v>84</v>
      </c>
      <c r="W1871" t="s">
        <v>103</v>
      </c>
      <c r="X1871" t="s"/>
      <c r="Y1871" t="s">
        <v>86</v>
      </c>
      <c r="Z1871">
        <f>HYPERLINK("https://hotelmonitor-cachepage.eclerx.com/savepage/tk_1545475880832323_sr_59.html","info")</f>
        <v/>
      </c>
      <c r="AA1871" t="n">
        <v>-426811</v>
      </c>
      <c r="AB1871" t="s">
        <v>1253</v>
      </c>
      <c r="AC1871" t="s">
        <v>88</v>
      </c>
      <c r="AD1871" t="s">
        <v>89</v>
      </c>
      <c r="AE1871" t="s"/>
      <c r="AF1871" t="s"/>
      <c r="AG1871" t="s"/>
      <c r="AH1871" t="s">
        <v>1286</v>
      </c>
      <c r="AI1871" t="s">
        <v>1287</v>
      </c>
      <c r="AJ1871" t="s"/>
      <c r="AK1871" t="s">
        <v>91</v>
      </c>
      <c r="AL1871" t="s"/>
      <c r="AM1871" t="s">
        <v>371</v>
      </c>
      <c r="AN1871" t="s">
        <v>91</v>
      </c>
      <c r="AO1871" t="s"/>
      <c r="AP1871" t="n">
        <v>3</v>
      </c>
      <c r="AQ1871" t="s">
        <v>92</v>
      </c>
      <c r="AR1871" t="s"/>
      <c r="AS1871" t="s">
        <v>1235</v>
      </c>
      <c r="AT1871" t="s">
        <v>94</v>
      </c>
      <c r="AU1871" t="s">
        <v>91</v>
      </c>
      <c r="AV1871" t="s"/>
      <c r="AW1871" t="s">
        <v>95</v>
      </c>
      <c r="AX1871" t="s"/>
      <c r="AY1871" t="n">
        <v>426811</v>
      </c>
      <c r="AZ1871" t="s">
        <v>1225</v>
      </c>
      <c r="BA1871" t="s"/>
      <c r="BB1871" t="s"/>
      <c r="BC1871" t="n">
        <v>38.91</v>
      </c>
      <c r="BD1871" t="n">
        <v>38.91</v>
      </c>
      <c r="BE1871" t="s">
        <v>1288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>
        <v>1275</v>
      </c>
      <c r="BR1871" t="s">
        <v>387</v>
      </c>
    </row>
    <row r="1872" spans="1:70">
      <c r="A1872" t="s">
        <v>70</v>
      </c>
      <c r="B1872" t="s">
        <v>71</v>
      </c>
      <c r="C1872" t="s">
        <v>311</v>
      </c>
      <c r="D1872" t="n">
        <v>3</v>
      </c>
      <c r="E1872" t="s">
        <v>1219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250</v>
      </c>
      <c r="L1872" t="s">
        <v>77</v>
      </c>
      <c r="M1872" t="s"/>
      <c r="N1872" t="s">
        <v>1270</v>
      </c>
      <c r="O1872" t="s">
        <v>79</v>
      </c>
      <c r="P1872" t="s">
        <v>1219</v>
      </c>
      <c r="Q1872" t="s"/>
      <c r="R1872" t="s">
        <v>328</v>
      </c>
      <c r="S1872" t="s">
        <v>1285</v>
      </c>
      <c r="T1872" t="s">
        <v>82</v>
      </c>
      <c r="U1872" t="s">
        <v>83</v>
      </c>
      <c r="V1872" t="s">
        <v>84</v>
      </c>
      <c r="W1872" t="s">
        <v>103</v>
      </c>
      <c r="X1872" t="s"/>
      <c r="Y1872" t="s">
        <v>86</v>
      </c>
      <c r="Z1872">
        <f>HYPERLINK("https://hotelmonitor-cachepage.eclerx.com/savepage/tk_1545475880832323_sr_59.html","info")</f>
        <v/>
      </c>
      <c r="AA1872" t="n">
        <v>-426811</v>
      </c>
      <c r="AB1872" t="s">
        <v>1257</v>
      </c>
      <c r="AC1872" t="s">
        <v>88</v>
      </c>
      <c r="AD1872" t="s">
        <v>89</v>
      </c>
      <c r="AE1872" t="s"/>
      <c r="AF1872" t="s"/>
      <c r="AG1872" t="s"/>
      <c r="AH1872" t="s">
        <v>1286</v>
      </c>
      <c r="AI1872" t="s">
        <v>1287</v>
      </c>
      <c r="AJ1872" t="s"/>
      <c r="AK1872" t="s">
        <v>91</v>
      </c>
      <c r="AL1872" t="s"/>
      <c r="AM1872" t="s">
        <v>371</v>
      </c>
      <c r="AN1872" t="s">
        <v>91</v>
      </c>
      <c r="AO1872" t="s"/>
      <c r="AP1872" t="n">
        <v>3</v>
      </c>
      <c r="AQ1872" t="s">
        <v>92</v>
      </c>
      <c r="AR1872" t="s"/>
      <c r="AS1872" t="s">
        <v>1235</v>
      </c>
      <c r="AT1872" t="s">
        <v>94</v>
      </c>
      <c r="AU1872" t="s">
        <v>91</v>
      </c>
      <c r="AV1872" t="s"/>
      <c r="AW1872" t="s">
        <v>95</v>
      </c>
      <c r="AX1872" t="s"/>
      <c r="AY1872" t="n">
        <v>426811</v>
      </c>
      <c r="AZ1872" t="s">
        <v>1225</v>
      </c>
      <c r="BA1872" t="s"/>
      <c r="BB1872" t="s"/>
      <c r="BC1872" t="n">
        <v>38.91</v>
      </c>
      <c r="BD1872" t="n">
        <v>38.91</v>
      </c>
      <c r="BE1872" t="s">
        <v>1288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>
        <v>1275</v>
      </c>
      <c r="BR1872" t="s">
        <v>387</v>
      </c>
    </row>
    <row r="1873" spans="1:70">
      <c r="A1873" t="s">
        <v>70</v>
      </c>
      <c r="B1873" t="s">
        <v>71</v>
      </c>
      <c r="C1873" t="s">
        <v>311</v>
      </c>
      <c r="D1873" t="n">
        <v>3</v>
      </c>
      <c r="E1873" t="s">
        <v>1219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250</v>
      </c>
      <c r="L1873" t="s">
        <v>77</v>
      </c>
      <c r="M1873" t="s"/>
      <c r="N1873" t="s">
        <v>1270</v>
      </c>
      <c r="O1873" t="s">
        <v>79</v>
      </c>
      <c r="P1873" t="s">
        <v>1219</v>
      </c>
      <c r="Q1873" t="s"/>
      <c r="R1873" t="s">
        <v>328</v>
      </c>
      <c r="S1873" t="s">
        <v>1285</v>
      </c>
      <c r="T1873" t="s">
        <v>82</v>
      </c>
      <c r="U1873" t="s">
        <v>83</v>
      </c>
      <c r="V1873" t="s">
        <v>84</v>
      </c>
      <c r="W1873" t="s">
        <v>103</v>
      </c>
      <c r="X1873" t="s"/>
      <c r="Y1873" t="s">
        <v>86</v>
      </c>
      <c r="Z1873">
        <f>HYPERLINK("https://hotelmonitor-cachepage.eclerx.com/savepage/tk_1545475880832323_sr_59.html","info")</f>
        <v/>
      </c>
      <c r="AA1873" t="n">
        <v>-426811</v>
      </c>
      <c r="AB1873" t="s">
        <v>1257</v>
      </c>
      <c r="AC1873" t="s">
        <v>88</v>
      </c>
      <c r="AD1873" t="s">
        <v>89</v>
      </c>
      <c r="AE1873" t="s"/>
      <c r="AF1873" t="s"/>
      <c r="AG1873" t="s"/>
      <c r="AH1873" t="s">
        <v>1286</v>
      </c>
      <c r="AI1873" t="s">
        <v>1287</v>
      </c>
      <c r="AJ1873" t="s"/>
      <c r="AK1873" t="s">
        <v>91</v>
      </c>
      <c r="AL1873" t="s"/>
      <c r="AM1873" t="s">
        <v>371</v>
      </c>
      <c r="AN1873" t="s">
        <v>91</v>
      </c>
      <c r="AO1873" t="s"/>
      <c r="AP1873" t="n">
        <v>3</v>
      </c>
      <c r="AQ1873" t="s">
        <v>92</v>
      </c>
      <c r="AR1873" t="s"/>
      <c r="AS1873" t="s">
        <v>1235</v>
      </c>
      <c r="AT1873" t="s">
        <v>94</v>
      </c>
      <c r="AU1873" t="s">
        <v>91</v>
      </c>
      <c r="AV1873" t="s"/>
      <c r="AW1873" t="s">
        <v>95</v>
      </c>
      <c r="AX1873" t="s"/>
      <c r="AY1873" t="n">
        <v>426811</v>
      </c>
      <c r="AZ1873" t="s">
        <v>1225</v>
      </c>
      <c r="BA1873" t="s"/>
      <c r="BB1873" t="s"/>
      <c r="BC1873" t="n">
        <v>38.91</v>
      </c>
      <c r="BD1873" t="n">
        <v>38.91</v>
      </c>
      <c r="BE1873" t="s">
        <v>1288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>
        <v>1275</v>
      </c>
      <c r="BR1873" t="s">
        <v>387</v>
      </c>
    </row>
    <row r="1874" spans="1:70">
      <c r="A1874" t="s">
        <v>70</v>
      </c>
      <c r="B1874" t="s">
        <v>71</v>
      </c>
      <c r="C1874" t="s">
        <v>311</v>
      </c>
      <c r="D1874" t="n">
        <v>3</v>
      </c>
      <c r="E1874" t="s">
        <v>1219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250</v>
      </c>
      <c r="L1874" t="s">
        <v>77</v>
      </c>
      <c r="M1874" t="s"/>
      <c r="N1874" t="s">
        <v>1270</v>
      </c>
      <c r="O1874" t="s">
        <v>79</v>
      </c>
      <c r="P1874" t="s">
        <v>1219</v>
      </c>
      <c r="Q1874" t="s"/>
      <c r="R1874" t="s">
        <v>328</v>
      </c>
      <c r="S1874" t="s">
        <v>1285</v>
      </c>
      <c r="T1874" t="s">
        <v>82</v>
      </c>
      <c r="U1874" t="s">
        <v>83</v>
      </c>
      <c r="V1874" t="s">
        <v>84</v>
      </c>
      <c r="W1874" t="s">
        <v>103</v>
      </c>
      <c r="X1874" t="s"/>
      <c r="Y1874" t="s">
        <v>86</v>
      </c>
      <c r="Z1874">
        <f>HYPERLINK("https://hotelmonitor-cachepage.eclerx.com/savepage/tk_1545475880832323_sr_59.html","info")</f>
        <v/>
      </c>
      <c r="AA1874" t="n">
        <v>-426811</v>
      </c>
      <c r="AB1874" t="s">
        <v>1258</v>
      </c>
      <c r="AC1874" t="s">
        <v>88</v>
      </c>
      <c r="AD1874" t="s">
        <v>89</v>
      </c>
      <c r="AE1874" t="s"/>
      <c r="AF1874" t="s"/>
      <c r="AG1874" t="s"/>
      <c r="AH1874" t="s">
        <v>1286</v>
      </c>
      <c r="AI1874" t="s">
        <v>1287</v>
      </c>
      <c r="AJ1874" t="s"/>
      <c r="AK1874" t="s">
        <v>91</v>
      </c>
      <c r="AL1874" t="s"/>
      <c r="AM1874" t="s">
        <v>371</v>
      </c>
      <c r="AN1874" t="s">
        <v>91</v>
      </c>
      <c r="AO1874" t="s"/>
      <c r="AP1874" t="n">
        <v>3</v>
      </c>
      <c r="AQ1874" t="s">
        <v>92</v>
      </c>
      <c r="AR1874" t="s"/>
      <c r="AS1874" t="s">
        <v>1235</v>
      </c>
      <c r="AT1874" t="s">
        <v>94</v>
      </c>
      <c r="AU1874" t="s">
        <v>91</v>
      </c>
      <c r="AV1874" t="s"/>
      <c r="AW1874" t="s">
        <v>95</v>
      </c>
      <c r="AX1874" t="s"/>
      <c r="AY1874" t="n">
        <v>426811</v>
      </c>
      <c r="AZ1874" t="s">
        <v>1225</v>
      </c>
      <c r="BA1874" t="s"/>
      <c r="BB1874" t="s"/>
      <c r="BC1874" t="n">
        <v>38.91</v>
      </c>
      <c r="BD1874" t="n">
        <v>38.91</v>
      </c>
      <c r="BE1874" t="s">
        <v>1288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>
        <v>1275</v>
      </c>
      <c r="BR1874" t="s">
        <v>387</v>
      </c>
    </row>
    <row r="1875" spans="1:70">
      <c r="A1875" t="s">
        <v>70</v>
      </c>
      <c r="B1875" t="s">
        <v>71</v>
      </c>
      <c r="C1875" t="s">
        <v>311</v>
      </c>
      <c r="D1875" t="n">
        <v>3</v>
      </c>
      <c r="E1875" t="s">
        <v>1219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250</v>
      </c>
      <c r="L1875" t="s">
        <v>77</v>
      </c>
      <c r="M1875" t="s"/>
      <c r="N1875" t="s">
        <v>1270</v>
      </c>
      <c r="O1875" t="s">
        <v>79</v>
      </c>
      <c r="P1875" t="s">
        <v>1219</v>
      </c>
      <c r="Q1875" t="s"/>
      <c r="R1875" t="s">
        <v>328</v>
      </c>
      <c r="S1875" t="s">
        <v>1285</v>
      </c>
      <c r="T1875" t="s">
        <v>82</v>
      </c>
      <c r="U1875" t="s">
        <v>83</v>
      </c>
      <c r="V1875" t="s">
        <v>84</v>
      </c>
      <c r="W1875" t="s">
        <v>103</v>
      </c>
      <c r="X1875" t="s"/>
      <c r="Y1875" t="s">
        <v>86</v>
      </c>
      <c r="Z1875">
        <f>HYPERLINK("https://hotelmonitor-cachepage.eclerx.com/savepage/tk_1545475880832323_sr_59.html","info")</f>
        <v/>
      </c>
      <c r="AA1875" t="n">
        <v>-426811</v>
      </c>
      <c r="AB1875" t="s">
        <v>1258</v>
      </c>
      <c r="AC1875" t="s">
        <v>88</v>
      </c>
      <c r="AD1875" t="s">
        <v>89</v>
      </c>
      <c r="AE1875" t="s"/>
      <c r="AF1875" t="s"/>
      <c r="AG1875" t="s"/>
      <c r="AH1875" t="s">
        <v>1286</v>
      </c>
      <c r="AI1875" t="s">
        <v>1287</v>
      </c>
      <c r="AJ1875" t="s"/>
      <c r="AK1875" t="s">
        <v>91</v>
      </c>
      <c r="AL1875" t="s"/>
      <c r="AM1875" t="s">
        <v>371</v>
      </c>
      <c r="AN1875" t="s">
        <v>91</v>
      </c>
      <c r="AO1875" t="s"/>
      <c r="AP1875" t="n">
        <v>3</v>
      </c>
      <c r="AQ1875" t="s">
        <v>92</v>
      </c>
      <c r="AR1875" t="s"/>
      <c r="AS1875" t="s">
        <v>1235</v>
      </c>
      <c r="AT1875" t="s">
        <v>94</v>
      </c>
      <c r="AU1875" t="s">
        <v>91</v>
      </c>
      <c r="AV1875" t="s"/>
      <c r="AW1875" t="s">
        <v>95</v>
      </c>
      <c r="AX1875" t="s"/>
      <c r="AY1875" t="n">
        <v>426811</v>
      </c>
      <c r="AZ1875" t="s">
        <v>1225</v>
      </c>
      <c r="BA1875" t="s"/>
      <c r="BB1875" t="s"/>
      <c r="BC1875" t="n">
        <v>38.91</v>
      </c>
      <c r="BD1875" t="n">
        <v>38.91</v>
      </c>
      <c r="BE1875" t="s">
        <v>1288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>
        <v>1275</v>
      </c>
      <c r="BR1875" t="s">
        <v>387</v>
      </c>
    </row>
    <row r="1876" spans="1:70">
      <c r="A1876" t="s">
        <v>70</v>
      </c>
      <c r="B1876" t="s">
        <v>71</v>
      </c>
      <c r="C1876" t="s">
        <v>311</v>
      </c>
      <c r="D1876" t="n">
        <v>3</v>
      </c>
      <c r="E1876" t="s">
        <v>1219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250</v>
      </c>
      <c r="L1876" t="s">
        <v>77</v>
      </c>
      <c r="M1876" t="s"/>
      <c r="N1876" t="s">
        <v>1270</v>
      </c>
      <c r="O1876" t="s">
        <v>79</v>
      </c>
      <c r="P1876" t="s">
        <v>1219</v>
      </c>
      <c r="Q1876" t="s"/>
      <c r="R1876" t="s">
        <v>328</v>
      </c>
      <c r="S1876" t="s">
        <v>1285</v>
      </c>
      <c r="T1876" t="s">
        <v>82</v>
      </c>
      <c r="U1876" t="s">
        <v>83</v>
      </c>
      <c r="V1876" t="s">
        <v>84</v>
      </c>
      <c r="W1876" t="s">
        <v>103</v>
      </c>
      <c r="X1876" t="s"/>
      <c r="Y1876" t="s">
        <v>86</v>
      </c>
      <c r="Z1876">
        <f>HYPERLINK("https://hotelmonitor-cachepage.eclerx.com/savepage/tk_1545475880832323_sr_59.html","info")</f>
        <v/>
      </c>
      <c r="AA1876" t="n">
        <v>-426811</v>
      </c>
      <c r="AB1876" t="s">
        <v>1259</v>
      </c>
      <c r="AC1876" t="s">
        <v>88</v>
      </c>
      <c r="AD1876" t="s">
        <v>89</v>
      </c>
      <c r="AE1876" t="s"/>
      <c r="AF1876" t="s"/>
      <c r="AG1876" t="s"/>
      <c r="AH1876" t="s">
        <v>1286</v>
      </c>
      <c r="AI1876" t="s">
        <v>1287</v>
      </c>
      <c r="AJ1876" t="s"/>
      <c r="AK1876" t="s">
        <v>91</v>
      </c>
      <c r="AL1876" t="s"/>
      <c r="AM1876" t="s">
        <v>474</v>
      </c>
      <c r="AN1876" t="s">
        <v>91</v>
      </c>
      <c r="AO1876" t="s"/>
      <c r="AP1876" t="n">
        <v>3</v>
      </c>
      <c r="AQ1876" t="s">
        <v>92</v>
      </c>
      <c r="AR1876" t="s"/>
      <c r="AS1876" t="s">
        <v>93</v>
      </c>
      <c r="AT1876" t="s">
        <v>94</v>
      </c>
      <c r="AU1876" t="s">
        <v>91</v>
      </c>
      <c r="AV1876" t="s"/>
      <c r="AW1876" t="s">
        <v>95</v>
      </c>
      <c r="AX1876" t="s"/>
      <c r="AY1876" t="n">
        <v>426811</v>
      </c>
      <c r="AZ1876" t="s">
        <v>1225</v>
      </c>
      <c r="BA1876" t="s"/>
      <c r="BB1876" t="s"/>
      <c r="BC1876" t="n">
        <v>38.91</v>
      </c>
      <c r="BD1876" t="n">
        <v>38.91</v>
      </c>
      <c r="BE1876" t="s">
        <v>1288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>
        <v>1275</v>
      </c>
      <c r="BR1876" t="s">
        <v>387</v>
      </c>
    </row>
    <row r="1877" spans="1:70">
      <c r="A1877" t="s">
        <v>70</v>
      </c>
      <c r="B1877" t="s">
        <v>71</v>
      </c>
      <c r="C1877" t="s">
        <v>311</v>
      </c>
      <c r="D1877" t="n">
        <v>3</v>
      </c>
      <c r="E1877" t="s">
        <v>1219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250</v>
      </c>
      <c r="L1877" t="s">
        <v>77</v>
      </c>
      <c r="M1877" t="s"/>
      <c r="N1877" t="s">
        <v>1270</v>
      </c>
      <c r="O1877" t="s">
        <v>79</v>
      </c>
      <c r="P1877" t="s">
        <v>1219</v>
      </c>
      <c r="Q1877" t="s"/>
      <c r="R1877" t="s">
        <v>328</v>
      </c>
      <c r="S1877" t="s">
        <v>1285</v>
      </c>
      <c r="T1877" t="s">
        <v>82</v>
      </c>
      <c r="U1877" t="s">
        <v>83</v>
      </c>
      <c r="V1877" t="s">
        <v>84</v>
      </c>
      <c r="W1877" t="s">
        <v>103</v>
      </c>
      <c r="X1877" t="s"/>
      <c r="Y1877" t="s">
        <v>86</v>
      </c>
      <c r="Z1877">
        <f>HYPERLINK("https://hotelmonitor-cachepage.eclerx.com/savepage/tk_1545475880832323_sr_59.html","info")</f>
        <v/>
      </c>
      <c r="AA1877" t="n">
        <v>-426811</v>
      </c>
      <c r="AB1877" t="s">
        <v>1259</v>
      </c>
      <c r="AC1877" t="s">
        <v>88</v>
      </c>
      <c r="AD1877" t="s">
        <v>89</v>
      </c>
      <c r="AE1877" t="s"/>
      <c r="AF1877" t="s"/>
      <c r="AG1877" t="s"/>
      <c r="AH1877" t="s">
        <v>1286</v>
      </c>
      <c r="AI1877" t="s">
        <v>1287</v>
      </c>
      <c r="AJ1877" t="s"/>
      <c r="AK1877" t="s">
        <v>91</v>
      </c>
      <c r="AL1877" t="s"/>
      <c r="AM1877" t="s">
        <v>474</v>
      </c>
      <c r="AN1877" t="s">
        <v>91</v>
      </c>
      <c r="AO1877" t="s"/>
      <c r="AP1877" t="n">
        <v>3</v>
      </c>
      <c r="AQ1877" t="s">
        <v>92</v>
      </c>
      <c r="AR1877" t="s"/>
      <c r="AS1877" t="s">
        <v>93</v>
      </c>
      <c r="AT1877" t="s">
        <v>94</v>
      </c>
      <c r="AU1877" t="s">
        <v>91</v>
      </c>
      <c r="AV1877" t="s"/>
      <c r="AW1877" t="s">
        <v>95</v>
      </c>
      <c r="AX1877" t="s"/>
      <c r="AY1877" t="n">
        <v>426811</v>
      </c>
      <c r="AZ1877" t="s">
        <v>1225</v>
      </c>
      <c r="BA1877" t="s"/>
      <c r="BB1877" t="s"/>
      <c r="BC1877" t="n">
        <v>38.91</v>
      </c>
      <c r="BD1877" t="n">
        <v>38.91</v>
      </c>
      <c r="BE1877" t="s">
        <v>1288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>
        <v>1275</v>
      </c>
      <c r="BR1877" t="s">
        <v>387</v>
      </c>
    </row>
    <row r="1878" spans="1:70">
      <c r="A1878" t="s">
        <v>70</v>
      </c>
      <c r="B1878" t="s">
        <v>71</v>
      </c>
      <c r="C1878" t="s">
        <v>311</v>
      </c>
      <c r="D1878" t="n">
        <v>3</v>
      </c>
      <c r="E1878" t="s">
        <v>1219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250</v>
      </c>
      <c r="L1878" t="s">
        <v>77</v>
      </c>
      <c r="M1878" t="s"/>
      <c r="N1878" t="s">
        <v>1270</v>
      </c>
      <c r="O1878" t="s">
        <v>79</v>
      </c>
      <c r="P1878" t="s">
        <v>1219</v>
      </c>
      <c r="Q1878" t="s"/>
      <c r="R1878" t="s">
        <v>328</v>
      </c>
      <c r="S1878" t="s">
        <v>1285</v>
      </c>
      <c r="T1878" t="s">
        <v>82</v>
      </c>
      <c r="U1878" t="s">
        <v>83</v>
      </c>
      <c r="V1878" t="s">
        <v>84</v>
      </c>
      <c r="W1878" t="s">
        <v>103</v>
      </c>
      <c r="X1878" t="s"/>
      <c r="Y1878" t="s">
        <v>86</v>
      </c>
      <c r="Z1878">
        <f>HYPERLINK("https://hotelmonitor-cachepage.eclerx.com/savepage/tk_1545475880832323_sr_59.html","info")</f>
        <v/>
      </c>
      <c r="AA1878" t="n">
        <v>-426811</v>
      </c>
      <c r="AB1878" t="s">
        <v>1260</v>
      </c>
      <c r="AC1878" t="s">
        <v>88</v>
      </c>
      <c r="AD1878" t="s">
        <v>89</v>
      </c>
      <c r="AE1878" t="s"/>
      <c r="AF1878" t="s"/>
      <c r="AG1878" t="s"/>
      <c r="AH1878" t="s">
        <v>1286</v>
      </c>
      <c r="AI1878" t="s">
        <v>1287</v>
      </c>
      <c r="AJ1878" t="s"/>
      <c r="AK1878" t="s">
        <v>91</v>
      </c>
      <c r="AL1878" t="s"/>
      <c r="AM1878" t="s">
        <v>474</v>
      </c>
      <c r="AN1878" t="s">
        <v>91</v>
      </c>
      <c r="AO1878" t="s"/>
      <c r="AP1878" t="n">
        <v>3</v>
      </c>
      <c r="AQ1878" t="s">
        <v>92</v>
      </c>
      <c r="AR1878" t="s"/>
      <c r="AS1878" t="s">
        <v>93</v>
      </c>
      <c r="AT1878" t="s">
        <v>94</v>
      </c>
      <c r="AU1878" t="s">
        <v>91</v>
      </c>
      <c r="AV1878" t="s"/>
      <c r="AW1878" t="s">
        <v>95</v>
      </c>
      <c r="AX1878" t="s"/>
      <c r="AY1878" t="n">
        <v>426811</v>
      </c>
      <c r="AZ1878" t="s">
        <v>1225</v>
      </c>
      <c r="BA1878" t="s"/>
      <c r="BB1878" t="s"/>
      <c r="BC1878" t="n">
        <v>38.91</v>
      </c>
      <c r="BD1878" t="n">
        <v>38.91</v>
      </c>
      <c r="BE1878" t="s">
        <v>1288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>
        <v>1275</v>
      </c>
      <c r="BR1878" t="s">
        <v>387</v>
      </c>
    </row>
    <row r="1879" spans="1:70">
      <c r="A1879" t="s">
        <v>70</v>
      </c>
      <c r="B1879" t="s">
        <v>71</v>
      </c>
      <c r="C1879" t="s">
        <v>311</v>
      </c>
      <c r="D1879" t="n">
        <v>3</v>
      </c>
      <c r="E1879" t="s">
        <v>1219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250</v>
      </c>
      <c r="L1879" t="s">
        <v>77</v>
      </c>
      <c r="M1879" t="s"/>
      <c r="N1879" t="s">
        <v>1270</v>
      </c>
      <c r="O1879" t="s">
        <v>79</v>
      </c>
      <c r="P1879" t="s">
        <v>1219</v>
      </c>
      <c r="Q1879" t="s"/>
      <c r="R1879" t="s">
        <v>328</v>
      </c>
      <c r="S1879" t="s">
        <v>1285</v>
      </c>
      <c r="T1879" t="s">
        <v>82</v>
      </c>
      <c r="U1879" t="s">
        <v>83</v>
      </c>
      <c r="V1879" t="s">
        <v>84</v>
      </c>
      <c r="W1879" t="s">
        <v>103</v>
      </c>
      <c r="X1879" t="s"/>
      <c r="Y1879" t="s">
        <v>86</v>
      </c>
      <c r="Z1879">
        <f>HYPERLINK("https://hotelmonitor-cachepage.eclerx.com/savepage/tk_1545475880832323_sr_59.html","info")</f>
        <v/>
      </c>
      <c r="AA1879" t="n">
        <v>-426811</v>
      </c>
      <c r="AB1879" t="s">
        <v>1260</v>
      </c>
      <c r="AC1879" t="s">
        <v>88</v>
      </c>
      <c r="AD1879" t="s">
        <v>89</v>
      </c>
      <c r="AE1879" t="s"/>
      <c r="AF1879" t="s"/>
      <c r="AG1879" t="s"/>
      <c r="AH1879" t="s">
        <v>1286</v>
      </c>
      <c r="AI1879" t="s">
        <v>1287</v>
      </c>
      <c r="AJ1879" t="s"/>
      <c r="AK1879" t="s">
        <v>91</v>
      </c>
      <c r="AL1879" t="s"/>
      <c r="AM1879" t="s">
        <v>474</v>
      </c>
      <c r="AN1879" t="s">
        <v>91</v>
      </c>
      <c r="AO1879" t="s"/>
      <c r="AP1879" t="n">
        <v>3</v>
      </c>
      <c r="AQ1879" t="s">
        <v>92</v>
      </c>
      <c r="AR1879" t="s"/>
      <c r="AS1879" t="s">
        <v>93</v>
      </c>
      <c r="AT1879" t="s">
        <v>94</v>
      </c>
      <c r="AU1879" t="s">
        <v>91</v>
      </c>
      <c r="AV1879" t="s"/>
      <c r="AW1879" t="s">
        <v>95</v>
      </c>
      <c r="AX1879" t="s"/>
      <c r="AY1879" t="n">
        <v>426811</v>
      </c>
      <c r="AZ1879" t="s">
        <v>1225</v>
      </c>
      <c r="BA1879" t="s"/>
      <c r="BB1879" t="s"/>
      <c r="BC1879" t="n">
        <v>38.91</v>
      </c>
      <c r="BD1879" t="n">
        <v>38.91</v>
      </c>
      <c r="BE1879" t="s">
        <v>1288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>
        <v>1275</v>
      </c>
      <c r="BR1879" t="s">
        <v>387</v>
      </c>
    </row>
    <row r="1880" spans="1:70">
      <c r="A1880" t="s">
        <v>70</v>
      </c>
      <c r="B1880" t="s">
        <v>71</v>
      </c>
      <c r="C1880" t="s">
        <v>311</v>
      </c>
      <c r="D1880" t="n">
        <v>3</v>
      </c>
      <c r="E1880" t="s">
        <v>1219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250</v>
      </c>
      <c r="L1880" t="s">
        <v>77</v>
      </c>
      <c r="M1880" t="s"/>
      <c r="N1880" t="s">
        <v>1270</v>
      </c>
      <c r="O1880" t="s">
        <v>79</v>
      </c>
      <c r="P1880" t="s">
        <v>1219</v>
      </c>
      <c r="Q1880" t="s"/>
      <c r="R1880" t="s">
        <v>328</v>
      </c>
      <c r="S1880" t="s">
        <v>1285</v>
      </c>
      <c r="T1880" t="s">
        <v>82</v>
      </c>
      <c r="U1880" t="s">
        <v>83</v>
      </c>
      <c r="V1880" t="s">
        <v>84</v>
      </c>
      <c r="W1880" t="s">
        <v>103</v>
      </c>
      <c r="X1880" t="s"/>
      <c r="Y1880" t="s">
        <v>86</v>
      </c>
      <c r="Z1880">
        <f>HYPERLINK("https://hotelmonitor-cachepage.eclerx.com/savepage/tk_1545475880832323_sr_59.html","info")</f>
        <v/>
      </c>
      <c r="AA1880" t="n">
        <v>-426811</v>
      </c>
      <c r="AB1880" t="s">
        <v>1261</v>
      </c>
      <c r="AC1880" t="s">
        <v>88</v>
      </c>
      <c r="AD1880" t="s">
        <v>89</v>
      </c>
      <c r="AE1880" t="s"/>
      <c r="AF1880" t="s"/>
      <c r="AG1880" t="s"/>
      <c r="AH1880" t="s">
        <v>1286</v>
      </c>
      <c r="AI1880" t="s">
        <v>1287</v>
      </c>
      <c r="AJ1880" t="s"/>
      <c r="AK1880" t="s">
        <v>91</v>
      </c>
      <c r="AL1880" t="s"/>
      <c r="AM1880" t="s">
        <v>474</v>
      </c>
      <c r="AN1880" t="s">
        <v>91</v>
      </c>
      <c r="AO1880" t="s"/>
      <c r="AP1880" t="n">
        <v>3</v>
      </c>
      <c r="AQ1880" t="s">
        <v>92</v>
      </c>
      <c r="AR1880" t="s"/>
      <c r="AS1880" t="s">
        <v>93</v>
      </c>
      <c r="AT1880" t="s">
        <v>94</v>
      </c>
      <c r="AU1880" t="s">
        <v>91</v>
      </c>
      <c r="AV1880" t="s"/>
      <c r="AW1880" t="s">
        <v>95</v>
      </c>
      <c r="AX1880" t="s"/>
      <c r="AY1880" t="n">
        <v>426811</v>
      </c>
      <c r="AZ1880" t="s">
        <v>1225</v>
      </c>
      <c r="BA1880" t="s"/>
      <c r="BB1880" t="s"/>
      <c r="BC1880" t="n">
        <v>38.91</v>
      </c>
      <c r="BD1880" t="n">
        <v>38.91</v>
      </c>
      <c r="BE1880" t="s">
        <v>1288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>
        <v>1275</v>
      </c>
      <c r="BR1880" t="s">
        <v>387</v>
      </c>
    </row>
    <row r="1881" spans="1:70">
      <c r="A1881" t="s">
        <v>70</v>
      </c>
      <c r="B1881" t="s">
        <v>71</v>
      </c>
      <c r="C1881" t="s">
        <v>311</v>
      </c>
      <c r="D1881" t="n">
        <v>3</v>
      </c>
      <c r="E1881" t="s">
        <v>1219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250</v>
      </c>
      <c r="L1881" t="s">
        <v>77</v>
      </c>
      <c r="M1881" t="s"/>
      <c r="N1881" t="s">
        <v>1270</v>
      </c>
      <c r="O1881" t="s">
        <v>79</v>
      </c>
      <c r="P1881" t="s">
        <v>1219</v>
      </c>
      <c r="Q1881" t="s"/>
      <c r="R1881" t="s">
        <v>328</v>
      </c>
      <c r="S1881" t="s">
        <v>1285</v>
      </c>
      <c r="T1881" t="s">
        <v>82</v>
      </c>
      <c r="U1881" t="s">
        <v>83</v>
      </c>
      <c r="V1881" t="s">
        <v>84</v>
      </c>
      <c r="W1881" t="s">
        <v>103</v>
      </c>
      <c r="X1881" t="s"/>
      <c r="Y1881" t="s">
        <v>86</v>
      </c>
      <c r="Z1881">
        <f>HYPERLINK("https://hotelmonitor-cachepage.eclerx.com/savepage/tk_1545475880832323_sr_59.html","info")</f>
        <v/>
      </c>
      <c r="AA1881" t="n">
        <v>-426811</v>
      </c>
      <c r="AB1881" t="s">
        <v>1261</v>
      </c>
      <c r="AC1881" t="s">
        <v>88</v>
      </c>
      <c r="AD1881" t="s">
        <v>89</v>
      </c>
      <c r="AE1881" t="s"/>
      <c r="AF1881" t="s"/>
      <c r="AG1881" t="s"/>
      <c r="AH1881" t="s">
        <v>1286</v>
      </c>
      <c r="AI1881" t="s">
        <v>1287</v>
      </c>
      <c r="AJ1881" t="s"/>
      <c r="AK1881" t="s">
        <v>91</v>
      </c>
      <c r="AL1881" t="s"/>
      <c r="AM1881" t="s">
        <v>474</v>
      </c>
      <c r="AN1881" t="s">
        <v>91</v>
      </c>
      <c r="AO1881" t="s"/>
      <c r="AP1881" t="n">
        <v>3</v>
      </c>
      <c r="AQ1881" t="s">
        <v>92</v>
      </c>
      <c r="AR1881" t="s"/>
      <c r="AS1881" t="s">
        <v>93</v>
      </c>
      <c r="AT1881" t="s">
        <v>94</v>
      </c>
      <c r="AU1881" t="s">
        <v>91</v>
      </c>
      <c r="AV1881" t="s"/>
      <c r="AW1881" t="s">
        <v>95</v>
      </c>
      <c r="AX1881" t="s"/>
      <c r="AY1881" t="n">
        <v>426811</v>
      </c>
      <c r="AZ1881" t="s">
        <v>1225</v>
      </c>
      <c r="BA1881" t="s"/>
      <c r="BB1881" t="s"/>
      <c r="BC1881" t="n">
        <v>38.91</v>
      </c>
      <c r="BD1881" t="n">
        <v>38.91</v>
      </c>
      <c r="BE1881" t="s">
        <v>1288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>
        <v>1275</v>
      </c>
      <c r="BR1881" t="s">
        <v>387</v>
      </c>
    </row>
    <row r="1882" spans="1:70">
      <c r="A1882" t="s">
        <v>70</v>
      </c>
      <c r="B1882" t="s">
        <v>71</v>
      </c>
      <c r="C1882" t="s">
        <v>311</v>
      </c>
      <c r="D1882" t="n">
        <v>3</v>
      </c>
      <c r="E1882" t="s">
        <v>1219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247.5</v>
      </c>
      <c r="L1882" t="s">
        <v>77</v>
      </c>
      <c r="M1882" t="s"/>
      <c r="N1882" t="s">
        <v>1289</v>
      </c>
      <c r="O1882" t="s">
        <v>79</v>
      </c>
      <c r="P1882" t="s">
        <v>1219</v>
      </c>
      <c r="Q1882" t="s"/>
      <c r="R1882" t="s">
        <v>328</v>
      </c>
      <c r="S1882" t="s">
        <v>1290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>
        <f>HYPERLINK("https://hotelmonitor-cachepage.eclerx.com/savepage/tk_1545475880832323_sr_59.html","info")</f>
        <v/>
      </c>
      <c r="AA1882" t="n">
        <v>-426811</v>
      </c>
      <c r="AB1882" t="s">
        <v>1222</v>
      </c>
      <c r="AC1882" t="s">
        <v>88</v>
      </c>
      <c r="AD1882" t="s">
        <v>89</v>
      </c>
      <c r="AE1882" t="s"/>
      <c r="AF1882" t="s"/>
      <c r="AG1882" t="s"/>
      <c r="AH1882" t="s">
        <v>1291</v>
      </c>
      <c r="AI1882" t="s">
        <v>1292</v>
      </c>
      <c r="AJ1882" t="s"/>
      <c r="AK1882" t="s">
        <v>91</v>
      </c>
      <c r="AL1882" t="s"/>
      <c r="AM1882" t="s">
        <v>474</v>
      </c>
      <c r="AN1882" t="s">
        <v>91</v>
      </c>
      <c r="AO1882" t="s"/>
      <c r="AP1882" t="n">
        <v>3</v>
      </c>
      <c r="AQ1882" t="s">
        <v>92</v>
      </c>
      <c r="AR1882" t="s"/>
      <c r="AS1882" t="s">
        <v>93</v>
      </c>
      <c r="AT1882" t="s">
        <v>94</v>
      </c>
      <c r="AU1882" t="s">
        <v>91</v>
      </c>
      <c r="AV1882" t="s"/>
      <c r="AW1882" t="s">
        <v>95</v>
      </c>
      <c r="AX1882" t="s"/>
      <c r="AY1882" t="n">
        <v>426811</v>
      </c>
      <c r="AZ1882" t="s">
        <v>1225</v>
      </c>
      <c r="BA1882" t="s"/>
      <c r="BB1882" t="s"/>
      <c r="BC1882" t="n">
        <v>38.91</v>
      </c>
      <c r="BD1882" t="n">
        <v>38.91</v>
      </c>
      <c r="BE1882" t="s">
        <v>1293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>
        <v>1294</v>
      </c>
      <c r="BR1882" t="s">
        <v>387</v>
      </c>
    </row>
    <row r="1883" spans="1:70">
      <c r="A1883" t="s">
        <v>70</v>
      </c>
      <c r="B1883" t="s">
        <v>71</v>
      </c>
      <c r="C1883" t="s">
        <v>311</v>
      </c>
      <c r="D1883" t="n">
        <v>3</v>
      </c>
      <c r="E1883" t="s">
        <v>1219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247.5</v>
      </c>
      <c r="L1883" t="s">
        <v>77</v>
      </c>
      <c r="M1883" t="s"/>
      <c r="N1883" t="s">
        <v>1289</v>
      </c>
      <c r="O1883" t="s">
        <v>79</v>
      </c>
      <c r="P1883" t="s">
        <v>1219</v>
      </c>
      <c r="Q1883" t="s"/>
      <c r="R1883" t="s">
        <v>328</v>
      </c>
      <c r="S1883" t="s">
        <v>1290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>
        <f>HYPERLINK("https://hotelmonitor-cachepage.eclerx.com/savepage/tk_1545475880832323_sr_59.html","info")</f>
        <v/>
      </c>
      <c r="AA1883" t="n">
        <v>-426811</v>
      </c>
      <c r="AB1883" t="s">
        <v>1222</v>
      </c>
      <c r="AC1883" t="s">
        <v>88</v>
      </c>
      <c r="AD1883" t="s">
        <v>89</v>
      </c>
      <c r="AE1883" t="s"/>
      <c r="AF1883" t="s"/>
      <c r="AG1883" t="s"/>
      <c r="AH1883" t="s">
        <v>1291</v>
      </c>
      <c r="AI1883" t="s">
        <v>1292</v>
      </c>
      <c r="AJ1883" t="s"/>
      <c r="AK1883" t="s">
        <v>91</v>
      </c>
      <c r="AL1883" t="s"/>
      <c r="AM1883" t="s">
        <v>474</v>
      </c>
      <c r="AN1883" t="s">
        <v>91</v>
      </c>
      <c r="AO1883" t="s"/>
      <c r="AP1883" t="n">
        <v>3</v>
      </c>
      <c r="AQ1883" t="s">
        <v>92</v>
      </c>
      <c r="AR1883" t="s"/>
      <c r="AS1883" t="s">
        <v>93</v>
      </c>
      <c r="AT1883" t="s">
        <v>94</v>
      </c>
      <c r="AU1883" t="s">
        <v>91</v>
      </c>
      <c r="AV1883" t="s"/>
      <c r="AW1883" t="s">
        <v>95</v>
      </c>
      <c r="AX1883" t="s"/>
      <c r="AY1883" t="n">
        <v>426811</v>
      </c>
      <c r="AZ1883" t="s">
        <v>1225</v>
      </c>
      <c r="BA1883" t="s"/>
      <c r="BB1883" t="s"/>
      <c r="BC1883" t="n">
        <v>38.91</v>
      </c>
      <c r="BD1883" t="n">
        <v>38.91</v>
      </c>
      <c r="BE1883" t="s">
        <v>1293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>
        <v>1294</v>
      </c>
      <c r="BR1883" t="s">
        <v>387</v>
      </c>
    </row>
    <row r="1884" spans="1:70">
      <c r="A1884" t="s">
        <v>70</v>
      </c>
      <c r="B1884" t="s">
        <v>71</v>
      </c>
      <c r="C1884" t="s">
        <v>311</v>
      </c>
      <c r="D1884" t="n">
        <v>3</v>
      </c>
      <c r="E1884" t="s">
        <v>1219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247.51</v>
      </c>
      <c r="L1884" t="s">
        <v>77</v>
      </c>
      <c r="M1884" t="s"/>
      <c r="N1884" t="s">
        <v>1289</v>
      </c>
      <c r="O1884" t="s">
        <v>79</v>
      </c>
      <c r="P1884" t="s">
        <v>1219</v>
      </c>
      <c r="Q1884" t="s"/>
      <c r="R1884" t="s">
        <v>328</v>
      </c>
      <c r="S1884" t="s">
        <v>1295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>
        <f>HYPERLINK("https://hotelmonitor-cachepage.eclerx.com/savepage/tk_1545475880832323_sr_59.html","info")</f>
        <v/>
      </c>
      <c r="AA1884" t="n">
        <v>-426811</v>
      </c>
      <c r="AB1884" t="s">
        <v>1229</v>
      </c>
      <c r="AC1884" t="s">
        <v>196</v>
      </c>
      <c r="AD1884" t="s">
        <v>89</v>
      </c>
      <c r="AE1884" t="s"/>
      <c r="AF1884" t="s"/>
      <c r="AG1884" t="s"/>
      <c r="AH1884" t="s">
        <v>1296</v>
      </c>
      <c r="AI1884" t="s">
        <v>1295</v>
      </c>
      <c r="AJ1884" t="s"/>
      <c r="AK1884" t="s">
        <v>91</v>
      </c>
      <c r="AL1884" t="s"/>
      <c r="AM1884" t="s">
        <v>474</v>
      </c>
      <c r="AN1884" t="s">
        <v>91</v>
      </c>
      <c r="AO1884" t="s"/>
      <c r="AP1884" t="n">
        <v>3</v>
      </c>
      <c r="AQ1884" t="s">
        <v>92</v>
      </c>
      <c r="AR1884" t="s"/>
      <c r="AS1884" t="s">
        <v>93</v>
      </c>
      <c r="AT1884" t="s">
        <v>94</v>
      </c>
      <c r="AU1884" t="s">
        <v>91</v>
      </c>
      <c r="AV1884" t="s"/>
      <c r="AW1884" t="s">
        <v>95</v>
      </c>
      <c r="AX1884" t="s"/>
      <c r="AY1884" t="n">
        <v>426811</v>
      </c>
      <c r="AZ1884" t="s">
        <v>1225</v>
      </c>
      <c r="BA1884" t="s"/>
      <c r="BB1884" t="s"/>
      <c r="BC1884" t="n">
        <v>38.91</v>
      </c>
      <c r="BD1884" t="n">
        <v>38.91</v>
      </c>
      <c r="BE1884" t="s">
        <v>1297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>
        <v>1294</v>
      </c>
      <c r="BR1884" t="s">
        <v>387</v>
      </c>
    </row>
    <row r="1885" spans="1:70">
      <c r="A1885" t="s">
        <v>70</v>
      </c>
      <c r="B1885" t="s">
        <v>71</v>
      </c>
      <c r="C1885" t="s">
        <v>311</v>
      </c>
      <c r="D1885" t="n">
        <v>3</v>
      </c>
      <c r="E1885" t="s">
        <v>1219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247.51</v>
      </c>
      <c r="L1885" t="s">
        <v>77</v>
      </c>
      <c r="M1885" t="s"/>
      <c r="N1885" t="s">
        <v>1289</v>
      </c>
      <c r="O1885" t="s">
        <v>79</v>
      </c>
      <c r="P1885" t="s">
        <v>1219</v>
      </c>
      <c r="Q1885" t="s"/>
      <c r="R1885" t="s">
        <v>328</v>
      </c>
      <c r="S1885" t="s">
        <v>1295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>
        <f>HYPERLINK("https://hotelmonitor-cachepage.eclerx.com/savepage/tk_1545475880832323_sr_59.html","info")</f>
        <v/>
      </c>
      <c r="AA1885" t="n">
        <v>-426811</v>
      </c>
      <c r="AB1885" t="s">
        <v>1229</v>
      </c>
      <c r="AC1885" t="s">
        <v>196</v>
      </c>
      <c r="AD1885" t="s">
        <v>89</v>
      </c>
      <c r="AE1885" t="s"/>
      <c r="AF1885" t="s"/>
      <c r="AG1885" t="s"/>
      <c r="AH1885" t="s">
        <v>1296</v>
      </c>
      <c r="AI1885" t="s">
        <v>1295</v>
      </c>
      <c r="AJ1885" t="s"/>
      <c r="AK1885" t="s">
        <v>91</v>
      </c>
      <c r="AL1885" t="s"/>
      <c r="AM1885" t="s">
        <v>474</v>
      </c>
      <c r="AN1885" t="s">
        <v>91</v>
      </c>
      <c r="AO1885" t="s"/>
      <c r="AP1885" t="n">
        <v>3</v>
      </c>
      <c r="AQ1885" t="s">
        <v>92</v>
      </c>
      <c r="AR1885" t="s"/>
      <c r="AS1885" t="s">
        <v>93</v>
      </c>
      <c r="AT1885" t="s">
        <v>94</v>
      </c>
      <c r="AU1885" t="s">
        <v>91</v>
      </c>
      <c r="AV1885" t="s"/>
      <c r="AW1885" t="s">
        <v>95</v>
      </c>
      <c r="AX1885" t="s"/>
      <c r="AY1885" t="n">
        <v>426811</v>
      </c>
      <c r="AZ1885" t="s">
        <v>1225</v>
      </c>
      <c r="BA1885" t="s"/>
      <c r="BB1885" t="s"/>
      <c r="BC1885" t="n">
        <v>38.91</v>
      </c>
      <c r="BD1885" t="n">
        <v>38.91</v>
      </c>
      <c r="BE1885" t="s">
        <v>1297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>
        <v>1294</v>
      </c>
      <c r="BR1885" t="s">
        <v>387</v>
      </c>
    </row>
    <row r="1886" spans="1:70">
      <c r="A1886" t="s">
        <v>70</v>
      </c>
      <c r="B1886" t="s">
        <v>71</v>
      </c>
      <c r="C1886" t="s">
        <v>311</v>
      </c>
      <c r="D1886" t="n">
        <v>3</v>
      </c>
      <c r="E1886" t="s">
        <v>1219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247.51</v>
      </c>
      <c r="L1886" t="s">
        <v>77</v>
      </c>
      <c r="M1886" t="s"/>
      <c r="N1886" t="s">
        <v>1289</v>
      </c>
      <c r="O1886" t="s">
        <v>79</v>
      </c>
      <c r="P1886" t="s">
        <v>1219</v>
      </c>
      <c r="Q1886" t="s"/>
      <c r="R1886" t="s">
        <v>328</v>
      </c>
      <c r="S1886" t="s">
        <v>1505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>
        <f>HYPERLINK("https://hotelmonitor-cachepage.eclerx.com/savepage/tk_1545475880832323_sr_59.html","info")</f>
        <v/>
      </c>
      <c r="AA1886" t="n">
        <v>-426811</v>
      </c>
      <c r="AB1886" t="s">
        <v>1233</v>
      </c>
      <c r="AC1886" t="s">
        <v>196</v>
      </c>
      <c r="AD1886" t="s">
        <v>89</v>
      </c>
      <c r="AE1886" t="s"/>
      <c r="AF1886" t="s"/>
      <c r="AG1886" t="s"/>
      <c r="AH1886" t="s">
        <v>1506</v>
      </c>
      <c r="AI1886" t="s">
        <v>1505</v>
      </c>
      <c r="AJ1886" t="s"/>
      <c r="AK1886" t="s">
        <v>91</v>
      </c>
      <c r="AL1886" t="s"/>
      <c r="AM1886" t="s">
        <v>371</v>
      </c>
      <c r="AN1886" t="s">
        <v>91</v>
      </c>
      <c r="AO1886" t="s"/>
      <c r="AP1886" t="n">
        <v>3</v>
      </c>
      <c r="AQ1886" t="s">
        <v>92</v>
      </c>
      <c r="AR1886" t="s"/>
      <c r="AS1886" t="s">
        <v>1235</v>
      </c>
      <c r="AT1886" t="s">
        <v>94</v>
      </c>
      <c r="AU1886" t="s">
        <v>91</v>
      </c>
      <c r="AV1886" t="s"/>
      <c r="AW1886" t="s">
        <v>95</v>
      </c>
      <c r="AX1886" t="s"/>
      <c r="AY1886" t="n">
        <v>426811</v>
      </c>
      <c r="AZ1886" t="s">
        <v>1225</v>
      </c>
      <c r="BA1886" t="s"/>
      <c r="BB1886" t="s"/>
      <c r="BC1886" t="n">
        <v>38.91</v>
      </c>
      <c r="BD1886" t="n">
        <v>38.91</v>
      </c>
      <c r="BE1886" t="s">
        <v>1297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>
        <v>1294</v>
      </c>
      <c r="BR1886" t="s">
        <v>387</v>
      </c>
    </row>
    <row r="1887" spans="1:70">
      <c r="A1887" t="s">
        <v>70</v>
      </c>
      <c r="B1887" t="s">
        <v>71</v>
      </c>
      <c r="C1887" t="s">
        <v>311</v>
      </c>
      <c r="D1887" t="n">
        <v>3</v>
      </c>
      <c r="E1887" t="s">
        <v>1219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247.51</v>
      </c>
      <c r="L1887" t="s">
        <v>77</v>
      </c>
      <c r="M1887" t="s"/>
      <c r="N1887" t="s">
        <v>1289</v>
      </c>
      <c r="O1887" t="s">
        <v>79</v>
      </c>
      <c r="P1887" t="s">
        <v>1219</v>
      </c>
      <c r="Q1887" t="s"/>
      <c r="R1887" t="s">
        <v>328</v>
      </c>
      <c r="S1887" t="s">
        <v>1505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>
        <f>HYPERLINK("https://hotelmonitor-cachepage.eclerx.com/savepage/tk_1545475880832323_sr_59.html","info")</f>
        <v/>
      </c>
      <c r="AA1887" t="n">
        <v>-426811</v>
      </c>
      <c r="AB1887" t="s">
        <v>1233</v>
      </c>
      <c r="AC1887" t="s">
        <v>196</v>
      </c>
      <c r="AD1887" t="s">
        <v>89</v>
      </c>
      <c r="AE1887" t="s"/>
      <c r="AF1887" t="s"/>
      <c r="AG1887" t="s"/>
      <c r="AH1887" t="s">
        <v>1506</v>
      </c>
      <c r="AI1887" t="s">
        <v>1505</v>
      </c>
      <c r="AJ1887" t="s"/>
      <c r="AK1887" t="s">
        <v>91</v>
      </c>
      <c r="AL1887" t="s"/>
      <c r="AM1887" t="s">
        <v>371</v>
      </c>
      <c r="AN1887" t="s">
        <v>91</v>
      </c>
      <c r="AO1887" t="s"/>
      <c r="AP1887" t="n">
        <v>3</v>
      </c>
      <c r="AQ1887" t="s">
        <v>92</v>
      </c>
      <c r="AR1887" t="s"/>
      <c r="AS1887" t="s">
        <v>1235</v>
      </c>
      <c r="AT1887" t="s">
        <v>94</v>
      </c>
      <c r="AU1887" t="s">
        <v>91</v>
      </c>
      <c r="AV1887" t="s"/>
      <c r="AW1887" t="s">
        <v>95</v>
      </c>
      <c r="AX1887" t="s"/>
      <c r="AY1887" t="n">
        <v>426811</v>
      </c>
      <c r="AZ1887" t="s">
        <v>1225</v>
      </c>
      <c r="BA1887" t="s"/>
      <c r="BB1887" t="s"/>
      <c r="BC1887" t="n">
        <v>38.91</v>
      </c>
      <c r="BD1887" t="n">
        <v>38.91</v>
      </c>
      <c r="BE1887" t="s">
        <v>1297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>
        <v>1294</v>
      </c>
      <c r="BR1887" t="s">
        <v>387</v>
      </c>
    </row>
    <row r="1888" spans="1:70">
      <c r="A1888" t="s">
        <v>70</v>
      </c>
      <c r="B1888" t="s">
        <v>71</v>
      </c>
      <c r="C1888" t="s">
        <v>311</v>
      </c>
      <c r="D1888" t="n">
        <v>3</v>
      </c>
      <c r="E1888" t="s">
        <v>1219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270</v>
      </c>
      <c r="L1888" t="s">
        <v>77</v>
      </c>
      <c r="M1888" t="s"/>
      <c r="N1888" t="s">
        <v>1289</v>
      </c>
      <c r="O1888" t="s">
        <v>79</v>
      </c>
      <c r="P1888" t="s">
        <v>1219</v>
      </c>
      <c r="Q1888" t="s"/>
      <c r="R1888" t="s">
        <v>328</v>
      </c>
      <c r="S1888" t="s">
        <v>1298</v>
      </c>
      <c r="T1888" t="s">
        <v>82</v>
      </c>
      <c r="U1888" t="s">
        <v>83</v>
      </c>
      <c r="V1888" t="s">
        <v>84</v>
      </c>
      <c r="W1888" t="s">
        <v>103</v>
      </c>
      <c r="X1888" t="s"/>
      <c r="Y1888" t="s">
        <v>86</v>
      </c>
      <c r="Z1888">
        <f>HYPERLINK("https://hotelmonitor-cachepage.eclerx.com/savepage/tk_1545475880832323_sr_59.html","info")</f>
        <v/>
      </c>
      <c r="AA1888" t="n">
        <v>-426811</v>
      </c>
      <c r="AB1888" t="s">
        <v>1247</v>
      </c>
      <c r="AC1888" t="s">
        <v>196</v>
      </c>
      <c r="AD1888" t="s">
        <v>89</v>
      </c>
      <c r="AE1888" t="s"/>
      <c r="AF1888" t="s"/>
      <c r="AG1888" t="s"/>
      <c r="AH1888" t="s">
        <v>1299</v>
      </c>
      <c r="AI1888" t="s">
        <v>1300</v>
      </c>
      <c r="AJ1888" t="s"/>
      <c r="AK1888" t="s">
        <v>91</v>
      </c>
      <c r="AL1888" t="s"/>
      <c r="AM1888" t="s">
        <v>474</v>
      </c>
      <c r="AN1888" t="s">
        <v>91</v>
      </c>
      <c r="AO1888" t="s"/>
      <c r="AP1888" t="n">
        <v>3</v>
      </c>
      <c r="AQ1888" t="s">
        <v>92</v>
      </c>
      <c r="AR1888" t="s"/>
      <c r="AS1888" t="s">
        <v>93</v>
      </c>
      <c r="AT1888" t="s">
        <v>94</v>
      </c>
      <c r="AU1888" t="s">
        <v>91</v>
      </c>
      <c r="AV1888" t="s"/>
      <c r="AW1888" t="s">
        <v>95</v>
      </c>
      <c r="AX1888" t="s"/>
      <c r="AY1888" t="n">
        <v>426811</v>
      </c>
      <c r="AZ1888" t="s">
        <v>1225</v>
      </c>
      <c r="BA1888" t="s"/>
      <c r="BB1888" t="s"/>
      <c r="BC1888" t="n">
        <v>38.91</v>
      </c>
      <c r="BD1888" t="n">
        <v>38.91</v>
      </c>
      <c r="BE1888" t="s">
        <v>1301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>
        <v>1294</v>
      </c>
      <c r="BR1888" t="s">
        <v>387</v>
      </c>
    </row>
    <row r="1889" spans="1:70">
      <c r="A1889" t="s">
        <v>70</v>
      </c>
      <c r="B1889" t="s">
        <v>71</v>
      </c>
      <c r="C1889" t="s">
        <v>311</v>
      </c>
      <c r="D1889" t="n">
        <v>3</v>
      </c>
      <c r="E1889" t="s">
        <v>1219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270</v>
      </c>
      <c r="L1889" t="s">
        <v>77</v>
      </c>
      <c r="M1889" t="s"/>
      <c r="N1889" t="s">
        <v>1289</v>
      </c>
      <c r="O1889" t="s">
        <v>79</v>
      </c>
      <c r="P1889" t="s">
        <v>1219</v>
      </c>
      <c r="Q1889" t="s"/>
      <c r="R1889" t="s">
        <v>328</v>
      </c>
      <c r="S1889" t="s">
        <v>1298</v>
      </c>
      <c r="T1889" t="s">
        <v>82</v>
      </c>
      <c r="U1889" t="s">
        <v>83</v>
      </c>
      <c r="V1889" t="s">
        <v>84</v>
      </c>
      <c r="W1889" t="s">
        <v>103</v>
      </c>
      <c r="X1889" t="s"/>
      <c r="Y1889" t="s">
        <v>86</v>
      </c>
      <c r="Z1889">
        <f>HYPERLINK("https://hotelmonitor-cachepage.eclerx.com/savepage/tk_1545475880832323_sr_59.html","info")</f>
        <v/>
      </c>
      <c r="AA1889" t="n">
        <v>-426811</v>
      </c>
      <c r="AB1889" t="s">
        <v>1247</v>
      </c>
      <c r="AC1889" t="s">
        <v>196</v>
      </c>
      <c r="AD1889" t="s">
        <v>89</v>
      </c>
      <c r="AE1889" t="s"/>
      <c r="AF1889" t="s"/>
      <c r="AG1889" t="s"/>
      <c r="AH1889" t="s">
        <v>1299</v>
      </c>
      <c r="AI1889" t="s">
        <v>1300</v>
      </c>
      <c r="AJ1889" t="s"/>
      <c r="AK1889" t="s">
        <v>91</v>
      </c>
      <c r="AL1889" t="s"/>
      <c r="AM1889" t="s">
        <v>474</v>
      </c>
      <c r="AN1889" t="s">
        <v>91</v>
      </c>
      <c r="AO1889" t="s"/>
      <c r="AP1889" t="n">
        <v>3</v>
      </c>
      <c r="AQ1889" t="s">
        <v>92</v>
      </c>
      <c r="AR1889" t="s"/>
      <c r="AS1889" t="s">
        <v>93</v>
      </c>
      <c r="AT1889" t="s">
        <v>94</v>
      </c>
      <c r="AU1889" t="s">
        <v>91</v>
      </c>
      <c r="AV1889" t="s"/>
      <c r="AW1889" t="s">
        <v>95</v>
      </c>
      <c r="AX1889" t="s"/>
      <c r="AY1889" t="n">
        <v>426811</v>
      </c>
      <c r="AZ1889" t="s">
        <v>1225</v>
      </c>
      <c r="BA1889" t="s"/>
      <c r="BB1889" t="s"/>
      <c r="BC1889" t="n">
        <v>38.91</v>
      </c>
      <c r="BD1889" t="n">
        <v>38.91</v>
      </c>
      <c r="BE1889" t="s">
        <v>1301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>
        <v>1294</v>
      </c>
      <c r="BR1889" t="s">
        <v>387</v>
      </c>
    </row>
    <row r="1890" spans="1:70">
      <c r="A1890" t="s">
        <v>70</v>
      </c>
      <c r="B1890" t="s">
        <v>71</v>
      </c>
      <c r="C1890" t="s">
        <v>311</v>
      </c>
      <c r="D1890" t="n">
        <v>3</v>
      </c>
      <c r="E1890" t="s">
        <v>1219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270</v>
      </c>
      <c r="L1890" t="s">
        <v>77</v>
      </c>
      <c r="M1890" t="s"/>
      <c r="N1890" t="s">
        <v>1289</v>
      </c>
      <c r="O1890" t="s">
        <v>79</v>
      </c>
      <c r="P1890" t="s">
        <v>1219</v>
      </c>
      <c r="Q1890" t="s"/>
      <c r="R1890" t="s">
        <v>328</v>
      </c>
      <c r="S1890" t="s">
        <v>1298</v>
      </c>
      <c r="T1890" t="s">
        <v>82</v>
      </c>
      <c r="U1890" t="s">
        <v>83</v>
      </c>
      <c r="V1890" t="s">
        <v>84</v>
      </c>
      <c r="W1890" t="s">
        <v>103</v>
      </c>
      <c r="X1890" t="s"/>
      <c r="Y1890" t="s">
        <v>86</v>
      </c>
      <c r="Z1890">
        <f>HYPERLINK("https://hotelmonitor-cachepage.eclerx.com/savepage/tk_1545475880832323_sr_59.html","info")</f>
        <v/>
      </c>
      <c r="AA1890" t="n">
        <v>-426811</v>
      </c>
      <c r="AB1890" t="s">
        <v>1251</v>
      </c>
      <c r="AC1890" t="s">
        <v>196</v>
      </c>
      <c r="AD1890" t="s">
        <v>89</v>
      </c>
      <c r="AE1890" t="s"/>
      <c r="AF1890" t="s"/>
      <c r="AG1890" t="s"/>
      <c r="AH1890" t="s">
        <v>1299</v>
      </c>
      <c r="AI1890" t="s">
        <v>1300</v>
      </c>
      <c r="AJ1890" t="s"/>
      <c r="AK1890" t="s">
        <v>91</v>
      </c>
      <c r="AL1890" t="s"/>
      <c r="AM1890" t="s">
        <v>474</v>
      </c>
      <c r="AN1890" t="s">
        <v>91</v>
      </c>
      <c r="AO1890" t="s"/>
      <c r="AP1890" t="n">
        <v>3</v>
      </c>
      <c r="AQ1890" t="s">
        <v>92</v>
      </c>
      <c r="AR1890" t="s"/>
      <c r="AS1890" t="s">
        <v>93</v>
      </c>
      <c r="AT1890" t="s">
        <v>94</v>
      </c>
      <c r="AU1890" t="s">
        <v>91</v>
      </c>
      <c r="AV1890" t="s"/>
      <c r="AW1890" t="s">
        <v>95</v>
      </c>
      <c r="AX1890" t="s"/>
      <c r="AY1890" t="n">
        <v>426811</v>
      </c>
      <c r="AZ1890" t="s">
        <v>1225</v>
      </c>
      <c r="BA1890" t="s"/>
      <c r="BB1890" t="s"/>
      <c r="BC1890" t="n">
        <v>38.91</v>
      </c>
      <c r="BD1890" t="n">
        <v>38.91</v>
      </c>
      <c r="BE1890" t="s">
        <v>1301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>
        <v>1294</v>
      </c>
      <c r="BR1890" t="s">
        <v>387</v>
      </c>
    </row>
    <row r="1891" spans="1:70">
      <c r="A1891" t="s">
        <v>70</v>
      </c>
      <c r="B1891" t="s">
        <v>71</v>
      </c>
      <c r="C1891" t="s">
        <v>311</v>
      </c>
      <c r="D1891" t="n">
        <v>3</v>
      </c>
      <c r="E1891" t="s">
        <v>1219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270</v>
      </c>
      <c r="L1891" t="s">
        <v>77</v>
      </c>
      <c r="M1891" t="s"/>
      <c r="N1891" t="s">
        <v>1289</v>
      </c>
      <c r="O1891" t="s">
        <v>79</v>
      </c>
      <c r="P1891" t="s">
        <v>1219</v>
      </c>
      <c r="Q1891" t="s"/>
      <c r="R1891" t="s">
        <v>328</v>
      </c>
      <c r="S1891" t="s">
        <v>1298</v>
      </c>
      <c r="T1891" t="s">
        <v>82</v>
      </c>
      <c r="U1891" t="s">
        <v>83</v>
      </c>
      <c r="V1891" t="s">
        <v>84</v>
      </c>
      <c r="W1891" t="s">
        <v>103</v>
      </c>
      <c r="X1891" t="s"/>
      <c r="Y1891" t="s">
        <v>86</v>
      </c>
      <c r="Z1891">
        <f>HYPERLINK("https://hotelmonitor-cachepage.eclerx.com/savepage/tk_1545475880832323_sr_59.html","info")</f>
        <v/>
      </c>
      <c r="AA1891" t="n">
        <v>-426811</v>
      </c>
      <c r="AB1891" t="s">
        <v>1251</v>
      </c>
      <c r="AC1891" t="s">
        <v>196</v>
      </c>
      <c r="AD1891" t="s">
        <v>89</v>
      </c>
      <c r="AE1891" t="s"/>
      <c r="AF1891" t="s"/>
      <c r="AG1891" t="s"/>
      <c r="AH1891" t="s">
        <v>1299</v>
      </c>
      <c r="AI1891" t="s">
        <v>1300</v>
      </c>
      <c r="AJ1891" t="s"/>
      <c r="AK1891" t="s">
        <v>91</v>
      </c>
      <c r="AL1891" t="s"/>
      <c r="AM1891" t="s">
        <v>474</v>
      </c>
      <c r="AN1891" t="s">
        <v>91</v>
      </c>
      <c r="AO1891" t="s"/>
      <c r="AP1891" t="n">
        <v>3</v>
      </c>
      <c r="AQ1891" t="s">
        <v>92</v>
      </c>
      <c r="AR1891" t="s"/>
      <c r="AS1891" t="s">
        <v>93</v>
      </c>
      <c r="AT1891" t="s">
        <v>94</v>
      </c>
      <c r="AU1891" t="s">
        <v>91</v>
      </c>
      <c r="AV1891" t="s"/>
      <c r="AW1891" t="s">
        <v>95</v>
      </c>
      <c r="AX1891" t="s"/>
      <c r="AY1891" t="n">
        <v>426811</v>
      </c>
      <c r="AZ1891" t="s">
        <v>1225</v>
      </c>
      <c r="BA1891" t="s"/>
      <c r="BB1891" t="s"/>
      <c r="BC1891" t="n">
        <v>38.91</v>
      </c>
      <c r="BD1891" t="n">
        <v>38.91</v>
      </c>
      <c r="BE1891" t="s">
        <v>1301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>
        <v>1294</v>
      </c>
      <c r="BR1891" t="s">
        <v>387</v>
      </c>
    </row>
    <row r="1892" spans="1:70">
      <c r="A1892" t="s">
        <v>70</v>
      </c>
      <c r="B1892" t="s">
        <v>71</v>
      </c>
      <c r="C1892" t="s">
        <v>311</v>
      </c>
      <c r="D1892" t="n">
        <v>3</v>
      </c>
      <c r="E1892" t="s">
        <v>1219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275</v>
      </c>
      <c r="L1892" t="s">
        <v>77</v>
      </c>
      <c r="M1892" t="s"/>
      <c r="N1892" t="s">
        <v>1289</v>
      </c>
      <c r="O1892" t="s">
        <v>79</v>
      </c>
      <c r="P1892" t="s">
        <v>1219</v>
      </c>
      <c r="Q1892" t="s"/>
      <c r="R1892" t="s">
        <v>328</v>
      </c>
      <c r="S1892" t="s">
        <v>1302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HYPERLINK("https://hotelmonitor-cachepage.eclerx.com/savepage/tk_1545475880832323_sr_59.html","info")</f>
        <v/>
      </c>
      <c r="AA1892" t="n">
        <v>-426811</v>
      </c>
      <c r="AB1892" t="s">
        <v>1237</v>
      </c>
      <c r="AC1892" t="s">
        <v>88</v>
      </c>
      <c r="AD1892" t="s">
        <v>89</v>
      </c>
      <c r="AE1892" t="s"/>
      <c r="AF1892" t="s"/>
      <c r="AG1892" t="s"/>
      <c r="AH1892" t="s">
        <v>1303</v>
      </c>
      <c r="AI1892" t="s">
        <v>1304</v>
      </c>
      <c r="AJ1892" t="s"/>
      <c r="AK1892" t="s">
        <v>91</v>
      </c>
      <c r="AL1892" t="s"/>
      <c r="AM1892" t="s">
        <v>371</v>
      </c>
      <c r="AN1892" t="s">
        <v>91</v>
      </c>
      <c r="AO1892" t="s"/>
      <c r="AP1892" t="n">
        <v>3</v>
      </c>
      <c r="AQ1892" t="s">
        <v>92</v>
      </c>
      <c r="AR1892" t="s"/>
      <c r="AS1892" t="s">
        <v>1235</v>
      </c>
      <c r="AT1892" t="s">
        <v>94</v>
      </c>
      <c r="AU1892" t="s">
        <v>91</v>
      </c>
      <c r="AV1892" t="s"/>
      <c r="AW1892" t="s">
        <v>95</v>
      </c>
      <c r="AX1892" t="s"/>
      <c r="AY1892" t="n">
        <v>426811</v>
      </c>
      <c r="AZ1892" t="s">
        <v>1225</v>
      </c>
      <c r="BA1892" t="s"/>
      <c r="BB1892" t="s"/>
      <c r="BC1892" t="n">
        <v>38.91</v>
      </c>
      <c r="BD1892" t="n">
        <v>38.91</v>
      </c>
      <c r="BE1892" t="s">
        <v>1305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>
        <v>1294</v>
      </c>
      <c r="BR1892" t="s">
        <v>387</v>
      </c>
    </row>
    <row r="1893" spans="1:70">
      <c r="A1893" t="s">
        <v>70</v>
      </c>
      <c r="B1893" t="s">
        <v>71</v>
      </c>
      <c r="C1893" t="s">
        <v>311</v>
      </c>
      <c r="D1893" t="n">
        <v>3</v>
      </c>
      <c r="E1893" t="s">
        <v>1219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275</v>
      </c>
      <c r="L1893" t="s">
        <v>77</v>
      </c>
      <c r="M1893" t="s"/>
      <c r="N1893" t="s">
        <v>1289</v>
      </c>
      <c r="O1893" t="s">
        <v>79</v>
      </c>
      <c r="P1893" t="s">
        <v>1219</v>
      </c>
      <c r="Q1893" t="s"/>
      <c r="R1893" t="s">
        <v>328</v>
      </c>
      <c r="S1893" t="s">
        <v>1302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HYPERLINK("https://hotelmonitor-cachepage.eclerx.com/savepage/tk_1545475880832323_sr_59.html","info")</f>
        <v/>
      </c>
      <c r="AA1893" t="n">
        <v>-426811</v>
      </c>
      <c r="AB1893" t="s">
        <v>1237</v>
      </c>
      <c r="AC1893" t="s">
        <v>88</v>
      </c>
      <c r="AD1893" t="s">
        <v>89</v>
      </c>
      <c r="AE1893" t="s"/>
      <c r="AF1893" t="s"/>
      <c r="AG1893" t="s"/>
      <c r="AH1893" t="s">
        <v>1303</v>
      </c>
      <c r="AI1893" t="s">
        <v>1304</v>
      </c>
      <c r="AJ1893" t="s"/>
      <c r="AK1893" t="s">
        <v>91</v>
      </c>
      <c r="AL1893" t="s"/>
      <c r="AM1893" t="s">
        <v>371</v>
      </c>
      <c r="AN1893" t="s">
        <v>91</v>
      </c>
      <c r="AO1893" t="s"/>
      <c r="AP1893" t="n">
        <v>3</v>
      </c>
      <c r="AQ1893" t="s">
        <v>92</v>
      </c>
      <c r="AR1893" t="s"/>
      <c r="AS1893" t="s">
        <v>1235</v>
      </c>
      <c r="AT1893" t="s">
        <v>94</v>
      </c>
      <c r="AU1893" t="s">
        <v>91</v>
      </c>
      <c r="AV1893" t="s"/>
      <c r="AW1893" t="s">
        <v>95</v>
      </c>
      <c r="AX1893" t="s"/>
      <c r="AY1893" t="n">
        <v>426811</v>
      </c>
      <c r="AZ1893" t="s">
        <v>1225</v>
      </c>
      <c r="BA1893" t="s"/>
      <c r="BB1893" t="s"/>
      <c r="BC1893" t="n">
        <v>38.91</v>
      </c>
      <c r="BD1893" t="n">
        <v>38.91</v>
      </c>
      <c r="BE1893" t="s">
        <v>1305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>
        <v>1294</v>
      </c>
      <c r="BR1893" t="s">
        <v>387</v>
      </c>
    </row>
    <row r="1894" spans="1:70">
      <c r="A1894" t="s">
        <v>70</v>
      </c>
      <c r="B1894" t="s">
        <v>71</v>
      </c>
      <c r="C1894" t="s">
        <v>311</v>
      </c>
      <c r="D1894" t="n">
        <v>3</v>
      </c>
      <c r="E1894" t="s">
        <v>1219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275</v>
      </c>
      <c r="L1894" t="s">
        <v>77</v>
      </c>
      <c r="M1894" t="s"/>
      <c r="N1894" t="s">
        <v>1289</v>
      </c>
      <c r="O1894" t="s">
        <v>79</v>
      </c>
      <c r="P1894" t="s">
        <v>1219</v>
      </c>
      <c r="Q1894" t="s"/>
      <c r="R1894" t="s">
        <v>328</v>
      </c>
      <c r="S1894" t="s">
        <v>1302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HYPERLINK("https://hotelmonitor-cachepage.eclerx.com/savepage/tk_1545475880832323_sr_59.html","info")</f>
        <v/>
      </c>
      <c r="AA1894" t="n">
        <v>-426811</v>
      </c>
      <c r="AB1894" t="s">
        <v>1241</v>
      </c>
      <c r="AC1894" t="s">
        <v>88</v>
      </c>
      <c r="AD1894" t="s">
        <v>89</v>
      </c>
      <c r="AE1894" t="s"/>
      <c r="AF1894" t="s"/>
      <c r="AG1894" t="s"/>
      <c r="AH1894" t="s">
        <v>1303</v>
      </c>
      <c r="AI1894" t="s">
        <v>1304</v>
      </c>
      <c r="AJ1894" t="s"/>
      <c r="AK1894" t="s">
        <v>91</v>
      </c>
      <c r="AL1894" t="s"/>
      <c r="AM1894" t="s">
        <v>371</v>
      </c>
      <c r="AN1894" t="s">
        <v>91</v>
      </c>
      <c r="AO1894" t="s"/>
      <c r="AP1894" t="n">
        <v>3</v>
      </c>
      <c r="AQ1894" t="s">
        <v>92</v>
      </c>
      <c r="AR1894" t="s"/>
      <c r="AS1894" t="s">
        <v>1235</v>
      </c>
      <c r="AT1894" t="s">
        <v>94</v>
      </c>
      <c r="AU1894" t="s">
        <v>91</v>
      </c>
      <c r="AV1894" t="s"/>
      <c r="AW1894" t="s">
        <v>95</v>
      </c>
      <c r="AX1894" t="s"/>
      <c r="AY1894" t="n">
        <v>426811</v>
      </c>
      <c r="AZ1894" t="s">
        <v>1225</v>
      </c>
      <c r="BA1894" t="s"/>
      <c r="BB1894" t="s"/>
      <c r="BC1894" t="n">
        <v>38.91</v>
      </c>
      <c r="BD1894" t="n">
        <v>38.91</v>
      </c>
      <c r="BE1894" t="s">
        <v>1305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>
        <v>1294</v>
      </c>
      <c r="BR1894" t="s">
        <v>387</v>
      </c>
    </row>
    <row r="1895" spans="1:70">
      <c r="A1895" t="s">
        <v>70</v>
      </c>
      <c r="B1895" t="s">
        <v>71</v>
      </c>
      <c r="C1895" t="s">
        <v>311</v>
      </c>
      <c r="D1895" t="n">
        <v>3</v>
      </c>
      <c r="E1895" t="s">
        <v>1219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275</v>
      </c>
      <c r="L1895" t="s">
        <v>77</v>
      </c>
      <c r="M1895" t="s"/>
      <c r="N1895" t="s">
        <v>1289</v>
      </c>
      <c r="O1895" t="s">
        <v>79</v>
      </c>
      <c r="P1895" t="s">
        <v>1219</v>
      </c>
      <c r="Q1895" t="s"/>
      <c r="R1895" t="s">
        <v>328</v>
      </c>
      <c r="S1895" t="s">
        <v>1302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HYPERLINK("https://hotelmonitor-cachepage.eclerx.com/savepage/tk_1545475880832323_sr_59.html","info")</f>
        <v/>
      </c>
      <c r="AA1895" t="n">
        <v>-426811</v>
      </c>
      <c r="AB1895" t="s">
        <v>1241</v>
      </c>
      <c r="AC1895" t="s">
        <v>88</v>
      </c>
      <c r="AD1895" t="s">
        <v>89</v>
      </c>
      <c r="AE1895" t="s"/>
      <c r="AF1895" t="s"/>
      <c r="AG1895" t="s"/>
      <c r="AH1895" t="s">
        <v>1303</v>
      </c>
      <c r="AI1895" t="s">
        <v>1304</v>
      </c>
      <c r="AJ1895" t="s"/>
      <c r="AK1895" t="s">
        <v>91</v>
      </c>
      <c r="AL1895" t="s"/>
      <c r="AM1895" t="s">
        <v>371</v>
      </c>
      <c r="AN1895" t="s">
        <v>91</v>
      </c>
      <c r="AO1895" t="s"/>
      <c r="AP1895" t="n">
        <v>3</v>
      </c>
      <c r="AQ1895" t="s">
        <v>92</v>
      </c>
      <c r="AR1895" t="s"/>
      <c r="AS1895" t="s">
        <v>1235</v>
      </c>
      <c r="AT1895" t="s">
        <v>94</v>
      </c>
      <c r="AU1895" t="s">
        <v>91</v>
      </c>
      <c r="AV1895" t="s"/>
      <c r="AW1895" t="s">
        <v>95</v>
      </c>
      <c r="AX1895" t="s"/>
      <c r="AY1895" t="n">
        <v>426811</v>
      </c>
      <c r="AZ1895" t="s">
        <v>1225</v>
      </c>
      <c r="BA1895" t="s"/>
      <c r="BB1895" t="s"/>
      <c r="BC1895" t="n">
        <v>38.91</v>
      </c>
      <c r="BD1895" t="n">
        <v>38.91</v>
      </c>
      <c r="BE1895" t="s">
        <v>1305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>
        <v>1294</v>
      </c>
      <c r="BR1895" t="s">
        <v>387</v>
      </c>
    </row>
    <row r="1896" spans="1:70">
      <c r="A1896" t="s">
        <v>70</v>
      </c>
      <c r="B1896" t="s">
        <v>71</v>
      </c>
      <c r="C1896" t="s">
        <v>311</v>
      </c>
      <c r="D1896" t="n">
        <v>3</v>
      </c>
      <c r="E1896" t="s">
        <v>1219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275</v>
      </c>
      <c r="L1896" t="s">
        <v>77</v>
      </c>
      <c r="M1896" t="s"/>
      <c r="N1896" t="s">
        <v>1289</v>
      </c>
      <c r="O1896" t="s">
        <v>79</v>
      </c>
      <c r="P1896" t="s">
        <v>1219</v>
      </c>
      <c r="Q1896" t="s"/>
      <c r="R1896" t="s">
        <v>328</v>
      </c>
      <c r="S1896" t="s">
        <v>1302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>
        <f>HYPERLINK("https://hotelmonitor-cachepage.eclerx.com/savepage/tk_1545475880832323_sr_59.html","info")</f>
        <v/>
      </c>
      <c r="AA1896" t="n">
        <v>-426811</v>
      </c>
      <c r="AB1896" t="s">
        <v>1242</v>
      </c>
      <c r="AC1896" t="s">
        <v>88</v>
      </c>
      <c r="AD1896" t="s">
        <v>89</v>
      </c>
      <c r="AE1896" t="s"/>
      <c r="AF1896" t="s"/>
      <c r="AG1896" t="s"/>
      <c r="AH1896" t="s">
        <v>1303</v>
      </c>
      <c r="AI1896" t="s">
        <v>1304</v>
      </c>
      <c r="AJ1896" t="s"/>
      <c r="AK1896" t="s">
        <v>91</v>
      </c>
      <c r="AL1896" t="s"/>
      <c r="AM1896" t="s">
        <v>371</v>
      </c>
      <c r="AN1896" t="s">
        <v>91</v>
      </c>
      <c r="AO1896" t="s"/>
      <c r="AP1896" t="n">
        <v>3</v>
      </c>
      <c r="AQ1896" t="s">
        <v>92</v>
      </c>
      <c r="AR1896" t="s"/>
      <c r="AS1896" t="s">
        <v>1235</v>
      </c>
      <c r="AT1896" t="s">
        <v>94</v>
      </c>
      <c r="AU1896" t="s">
        <v>91</v>
      </c>
      <c r="AV1896" t="s"/>
      <c r="AW1896" t="s">
        <v>95</v>
      </c>
      <c r="AX1896" t="s"/>
      <c r="AY1896" t="n">
        <v>426811</v>
      </c>
      <c r="AZ1896" t="s">
        <v>1225</v>
      </c>
      <c r="BA1896" t="s"/>
      <c r="BB1896" t="s"/>
      <c r="BC1896" t="n">
        <v>38.91</v>
      </c>
      <c r="BD1896" t="n">
        <v>38.91</v>
      </c>
      <c r="BE1896" t="s">
        <v>1305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>
        <v>1294</v>
      </c>
      <c r="BR1896" t="s">
        <v>387</v>
      </c>
    </row>
    <row r="1897" spans="1:70">
      <c r="A1897" t="s">
        <v>70</v>
      </c>
      <c r="B1897" t="s">
        <v>71</v>
      </c>
      <c r="C1897" t="s">
        <v>311</v>
      </c>
      <c r="D1897" t="n">
        <v>3</v>
      </c>
      <c r="E1897" t="s">
        <v>1219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275</v>
      </c>
      <c r="L1897" t="s">
        <v>77</v>
      </c>
      <c r="M1897" t="s"/>
      <c r="N1897" t="s">
        <v>1289</v>
      </c>
      <c r="O1897" t="s">
        <v>79</v>
      </c>
      <c r="P1897" t="s">
        <v>1219</v>
      </c>
      <c r="Q1897" t="s"/>
      <c r="R1897" t="s">
        <v>328</v>
      </c>
      <c r="S1897" t="s">
        <v>1302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>
        <f>HYPERLINK("https://hotelmonitor-cachepage.eclerx.com/savepage/tk_1545475880832323_sr_59.html","info")</f>
        <v/>
      </c>
      <c r="AA1897" t="n">
        <v>-426811</v>
      </c>
      <c r="AB1897" t="s">
        <v>1242</v>
      </c>
      <c r="AC1897" t="s">
        <v>88</v>
      </c>
      <c r="AD1897" t="s">
        <v>89</v>
      </c>
      <c r="AE1897" t="s"/>
      <c r="AF1897" t="s"/>
      <c r="AG1897" t="s"/>
      <c r="AH1897" t="s">
        <v>1303</v>
      </c>
      <c r="AI1897" t="s">
        <v>1304</v>
      </c>
      <c r="AJ1897" t="s"/>
      <c r="AK1897" t="s">
        <v>91</v>
      </c>
      <c r="AL1897" t="s"/>
      <c r="AM1897" t="s">
        <v>371</v>
      </c>
      <c r="AN1897" t="s">
        <v>91</v>
      </c>
      <c r="AO1897" t="s"/>
      <c r="AP1897" t="n">
        <v>3</v>
      </c>
      <c r="AQ1897" t="s">
        <v>92</v>
      </c>
      <c r="AR1897" t="s"/>
      <c r="AS1897" t="s">
        <v>1235</v>
      </c>
      <c r="AT1897" t="s">
        <v>94</v>
      </c>
      <c r="AU1897" t="s">
        <v>91</v>
      </c>
      <c r="AV1897" t="s"/>
      <c r="AW1897" t="s">
        <v>95</v>
      </c>
      <c r="AX1897" t="s"/>
      <c r="AY1897" t="n">
        <v>426811</v>
      </c>
      <c r="AZ1897" t="s">
        <v>1225</v>
      </c>
      <c r="BA1897" t="s"/>
      <c r="BB1897" t="s"/>
      <c r="BC1897" t="n">
        <v>38.91</v>
      </c>
      <c r="BD1897" t="n">
        <v>38.91</v>
      </c>
      <c r="BE1897" t="s">
        <v>1305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>
        <v>1294</v>
      </c>
      <c r="BR1897" t="s">
        <v>387</v>
      </c>
    </row>
    <row r="1898" spans="1:70">
      <c r="A1898" t="s">
        <v>70</v>
      </c>
      <c r="B1898" t="s">
        <v>71</v>
      </c>
      <c r="C1898" t="s">
        <v>311</v>
      </c>
      <c r="D1898" t="n">
        <v>3</v>
      </c>
      <c r="E1898" t="s">
        <v>1219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275</v>
      </c>
      <c r="L1898" t="s">
        <v>77</v>
      </c>
      <c r="M1898" t="s"/>
      <c r="N1898" t="s">
        <v>1289</v>
      </c>
      <c r="O1898" t="s">
        <v>79</v>
      </c>
      <c r="P1898" t="s">
        <v>1219</v>
      </c>
      <c r="Q1898" t="s"/>
      <c r="R1898" t="s">
        <v>328</v>
      </c>
      <c r="S1898" t="s">
        <v>1302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>
        <f>HYPERLINK("https://hotelmonitor-cachepage.eclerx.com/savepage/tk_1545475880832323_sr_59.html","info")</f>
        <v/>
      </c>
      <c r="AA1898" t="n">
        <v>-426811</v>
      </c>
      <c r="AB1898" t="s">
        <v>1243</v>
      </c>
      <c r="AC1898" t="s">
        <v>88</v>
      </c>
      <c r="AD1898" t="s">
        <v>89</v>
      </c>
      <c r="AE1898" t="s"/>
      <c r="AF1898" t="s"/>
      <c r="AG1898" t="s"/>
      <c r="AH1898" t="s">
        <v>1303</v>
      </c>
      <c r="AI1898" t="s">
        <v>1304</v>
      </c>
      <c r="AJ1898" t="s"/>
      <c r="AK1898" t="s">
        <v>91</v>
      </c>
      <c r="AL1898" t="s"/>
      <c r="AM1898" t="s">
        <v>474</v>
      </c>
      <c r="AN1898" t="s">
        <v>91</v>
      </c>
      <c r="AO1898" t="s"/>
      <c r="AP1898" t="n">
        <v>3</v>
      </c>
      <c r="AQ1898" t="s">
        <v>92</v>
      </c>
      <c r="AR1898" t="s"/>
      <c r="AS1898" t="s">
        <v>93</v>
      </c>
      <c r="AT1898" t="s">
        <v>94</v>
      </c>
      <c r="AU1898" t="s">
        <v>91</v>
      </c>
      <c r="AV1898" t="s"/>
      <c r="AW1898" t="s">
        <v>95</v>
      </c>
      <c r="AX1898" t="s"/>
      <c r="AY1898" t="n">
        <v>426811</v>
      </c>
      <c r="AZ1898" t="s">
        <v>1225</v>
      </c>
      <c r="BA1898" t="s"/>
      <c r="BB1898" t="s"/>
      <c r="BC1898" t="n">
        <v>38.91</v>
      </c>
      <c r="BD1898" t="n">
        <v>38.91</v>
      </c>
      <c r="BE1898" t="s">
        <v>1305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>
        <v>1294</v>
      </c>
      <c r="BR1898" t="s">
        <v>387</v>
      </c>
    </row>
    <row r="1899" spans="1:70">
      <c r="A1899" t="s">
        <v>70</v>
      </c>
      <c r="B1899" t="s">
        <v>71</v>
      </c>
      <c r="C1899" t="s">
        <v>311</v>
      </c>
      <c r="D1899" t="n">
        <v>3</v>
      </c>
      <c r="E1899" t="s">
        <v>1219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275</v>
      </c>
      <c r="L1899" t="s">
        <v>77</v>
      </c>
      <c r="M1899" t="s"/>
      <c r="N1899" t="s">
        <v>1289</v>
      </c>
      <c r="O1899" t="s">
        <v>79</v>
      </c>
      <c r="P1899" t="s">
        <v>1219</v>
      </c>
      <c r="Q1899" t="s"/>
      <c r="R1899" t="s">
        <v>328</v>
      </c>
      <c r="S1899" t="s">
        <v>1302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>
        <f>HYPERLINK("https://hotelmonitor-cachepage.eclerx.com/savepage/tk_1545475880832323_sr_59.html","info")</f>
        <v/>
      </c>
      <c r="AA1899" t="n">
        <v>-426811</v>
      </c>
      <c r="AB1899" t="s">
        <v>1243</v>
      </c>
      <c r="AC1899" t="s">
        <v>88</v>
      </c>
      <c r="AD1899" t="s">
        <v>89</v>
      </c>
      <c r="AE1899" t="s"/>
      <c r="AF1899" t="s"/>
      <c r="AG1899" t="s"/>
      <c r="AH1899" t="s">
        <v>1303</v>
      </c>
      <c r="AI1899" t="s">
        <v>1304</v>
      </c>
      <c r="AJ1899" t="s"/>
      <c r="AK1899" t="s">
        <v>91</v>
      </c>
      <c r="AL1899" t="s"/>
      <c r="AM1899" t="s">
        <v>474</v>
      </c>
      <c r="AN1899" t="s">
        <v>91</v>
      </c>
      <c r="AO1899" t="s"/>
      <c r="AP1899" t="n">
        <v>3</v>
      </c>
      <c r="AQ1899" t="s">
        <v>92</v>
      </c>
      <c r="AR1899" t="s"/>
      <c r="AS1899" t="s">
        <v>93</v>
      </c>
      <c r="AT1899" t="s">
        <v>94</v>
      </c>
      <c r="AU1899" t="s">
        <v>91</v>
      </c>
      <c r="AV1899" t="s"/>
      <c r="AW1899" t="s">
        <v>95</v>
      </c>
      <c r="AX1899" t="s"/>
      <c r="AY1899" t="n">
        <v>426811</v>
      </c>
      <c r="AZ1899" t="s">
        <v>1225</v>
      </c>
      <c r="BA1899" t="s"/>
      <c r="BB1899" t="s"/>
      <c r="BC1899" t="n">
        <v>38.91</v>
      </c>
      <c r="BD1899" t="n">
        <v>38.91</v>
      </c>
      <c r="BE1899" t="s">
        <v>1305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>
        <v>1294</v>
      </c>
      <c r="BR1899" t="s">
        <v>387</v>
      </c>
    </row>
    <row r="1900" spans="1:70">
      <c r="A1900" t="s">
        <v>70</v>
      </c>
      <c r="B1900" t="s">
        <v>71</v>
      </c>
      <c r="C1900" t="s">
        <v>311</v>
      </c>
      <c r="D1900" t="n">
        <v>3</v>
      </c>
      <c r="E1900" t="s">
        <v>1219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275</v>
      </c>
      <c r="L1900" t="s">
        <v>77</v>
      </c>
      <c r="M1900" t="s"/>
      <c r="N1900" t="s">
        <v>1289</v>
      </c>
      <c r="O1900" t="s">
        <v>79</v>
      </c>
      <c r="P1900" t="s">
        <v>1219</v>
      </c>
      <c r="Q1900" t="s"/>
      <c r="R1900" t="s">
        <v>328</v>
      </c>
      <c r="S1900" t="s">
        <v>1302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>
        <f>HYPERLINK("https://hotelmonitor-cachepage.eclerx.com/savepage/tk_1545475880832323_sr_59.html","info")</f>
        <v/>
      </c>
      <c r="AA1900" t="n">
        <v>-426811</v>
      </c>
      <c r="AB1900" t="s">
        <v>1244</v>
      </c>
      <c r="AC1900" t="s">
        <v>88</v>
      </c>
      <c r="AD1900" t="s">
        <v>89</v>
      </c>
      <c r="AE1900" t="s"/>
      <c r="AF1900" t="s"/>
      <c r="AG1900" t="s"/>
      <c r="AH1900" t="s">
        <v>1303</v>
      </c>
      <c r="AI1900" t="s">
        <v>1304</v>
      </c>
      <c r="AJ1900" t="s"/>
      <c r="AK1900" t="s">
        <v>91</v>
      </c>
      <c r="AL1900" t="s"/>
      <c r="AM1900" t="s">
        <v>474</v>
      </c>
      <c r="AN1900" t="s">
        <v>91</v>
      </c>
      <c r="AO1900" t="s"/>
      <c r="AP1900" t="n">
        <v>3</v>
      </c>
      <c r="AQ1900" t="s">
        <v>92</v>
      </c>
      <c r="AR1900" t="s"/>
      <c r="AS1900" t="s">
        <v>93</v>
      </c>
      <c r="AT1900" t="s">
        <v>94</v>
      </c>
      <c r="AU1900" t="s">
        <v>91</v>
      </c>
      <c r="AV1900" t="s"/>
      <c r="AW1900" t="s">
        <v>95</v>
      </c>
      <c r="AX1900" t="s"/>
      <c r="AY1900" t="n">
        <v>426811</v>
      </c>
      <c r="AZ1900" t="s">
        <v>1225</v>
      </c>
      <c r="BA1900" t="s"/>
      <c r="BB1900" t="s"/>
      <c r="BC1900" t="n">
        <v>38.91</v>
      </c>
      <c r="BD1900" t="n">
        <v>38.91</v>
      </c>
      <c r="BE1900" t="s">
        <v>1305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>
        <v>1294</v>
      </c>
      <c r="BR1900" t="s">
        <v>387</v>
      </c>
    </row>
    <row r="1901" spans="1:70">
      <c r="A1901" t="s">
        <v>70</v>
      </c>
      <c r="B1901" t="s">
        <v>71</v>
      </c>
      <c r="C1901" t="s">
        <v>311</v>
      </c>
      <c r="D1901" t="n">
        <v>3</v>
      </c>
      <c r="E1901" t="s">
        <v>1219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275</v>
      </c>
      <c r="L1901" t="s">
        <v>77</v>
      </c>
      <c r="M1901" t="s"/>
      <c r="N1901" t="s">
        <v>1289</v>
      </c>
      <c r="O1901" t="s">
        <v>79</v>
      </c>
      <c r="P1901" t="s">
        <v>1219</v>
      </c>
      <c r="Q1901" t="s"/>
      <c r="R1901" t="s">
        <v>328</v>
      </c>
      <c r="S1901" t="s">
        <v>1302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>
        <f>HYPERLINK("https://hotelmonitor-cachepage.eclerx.com/savepage/tk_1545475880832323_sr_59.html","info")</f>
        <v/>
      </c>
      <c r="AA1901" t="n">
        <v>-426811</v>
      </c>
      <c r="AB1901" t="s">
        <v>1244</v>
      </c>
      <c r="AC1901" t="s">
        <v>88</v>
      </c>
      <c r="AD1901" t="s">
        <v>89</v>
      </c>
      <c r="AE1901" t="s"/>
      <c r="AF1901" t="s"/>
      <c r="AG1901" t="s"/>
      <c r="AH1901" t="s">
        <v>1303</v>
      </c>
      <c r="AI1901" t="s">
        <v>1304</v>
      </c>
      <c r="AJ1901" t="s"/>
      <c r="AK1901" t="s">
        <v>91</v>
      </c>
      <c r="AL1901" t="s"/>
      <c r="AM1901" t="s">
        <v>474</v>
      </c>
      <c r="AN1901" t="s">
        <v>91</v>
      </c>
      <c r="AO1901" t="s"/>
      <c r="AP1901" t="n">
        <v>3</v>
      </c>
      <c r="AQ1901" t="s">
        <v>92</v>
      </c>
      <c r="AR1901" t="s"/>
      <c r="AS1901" t="s">
        <v>93</v>
      </c>
      <c r="AT1901" t="s">
        <v>94</v>
      </c>
      <c r="AU1901" t="s">
        <v>91</v>
      </c>
      <c r="AV1901" t="s"/>
      <c r="AW1901" t="s">
        <v>95</v>
      </c>
      <c r="AX1901" t="s"/>
      <c r="AY1901" t="n">
        <v>426811</v>
      </c>
      <c r="AZ1901" t="s">
        <v>1225</v>
      </c>
      <c r="BA1901" t="s"/>
      <c r="BB1901" t="s"/>
      <c r="BC1901" t="n">
        <v>38.91</v>
      </c>
      <c r="BD1901" t="n">
        <v>38.91</v>
      </c>
      <c r="BE1901" t="s">
        <v>1305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>
        <v>1294</v>
      </c>
      <c r="BR1901" t="s">
        <v>387</v>
      </c>
    </row>
    <row r="1902" spans="1:70">
      <c r="A1902" t="s">
        <v>70</v>
      </c>
      <c r="B1902" t="s">
        <v>71</v>
      </c>
      <c r="C1902" t="s">
        <v>311</v>
      </c>
      <c r="D1902" t="n">
        <v>3</v>
      </c>
      <c r="E1902" t="s">
        <v>1219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275</v>
      </c>
      <c r="L1902" t="s">
        <v>77</v>
      </c>
      <c r="M1902" t="s"/>
      <c r="N1902" t="s">
        <v>1289</v>
      </c>
      <c r="O1902" t="s">
        <v>79</v>
      </c>
      <c r="P1902" t="s">
        <v>1219</v>
      </c>
      <c r="Q1902" t="s"/>
      <c r="R1902" t="s">
        <v>328</v>
      </c>
      <c r="S1902" t="s">
        <v>1302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HYPERLINK("https://hotelmonitor-cachepage.eclerx.com/savepage/tk_1545475880832323_sr_59.html","info")</f>
        <v/>
      </c>
      <c r="AA1902" t="n">
        <v>-426811</v>
      </c>
      <c r="AB1902" t="s">
        <v>1245</v>
      </c>
      <c r="AC1902" t="s">
        <v>88</v>
      </c>
      <c r="AD1902" t="s">
        <v>89</v>
      </c>
      <c r="AE1902" t="s"/>
      <c r="AF1902" t="s"/>
      <c r="AG1902" t="s"/>
      <c r="AH1902" t="s">
        <v>1303</v>
      </c>
      <c r="AI1902" t="s">
        <v>1304</v>
      </c>
      <c r="AJ1902" t="s"/>
      <c r="AK1902" t="s">
        <v>91</v>
      </c>
      <c r="AL1902" t="s"/>
      <c r="AM1902" t="s">
        <v>474</v>
      </c>
      <c r="AN1902" t="s">
        <v>91</v>
      </c>
      <c r="AO1902" t="s"/>
      <c r="AP1902" t="n">
        <v>3</v>
      </c>
      <c r="AQ1902" t="s">
        <v>92</v>
      </c>
      <c r="AR1902" t="s"/>
      <c r="AS1902" t="s">
        <v>93</v>
      </c>
      <c r="AT1902" t="s">
        <v>94</v>
      </c>
      <c r="AU1902" t="s">
        <v>91</v>
      </c>
      <c r="AV1902" t="s"/>
      <c r="AW1902" t="s">
        <v>95</v>
      </c>
      <c r="AX1902" t="s"/>
      <c r="AY1902" t="n">
        <v>426811</v>
      </c>
      <c r="AZ1902" t="s">
        <v>1225</v>
      </c>
      <c r="BA1902" t="s"/>
      <c r="BB1902" t="s"/>
      <c r="BC1902" t="n">
        <v>38.91</v>
      </c>
      <c r="BD1902" t="n">
        <v>38.91</v>
      </c>
      <c r="BE1902" t="s">
        <v>1305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>
        <v>1294</v>
      </c>
      <c r="BR1902" t="s">
        <v>387</v>
      </c>
    </row>
    <row r="1903" spans="1:70">
      <c r="A1903" t="s">
        <v>70</v>
      </c>
      <c r="B1903" t="s">
        <v>71</v>
      </c>
      <c r="C1903" t="s">
        <v>311</v>
      </c>
      <c r="D1903" t="n">
        <v>3</v>
      </c>
      <c r="E1903" t="s">
        <v>1219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275</v>
      </c>
      <c r="L1903" t="s">
        <v>77</v>
      </c>
      <c r="M1903" t="s"/>
      <c r="N1903" t="s">
        <v>1289</v>
      </c>
      <c r="O1903" t="s">
        <v>79</v>
      </c>
      <c r="P1903" t="s">
        <v>1219</v>
      </c>
      <c r="Q1903" t="s"/>
      <c r="R1903" t="s">
        <v>328</v>
      </c>
      <c r="S1903" t="s">
        <v>1302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>
        <f>HYPERLINK("https://hotelmonitor-cachepage.eclerx.com/savepage/tk_1545475880832323_sr_59.html","info")</f>
        <v/>
      </c>
      <c r="AA1903" t="n">
        <v>-426811</v>
      </c>
      <c r="AB1903" t="s">
        <v>1245</v>
      </c>
      <c r="AC1903" t="s">
        <v>88</v>
      </c>
      <c r="AD1903" t="s">
        <v>89</v>
      </c>
      <c r="AE1903" t="s"/>
      <c r="AF1903" t="s"/>
      <c r="AG1903" t="s"/>
      <c r="AH1903" t="s">
        <v>1303</v>
      </c>
      <c r="AI1903" t="s">
        <v>1304</v>
      </c>
      <c r="AJ1903" t="s"/>
      <c r="AK1903" t="s">
        <v>91</v>
      </c>
      <c r="AL1903" t="s"/>
      <c r="AM1903" t="s">
        <v>474</v>
      </c>
      <c r="AN1903" t="s">
        <v>91</v>
      </c>
      <c r="AO1903" t="s"/>
      <c r="AP1903" t="n">
        <v>3</v>
      </c>
      <c r="AQ1903" t="s">
        <v>92</v>
      </c>
      <c r="AR1903" t="s"/>
      <c r="AS1903" t="s">
        <v>93</v>
      </c>
      <c r="AT1903" t="s">
        <v>94</v>
      </c>
      <c r="AU1903" t="s">
        <v>91</v>
      </c>
      <c r="AV1903" t="s"/>
      <c r="AW1903" t="s">
        <v>95</v>
      </c>
      <c r="AX1903" t="s"/>
      <c r="AY1903" t="n">
        <v>426811</v>
      </c>
      <c r="AZ1903" t="s">
        <v>1225</v>
      </c>
      <c r="BA1903" t="s"/>
      <c r="BB1903" t="s"/>
      <c r="BC1903" t="n">
        <v>38.91</v>
      </c>
      <c r="BD1903" t="n">
        <v>38.91</v>
      </c>
      <c r="BE1903" t="s">
        <v>1305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>
        <v>1294</v>
      </c>
      <c r="BR1903" t="s">
        <v>387</v>
      </c>
    </row>
    <row r="1904" spans="1:70">
      <c r="A1904" t="s">
        <v>70</v>
      </c>
      <c r="B1904" t="s">
        <v>71</v>
      </c>
      <c r="C1904" t="s">
        <v>311</v>
      </c>
      <c r="D1904" t="n">
        <v>3</v>
      </c>
      <c r="E1904" t="s">
        <v>1219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300</v>
      </c>
      <c r="L1904" t="s">
        <v>77</v>
      </c>
      <c r="M1904" t="s"/>
      <c r="N1904" t="s">
        <v>1289</v>
      </c>
      <c r="O1904" t="s">
        <v>79</v>
      </c>
      <c r="P1904" t="s">
        <v>1219</v>
      </c>
      <c r="Q1904" t="s"/>
      <c r="R1904" t="s">
        <v>328</v>
      </c>
      <c r="S1904" t="s">
        <v>1306</v>
      </c>
      <c r="T1904" t="s">
        <v>82</v>
      </c>
      <c r="U1904" t="s">
        <v>83</v>
      </c>
      <c r="V1904" t="s">
        <v>84</v>
      </c>
      <c r="W1904" t="s">
        <v>103</v>
      </c>
      <c r="X1904" t="s"/>
      <c r="Y1904" t="s">
        <v>86</v>
      </c>
      <c r="Z1904">
        <f>HYPERLINK("https://hotelmonitor-cachepage.eclerx.com/savepage/tk_1545475880832323_sr_59.html","info")</f>
        <v/>
      </c>
      <c r="AA1904" t="n">
        <v>-426811</v>
      </c>
      <c r="AB1904" t="s">
        <v>1253</v>
      </c>
      <c r="AC1904" t="s">
        <v>88</v>
      </c>
      <c r="AD1904" t="s">
        <v>89</v>
      </c>
      <c r="AE1904" t="s"/>
      <c r="AF1904" t="s"/>
      <c r="AG1904" t="s"/>
      <c r="AH1904" t="s">
        <v>1307</v>
      </c>
      <c r="AI1904" t="s">
        <v>1308</v>
      </c>
      <c r="AJ1904" t="s"/>
      <c r="AK1904" t="s">
        <v>91</v>
      </c>
      <c r="AL1904" t="s"/>
      <c r="AM1904" t="s">
        <v>371</v>
      </c>
      <c r="AN1904" t="s">
        <v>91</v>
      </c>
      <c r="AO1904" t="s"/>
      <c r="AP1904" t="n">
        <v>3</v>
      </c>
      <c r="AQ1904" t="s">
        <v>92</v>
      </c>
      <c r="AR1904" t="s"/>
      <c r="AS1904" t="s">
        <v>1235</v>
      </c>
      <c r="AT1904" t="s">
        <v>94</v>
      </c>
      <c r="AU1904" t="s">
        <v>91</v>
      </c>
      <c r="AV1904" t="s"/>
      <c r="AW1904" t="s">
        <v>95</v>
      </c>
      <c r="AX1904" t="s"/>
      <c r="AY1904" t="n">
        <v>426811</v>
      </c>
      <c r="AZ1904" t="s">
        <v>1225</v>
      </c>
      <c r="BA1904" t="s"/>
      <c r="BB1904" t="s"/>
      <c r="BC1904" t="n">
        <v>38.91</v>
      </c>
      <c r="BD1904" t="n">
        <v>38.91</v>
      </c>
      <c r="BE1904" t="s">
        <v>1309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1294</v>
      </c>
      <c r="BR1904" t="s">
        <v>387</v>
      </c>
    </row>
    <row r="1905" spans="1:70">
      <c r="A1905" t="s">
        <v>70</v>
      </c>
      <c r="B1905" t="s">
        <v>71</v>
      </c>
      <c r="C1905" t="s">
        <v>311</v>
      </c>
      <c r="D1905" t="n">
        <v>3</v>
      </c>
      <c r="E1905" t="s">
        <v>1219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300</v>
      </c>
      <c r="L1905" t="s">
        <v>77</v>
      </c>
      <c r="M1905" t="s"/>
      <c r="N1905" t="s">
        <v>1289</v>
      </c>
      <c r="O1905" t="s">
        <v>79</v>
      </c>
      <c r="P1905" t="s">
        <v>1219</v>
      </c>
      <c r="Q1905" t="s"/>
      <c r="R1905" t="s">
        <v>328</v>
      </c>
      <c r="S1905" t="s">
        <v>1306</v>
      </c>
      <c r="T1905" t="s">
        <v>82</v>
      </c>
      <c r="U1905" t="s">
        <v>83</v>
      </c>
      <c r="V1905" t="s">
        <v>84</v>
      </c>
      <c r="W1905" t="s">
        <v>103</v>
      </c>
      <c r="X1905" t="s"/>
      <c r="Y1905" t="s">
        <v>86</v>
      </c>
      <c r="Z1905">
        <f>HYPERLINK("https://hotelmonitor-cachepage.eclerx.com/savepage/tk_1545475880832323_sr_59.html","info")</f>
        <v/>
      </c>
      <c r="AA1905" t="n">
        <v>-426811</v>
      </c>
      <c r="AB1905" t="s">
        <v>1253</v>
      </c>
      <c r="AC1905" t="s">
        <v>88</v>
      </c>
      <c r="AD1905" t="s">
        <v>89</v>
      </c>
      <c r="AE1905" t="s"/>
      <c r="AF1905" t="s"/>
      <c r="AG1905" t="s"/>
      <c r="AH1905" t="s">
        <v>1307</v>
      </c>
      <c r="AI1905" t="s">
        <v>1308</v>
      </c>
      <c r="AJ1905" t="s"/>
      <c r="AK1905" t="s">
        <v>91</v>
      </c>
      <c r="AL1905" t="s"/>
      <c r="AM1905" t="s">
        <v>371</v>
      </c>
      <c r="AN1905" t="s">
        <v>91</v>
      </c>
      <c r="AO1905" t="s"/>
      <c r="AP1905" t="n">
        <v>3</v>
      </c>
      <c r="AQ1905" t="s">
        <v>92</v>
      </c>
      <c r="AR1905" t="s"/>
      <c r="AS1905" t="s">
        <v>1235</v>
      </c>
      <c r="AT1905" t="s">
        <v>94</v>
      </c>
      <c r="AU1905" t="s">
        <v>91</v>
      </c>
      <c r="AV1905" t="s"/>
      <c r="AW1905" t="s">
        <v>95</v>
      </c>
      <c r="AX1905" t="s"/>
      <c r="AY1905" t="n">
        <v>426811</v>
      </c>
      <c r="AZ1905" t="s">
        <v>1225</v>
      </c>
      <c r="BA1905" t="s"/>
      <c r="BB1905" t="s"/>
      <c r="BC1905" t="n">
        <v>38.91</v>
      </c>
      <c r="BD1905" t="n">
        <v>38.91</v>
      </c>
      <c r="BE1905" t="s">
        <v>1309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1294</v>
      </c>
      <c r="BR1905" t="s">
        <v>387</v>
      </c>
    </row>
    <row r="1906" spans="1:70">
      <c r="A1906" t="s">
        <v>70</v>
      </c>
      <c r="B1906" t="s">
        <v>71</v>
      </c>
      <c r="C1906" t="s">
        <v>311</v>
      </c>
      <c r="D1906" t="n">
        <v>3</v>
      </c>
      <c r="E1906" t="s">
        <v>1219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300</v>
      </c>
      <c r="L1906" t="s">
        <v>77</v>
      </c>
      <c r="M1906" t="s"/>
      <c r="N1906" t="s">
        <v>1289</v>
      </c>
      <c r="O1906" t="s">
        <v>79</v>
      </c>
      <c r="P1906" t="s">
        <v>1219</v>
      </c>
      <c r="Q1906" t="s"/>
      <c r="R1906" t="s">
        <v>328</v>
      </c>
      <c r="S1906" t="s">
        <v>1306</v>
      </c>
      <c r="T1906" t="s">
        <v>82</v>
      </c>
      <c r="U1906" t="s">
        <v>83</v>
      </c>
      <c r="V1906" t="s">
        <v>84</v>
      </c>
      <c r="W1906" t="s">
        <v>103</v>
      </c>
      <c r="X1906" t="s"/>
      <c r="Y1906" t="s">
        <v>86</v>
      </c>
      <c r="Z1906">
        <f>HYPERLINK("https://hotelmonitor-cachepage.eclerx.com/savepage/tk_1545475880832323_sr_59.html","info")</f>
        <v/>
      </c>
      <c r="AA1906" t="n">
        <v>-426811</v>
      </c>
      <c r="AB1906" t="s">
        <v>1257</v>
      </c>
      <c r="AC1906" t="s">
        <v>88</v>
      </c>
      <c r="AD1906" t="s">
        <v>89</v>
      </c>
      <c r="AE1906" t="s"/>
      <c r="AF1906" t="s"/>
      <c r="AG1906" t="s"/>
      <c r="AH1906" t="s">
        <v>1307</v>
      </c>
      <c r="AI1906" t="s">
        <v>1308</v>
      </c>
      <c r="AJ1906" t="s"/>
      <c r="AK1906" t="s">
        <v>91</v>
      </c>
      <c r="AL1906" t="s"/>
      <c r="AM1906" t="s">
        <v>371</v>
      </c>
      <c r="AN1906" t="s">
        <v>91</v>
      </c>
      <c r="AO1906" t="s"/>
      <c r="AP1906" t="n">
        <v>3</v>
      </c>
      <c r="AQ1906" t="s">
        <v>92</v>
      </c>
      <c r="AR1906" t="s"/>
      <c r="AS1906" t="s">
        <v>1235</v>
      </c>
      <c r="AT1906" t="s">
        <v>94</v>
      </c>
      <c r="AU1906" t="s">
        <v>91</v>
      </c>
      <c r="AV1906" t="s"/>
      <c r="AW1906" t="s">
        <v>95</v>
      </c>
      <c r="AX1906" t="s"/>
      <c r="AY1906" t="n">
        <v>426811</v>
      </c>
      <c r="AZ1906" t="s">
        <v>1225</v>
      </c>
      <c r="BA1906" t="s"/>
      <c r="BB1906" t="s"/>
      <c r="BC1906" t="n">
        <v>38.91</v>
      </c>
      <c r="BD1906" t="n">
        <v>38.91</v>
      </c>
      <c r="BE1906" t="s">
        <v>1309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>
        <v>1294</v>
      </c>
      <c r="BR1906" t="s">
        <v>387</v>
      </c>
    </row>
    <row r="1907" spans="1:70">
      <c r="A1907" t="s">
        <v>70</v>
      </c>
      <c r="B1907" t="s">
        <v>71</v>
      </c>
      <c r="C1907" t="s">
        <v>311</v>
      </c>
      <c r="D1907" t="n">
        <v>3</v>
      </c>
      <c r="E1907" t="s">
        <v>1219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300</v>
      </c>
      <c r="L1907" t="s">
        <v>77</v>
      </c>
      <c r="M1907" t="s"/>
      <c r="N1907" t="s">
        <v>1289</v>
      </c>
      <c r="O1907" t="s">
        <v>79</v>
      </c>
      <c r="P1907" t="s">
        <v>1219</v>
      </c>
      <c r="Q1907" t="s"/>
      <c r="R1907" t="s">
        <v>328</v>
      </c>
      <c r="S1907" t="s">
        <v>1306</v>
      </c>
      <c r="T1907" t="s">
        <v>82</v>
      </c>
      <c r="U1907" t="s">
        <v>83</v>
      </c>
      <c r="V1907" t="s">
        <v>84</v>
      </c>
      <c r="W1907" t="s">
        <v>103</v>
      </c>
      <c r="X1907" t="s"/>
      <c r="Y1907" t="s">
        <v>86</v>
      </c>
      <c r="Z1907">
        <f>HYPERLINK("https://hotelmonitor-cachepage.eclerx.com/savepage/tk_1545475880832323_sr_59.html","info")</f>
        <v/>
      </c>
      <c r="AA1907" t="n">
        <v>-426811</v>
      </c>
      <c r="AB1907" t="s">
        <v>1257</v>
      </c>
      <c r="AC1907" t="s">
        <v>88</v>
      </c>
      <c r="AD1907" t="s">
        <v>89</v>
      </c>
      <c r="AE1907" t="s"/>
      <c r="AF1907" t="s"/>
      <c r="AG1907" t="s"/>
      <c r="AH1907" t="s">
        <v>1307</v>
      </c>
      <c r="AI1907" t="s">
        <v>1308</v>
      </c>
      <c r="AJ1907" t="s"/>
      <c r="AK1907" t="s">
        <v>91</v>
      </c>
      <c r="AL1907" t="s"/>
      <c r="AM1907" t="s">
        <v>371</v>
      </c>
      <c r="AN1907" t="s">
        <v>91</v>
      </c>
      <c r="AO1907" t="s"/>
      <c r="AP1907" t="n">
        <v>3</v>
      </c>
      <c r="AQ1907" t="s">
        <v>92</v>
      </c>
      <c r="AR1907" t="s"/>
      <c r="AS1907" t="s">
        <v>1235</v>
      </c>
      <c r="AT1907" t="s">
        <v>94</v>
      </c>
      <c r="AU1907" t="s">
        <v>91</v>
      </c>
      <c r="AV1907" t="s"/>
      <c r="AW1907" t="s">
        <v>95</v>
      </c>
      <c r="AX1907" t="s"/>
      <c r="AY1907" t="n">
        <v>426811</v>
      </c>
      <c r="AZ1907" t="s">
        <v>1225</v>
      </c>
      <c r="BA1907" t="s"/>
      <c r="BB1907" t="s"/>
      <c r="BC1907" t="n">
        <v>38.91</v>
      </c>
      <c r="BD1907" t="n">
        <v>38.91</v>
      </c>
      <c r="BE1907" t="s">
        <v>1309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>
        <v>1294</v>
      </c>
      <c r="BR1907" t="s">
        <v>387</v>
      </c>
    </row>
    <row r="1908" spans="1:70">
      <c r="A1908" t="s">
        <v>70</v>
      </c>
      <c r="B1908" t="s">
        <v>71</v>
      </c>
      <c r="C1908" t="s">
        <v>311</v>
      </c>
      <c r="D1908" t="n">
        <v>3</v>
      </c>
      <c r="E1908" t="s">
        <v>1219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300</v>
      </c>
      <c r="L1908" t="s">
        <v>77</v>
      </c>
      <c r="M1908" t="s"/>
      <c r="N1908" t="s">
        <v>1289</v>
      </c>
      <c r="O1908" t="s">
        <v>79</v>
      </c>
      <c r="P1908" t="s">
        <v>1219</v>
      </c>
      <c r="Q1908" t="s"/>
      <c r="R1908" t="s">
        <v>328</v>
      </c>
      <c r="S1908" t="s">
        <v>1306</v>
      </c>
      <c r="T1908" t="s">
        <v>82</v>
      </c>
      <c r="U1908" t="s">
        <v>83</v>
      </c>
      <c r="V1908" t="s">
        <v>84</v>
      </c>
      <c r="W1908" t="s">
        <v>103</v>
      </c>
      <c r="X1908" t="s"/>
      <c r="Y1908" t="s">
        <v>86</v>
      </c>
      <c r="Z1908">
        <f>HYPERLINK("https://hotelmonitor-cachepage.eclerx.com/savepage/tk_1545475880832323_sr_59.html","info")</f>
        <v/>
      </c>
      <c r="AA1908" t="n">
        <v>-426811</v>
      </c>
      <c r="AB1908" t="s">
        <v>1258</v>
      </c>
      <c r="AC1908" t="s">
        <v>88</v>
      </c>
      <c r="AD1908" t="s">
        <v>89</v>
      </c>
      <c r="AE1908" t="s"/>
      <c r="AF1908" t="s"/>
      <c r="AG1908" t="s"/>
      <c r="AH1908" t="s">
        <v>1307</v>
      </c>
      <c r="AI1908" t="s">
        <v>1308</v>
      </c>
      <c r="AJ1908" t="s"/>
      <c r="AK1908" t="s">
        <v>91</v>
      </c>
      <c r="AL1908" t="s"/>
      <c r="AM1908" t="s">
        <v>371</v>
      </c>
      <c r="AN1908" t="s">
        <v>91</v>
      </c>
      <c r="AO1908" t="s"/>
      <c r="AP1908" t="n">
        <v>3</v>
      </c>
      <c r="AQ1908" t="s">
        <v>92</v>
      </c>
      <c r="AR1908" t="s"/>
      <c r="AS1908" t="s">
        <v>1235</v>
      </c>
      <c r="AT1908" t="s">
        <v>94</v>
      </c>
      <c r="AU1908" t="s">
        <v>91</v>
      </c>
      <c r="AV1908" t="s"/>
      <c r="AW1908" t="s">
        <v>95</v>
      </c>
      <c r="AX1908" t="s"/>
      <c r="AY1908" t="n">
        <v>426811</v>
      </c>
      <c r="AZ1908" t="s">
        <v>1225</v>
      </c>
      <c r="BA1908" t="s"/>
      <c r="BB1908" t="s"/>
      <c r="BC1908" t="n">
        <v>38.91</v>
      </c>
      <c r="BD1908" t="n">
        <v>38.91</v>
      </c>
      <c r="BE1908" t="s">
        <v>1309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>
        <v>1294</v>
      </c>
      <c r="BR1908" t="s">
        <v>387</v>
      </c>
    </row>
    <row r="1909" spans="1:70">
      <c r="A1909" t="s">
        <v>70</v>
      </c>
      <c r="B1909" t="s">
        <v>71</v>
      </c>
      <c r="C1909" t="s">
        <v>311</v>
      </c>
      <c r="D1909" t="n">
        <v>3</v>
      </c>
      <c r="E1909" t="s">
        <v>1219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300</v>
      </c>
      <c r="L1909" t="s">
        <v>77</v>
      </c>
      <c r="M1909" t="s"/>
      <c r="N1909" t="s">
        <v>1289</v>
      </c>
      <c r="O1909" t="s">
        <v>79</v>
      </c>
      <c r="P1909" t="s">
        <v>1219</v>
      </c>
      <c r="Q1909" t="s"/>
      <c r="R1909" t="s">
        <v>328</v>
      </c>
      <c r="S1909" t="s">
        <v>1306</v>
      </c>
      <c r="T1909" t="s">
        <v>82</v>
      </c>
      <c r="U1909" t="s">
        <v>83</v>
      </c>
      <c r="V1909" t="s">
        <v>84</v>
      </c>
      <c r="W1909" t="s">
        <v>103</v>
      </c>
      <c r="X1909" t="s"/>
      <c r="Y1909" t="s">
        <v>86</v>
      </c>
      <c r="Z1909">
        <f>HYPERLINK("https://hotelmonitor-cachepage.eclerx.com/savepage/tk_1545475880832323_sr_59.html","info")</f>
        <v/>
      </c>
      <c r="AA1909" t="n">
        <v>-426811</v>
      </c>
      <c r="AB1909" t="s">
        <v>1258</v>
      </c>
      <c r="AC1909" t="s">
        <v>88</v>
      </c>
      <c r="AD1909" t="s">
        <v>89</v>
      </c>
      <c r="AE1909" t="s"/>
      <c r="AF1909" t="s"/>
      <c r="AG1909" t="s"/>
      <c r="AH1909" t="s">
        <v>1307</v>
      </c>
      <c r="AI1909" t="s">
        <v>1308</v>
      </c>
      <c r="AJ1909" t="s"/>
      <c r="AK1909" t="s">
        <v>91</v>
      </c>
      <c r="AL1909" t="s"/>
      <c r="AM1909" t="s">
        <v>371</v>
      </c>
      <c r="AN1909" t="s">
        <v>91</v>
      </c>
      <c r="AO1909" t="s"/>
      <c r="AP1909" t="n">
        <v>3</v>
      </c>
      <c r="AQ1909" t="s">
        <v>92</v>
      </c>
      <c r="AR1909" t="s"/>
      <c r="AS1909" t="s">
        <v>1235</v>
      </c>
      <c r="AT1909" t="s">
        <v>94</v>
      </c>
      <c r="AU1909" t="s">
        <v>91</v>
      </c>
      <c r="AV1909" t="s"/>
      <c r="AW1909" t="s">
        <v>95</v>
      </c>
      <c r="AX1909" t="s"/>
      <c r="AY1909" t="n">
        <v>426811</v>
      </c>
      <c r="AZ1909" t="s">
        <v>1225</v>
      </c>
      <c r="BA1909" t="s"/>
      <c r="BB1909" t="s"/>
      <c r="BC1909" t="n">
        <v>38.91</v>
      </c>
      <c r="BD1909" t="n">
        <v>38.91</v>
      </c>
      <c r="BE1909" t="s">
        <v>1309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>
        <v>1294</v>
      </c>
      <c r="BR1909" t="s">
        <v>387</v>
      </c>
    </row>
    <row r="1910" spans="1:70">
      <c r="A1910" t="s">
        <v>70</v>
      </c>
      <c r="B1910" t="s">
        <v>71</v>
      </c>
      <c r="C1910" t="s">
        <v>311</v>
      </c>
      <c r="D1910" t="n">
        <v>3</v>
      </c>
      <c r="E1910" t="s">
        <v>1219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300</v>
      </c>
      <c r="L1910" t="s">
        <v>77</v>
      </c>
      <c r="M1910" t="s"/>
      <c r="N1910" t="s">
        <v>1289</v>
      </c>
      <c r="O1910" t="s">
        <v>79</v>
      </c>
      <c r="P1910" t="s">
        <v>1219</v>
      </c>
      <c r="Q1910" t="s"/>
      <c r="R1910" t="s">
        <v>328</v>
      </c>
      <c r="S1910" t="s">
        <v>1306</v>
      </c>
      <c r="T1910" t="s">
        <v>82</v>
      </c>
      <c r="U1910" t="s">
        <v>83</v>
      </c>
      <c r="V1910" t="s">
        <v>84</v>
      </c>
      <c r="W1910" t="s">
        <v>103</v>
      </c>
      <c r="X1910" t="s"/>
      <c r="Y1910" t="s">
        <v>86</v>
      </c>
      <c r="Z1910">
        <f>HYPERLINK("https://hotelmonitor-cachepage.eclerx.com/savepage/tk_1545475880832323_sr_59.html","info")</f>
        <v/>
      </c>
      <c r="AA1910" t="n">
        <v>-426811</v>
      </c>
      <c r="AB1910" t="s">
        <v>1259</v>
      </c>
      <c r="AC1910" t="s">
        <v>88</v>
      </c>
      <c r="AD1910" t="s">
        <v>89</v>
      </c>
      <c r="AE1910" t="s"/>
      <c r="AF1910" t="s"/>
      <c r="AG1910" t="s"/>
      <c r="AH1910" t="s">
        <v>1307</v>
      </c>
      <c r="AI1910" t="s">
        <v>1308</v>
      </c>
      <c r="AJ1910" t="s"/>
      <c r="AK1910" t="s">
        <v>91</v>
      </c>
      <c r="AL1910" t="s"/>
      <c r="AM1910" t="s">
        <v>474</v>
      </c>
      <c r="AN1910" t="s">
        <v>91</v>
      </c>
      <c r="AO1910" t="s"/>
      <c r="AP1910" t="n">
        <v>3</v>
      </c>
      <c r="AQ1910" t="s">
        <v>92</v>
      </c>
      <c r="AR1910" t="s"/>
      <c r="AS1910" t="s">
        <v>93</v>
      </c>
      <c r="AT1910" t="s">
        <v>94</v>
      </c>
      <c r="AU1910" t="s">
        <v>91</v>
      </c>
      <c r="AV1910" t="s"/>
      <c r="AW1910" t="s">
        <v>95</v>
      </c>
      <c r="AX1910" t="s"/>
      <c r="AY1910" t="n">
        <v>426811</v>
      </c>
      <c r="AZ1910" t="s">
        <v>1225</v>
      </c>
      <c r="BA1910" t="s"/>
      <c r="BB1910" t="s"/>
      <c r="BC1910" t="n">
        <v>38.91</v>
      </c>
      <c r="BD1910" t="n">
        <v>38.91</v>
      </c>
      <c r="BE1910" t="s">
        <v>1309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>
        <v>1294</v>
      </c>
      <c r="BR1910" t="s">
        <v>387</v>
      </c>
    </row>
    <row r="1911" spans="1:70">
      <c r="A1911" t="s">
        <v>70</v>
      </c>
      <c r="B1911" t="s">
        <v>71</v>
      </c>
      <c r="C1911" t="s">
        <v>311</v>
      </c>
      <c r="D1911" t="n">
        <v>3</v>
      </c>
      <c r="E1911" t="s">
        <v>1219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300</v>
      </c>
      <c r="L1911" t="s">
        <v>77</v>
      </c>
      <c r="M1911" t="s"/>
      <c r="N1911" t="s">
        <v>1289</v>
      </c>
      <c r="O1911" t="s">
        <v>79</v>
      </c>
      <c r="P1911" t="s">
        <v>1219</v>
      </c>
      <c r="Q1911" t="s"/>
      <c r="R1911" t="s">
        <v>328</v>
      </c>
      <c r="S1911" t="s">
        <v>1306</v>
      </c>
      <c r="T1911" t="s">
        <v>82</v>
      </c>
      <c r="U1911" t="s">
        <v>83</v>
      </c>
      <c r="V1911" t="s">
        <v>84</v>
      </c>
      <c r="W1911" t="s">
        <v>103</v>
      </c>
      <c r="X1911" t="s"/>
      <c r="Y1911" t="s">
        <v>86</v>
      </c>
      <c r="Z1911">
        <f>HYPERLINK("https://hotelmonitor-cachepage.eclerx.com/savepage/tk_1545475880832323_sr_59.html","info")</f>
        <v/>
      </c>
      <c r="AA1911" t="n">
        <v>-426811</v>
      </c>
      <c r="AB1911" t="s">
        <v>1259</v>
      </c>
      <c r="AC1911" t="s">
        <v>88</v>
      </c>
      <c r="AD1911" t="s">
        <v>89</v>
      </c>
      <c r="AE1911" t="s"/>
      <c r="AF1911" t="s"/>
      <c r="AG1911" t="s"/>
      <c r="AH1911" t="s">
        <v>1307</v>
      </c>
      <c r="AI1911" t="s">
        <v>1308</v>
      </c>
      <c r="AJ1911" t="s"/>
      <c r="AK1911" t="s">
        <v>91</v>
      </c>
      <c r="AL1911" t="s"/>
      <c r="AM1911" t="s">
        <v>474</v>
      </c>
      <c r="AN1911" t="s">
        <v>91</v>
      </c>
      <c r="AO1911" t="s"/>
      <c r="AP1911" t="n">
        <v>3</v>
      </c>
      <c r="AQ1911" t="s">
        <v>92</v>
      </c>
      <c r="AR1911" t="s"/>
      <c r="AS1911" t="s">
        <v>93</v>
      </c>
      <c r="AT1911" t="s">
        <v>94</v>
      </c>
      <c r="AU1911" t="s">
        <v>91</v>
      </c>
      <c r="AV1911" t="s"/>
      <c r="AW1911" t="s">
        <v>95</v>
      </c>
      <c r="AX1911" t="s"/>
      <c r="AY1911" t="n">
        <v>426811</v>
      </c>
      <c r="AZ1911" t="s">
        <v>1225</v>
      </c>
      <c r="BA1911" t="s"/>
      <c r="BB1911" t="s"/>
      <c r="BC1911" t="n">
        <v>38.91</v>
      </c>
      <c r="BD1911" t="n">
        <v>38.91</v>
      </c>
      <c r="BE1911" t="s">
        <v>1309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>
        <v>1294</v>
      </c>
      <c r="BR1911" t="s">
        <v>387</v>
      </c>
    </row>
    <row r="1912" spans="1:70">
      <c r="A1912" t="s">
        <v>70</v>
      </c>
      <c r="B1912" t="s">
        <v>71</v>
      </c>
      <c r="C1912" t="s">
        <v>311</v>
      </c>
      <c r="D1912" t="n">
        <v>3</v>
      </c>
      <c r="E1912" t="s">
        <v>1219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300</v>
      </c>
      <c r="L1912" t="s">
        <v>77</v>
      </c>
      <c r="M1912" t="s"/>
      <c r="N1912" t="s">
        <v>1289</v>
      </c>
      <c r="O1912" t="s">
        <v>79</v>
      </c>
      <c r="P1912" t="s">
        <v>1219</v>
      </c>
      <c r="Q1912" t="s"/>
      <c r="R1912" t="s">
        <v>328</v>
      </c>
      <c r="S1912" t="s">
        <v>1306</v>
      </c>
      <c r="T1912" t="s">
        <v>82</v>
      </c>
      <c r="U1912" t="s">
        <v>83</v>
      </c>
      <c r="V1912" t="s">
        <v>84</v>
      </c>
      <c r="W1912" t="s">
        <v>103</v>
      </c>
      <c r="X1912" t="s"/>
      <c r="Y1912" t="s">
        <v>86</v>
      </c>
      <c r="Z1912">
        <f>HYPERLINK("https://hotelmonitor-cachepage.eclerx.com/savepage/tk_1545475880832323_sr_59.html","info")</f>
        <v/>
      </c>
      <c r="AA1912" t="n">
        <v>-426811</v>
      </c>
      <c r="AB1912" t="s">
        <v>1260</v>
      </c>
      <c r="AC1912" t="s">
        <v>88</v>
      </c>
      <c r="AD1912" t="s">
        <v>89</v>
      </c>
      <c r="AE1912" t="s"/>
      <c r="AF1912" t="s"/>
      <c r="AG1912" t="s"/>
      <c r="AH1912" t="s">
        <v>1307</v>
      </c>
      <c r="AI1912" t="s">
        <v>1308</v>
      </c>
      <c r="AJ1912" t="s"/>
      <c r="AK1912" t="s">
        <v>91</v>
      </c>
      <c r="AL1912" t="s"/>
      <c r="AM1912" t="s">
        <v>474</v>
      </c>
      <c r="AN1912" t="s">
        <v>91</v>
      </c>
      <c r="AO1912" t="s"/>
      <c r="AP1912" t="n">
        <v>3</v>
      </c>
      <c r="AQ1912" t="s">
        <v>92</v>
      </c>
      <c r="AR1912" t="s"/>
      <c r="AS1912" t="s">
        <v>93</v>
      </c>
      <c r="AT1912" t="s">
        <v>94</v>
      </c>
      <c r="AU1912" t="s">
        <v>91</v>
      </c>
      <c r="AV1912" t="s"/>
      <c r="AW1912" t="s">
        <v>95</v>
      </c>
      <c r="AX1912" t="s"/>
      <c r="AY1912" t="n">
        <v>426811</v>
      </c>
      <c r="AZ1912" t="s">
        <v>1225</v>
      </c>
      <c r="BA1912" t="s"/>
      <c r="BB1912" t="s"/>
      <c r="BC1912" t="n">
        <v>38.91</v>
      </c>
      <c r="BD1912" t="n">
        <v>38.91</v>
      </c>
      <c r="BE1912" t="s">
        <v>1309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>
        <v>1294</v>
      </c>
      <c r="BR1912" t="s">
        <v>387</v>
      </c>
    </row>
    <row r="1913" spans="1:70">
      <c r="A1913" t="s">
        <v>70</v>
      </c>
      <c r="B1913" t="s">
        <v>71</v>
      </c>
      <c r="C1913" t="s">
        <v>311</v>
      </c>
      <c r="D1913" t="n">
        <v>3</v>
      </c>
      <c r="E1913" t="s">
        <v>1219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300</v>
      </c>
      <c r="L1913" t="s">
        <v>77</v>
      </c>
      <c r="M1913" t="s"/>
      <c r="N1913" t="s">
        <v>1289</v>
      </c>
      <c r="O1913" t="s">
        <v>79</v>
      </c>
      <c r="P1913" t="s">
        <v>1219</v>
      </c>
      <c r="Q1913" t="s"/>
      <c r="R1913" t="s">
        <v>328</v>
      </c>
      <c r="S1913" t="s">
        <v>1306</v>
      </c>
      <c r="T1913" t="s">
        <v>82</v>
      </c>
      <c r="U1913" t="s">
        <v>83</v>
      </c>
      <c r="V1913" t="s">
        <v>84</v>
      </c>
      <c r="W1913" t="s">
        <v>103</v>
      </c>
      <c r="X1913" t="s"/>
      <c r="Y1913" t="s">
        <v>86</v>
      </c>
      <c r="Z1913">
        <f>HYPERLINK("https://hotelmonitor-cachepage.eclerx.com/savepage/tk_1545475880832323_sr_59.html","info")</f>
        <v/>
      </c>
      <c r="AA1913" t="n">
        <v>-426811</v>
      </c>
      <c r="AB1913" t="s">
        <v>1260</v>
      </c>
      <c r="AC1913" t="s">
        <v>88</v>
      </c>
      <c r="AD1913" t="s">
        <v>89</v>
      </c>
      <c r="AE1913" t="s"/>
      <c r="AF1913" t="s"/>
      <c r="AG1913" t="s"/>
      <c r="AH1913" t="s">
        <v>1307</v>
      </c>
      <c r="AI1913" t="s">
        <v>1308</v>
      </c>
      <c r="AJ1913" t="s"/>
      <c r="AK1913" t="s">
        <v>91</v>
      </c>
      <c r="AL1913" t="s"/>
      <c r="AM1913" t="s">
        <v>474</v>
      </c>
      <c r="AN1913" t="s">
        <v>91</v>
      </c>
      <c r="AO1913" t="s"/>
      <c r="AP1913" t="n">
        <v>3</v>
      </c>
      <c r="AQ1913" t="s">
        <v>92</v>
      </c>
      <c r="AR1913" t="s"/>
      <c r="AS1913" t="s">
        <v>93</v>
      </c>
      <c r="AT1913" t="s">
        <v>94</v>
      </c>
      <c r="AU1913" t="s">
        <v>91</v>
      </c>
      <c r="AV1913" t="s"/>
      <c r="AW1913" t="s">
        <v>95</v>
      </c>
      <c r="AX1913" t="s"/>
      <c r="AY1913" t="n">
        <v>426811</v>
      </c>
      <c r="AZ1913" t="s">
        <v>1225</v>
      </c>
      <c r="BA1913" t="s"/>
      <c r="BB1913" t="s"/>
      <c r="BC1913" t="n">
        <v>38.91</v>
      </c>
      <c r="BD1913" t="n">
        <v>38.91</v>
      </c>
      <c r="BE1913" t="s">
        <v>1309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>
        <v>1294</v>
      </c>
      <c r="BR1913" t="s">
        <v>387</v>
      </c>
    </row>
    <row r="1914" spans="1:70">
      <c r="A1914" t="s">
        <v>70</v>
      </c>
      <c r="B1914" t="s">
        <v>71</v>
      </c>
      <c r="C1914" t="s">
        <v>311</v>
      </c>
      <c r="D1914" t="n">
        <v>3</v>
      </c>
      <c r="E1914" t="s">
        <v>1219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300</v>
      </c>
      <c r="L1914" t="s">
        <v>77</v>
      </c>
      <c r="M1914" t="s"/>
      <c r="N1914" t="s">
        <v>1289</v>
      </c>
      <c r="O1914" t="s">
        <v>79</v>
      </c>
      <c r="P1914" t="s">
        <v>1219</v>
      </c>
      <c r="Q1914" t="s"/>
      <c r="R1914" t="s">
        <v>328</v>
      </c>
      <c r="S1914" t="s">
        <v>1306</v>
      </c>
      <c r="T1914" t="s">
        <v>82</v>
      </c>
      <c r="U1914" t="s">
        <v>83</v>
      </c>
      <c r="V1914" t="s">
        <v>84</v>
      </c>
      <c r="W1914" t="s">
        <v>103</v>
      </c>
      <c r="X1914" t="s"/>
      <c r="Y1914" t="s">
        <v>86</v>
      </c>
      <c r="Z1914">
        <f>HYPERLINK("https://hotelmonitor-cachepage.eclerx.com/savepage/tk_1545475880832323_sr_59.html","info")</f>
        <v/>
      </c>
      <c r="AA1914" t="n">
        <v>-426811</v>
      </c>
      <c r="AB1914" t="s">
        <v>1261</v>
      </c>
      <c r="AC1914" t="s">
        <v>88</v>
      </c>
      <c r="AD1914" t="s">
        <v>89</v>
      </c>
      <c r="AE1914" t="s"/>
      <c r="AF1914" t="s"/>
      <c r="AG1914" t="s"/>
      <c r="AH1914" t="s">
        <v>1307</v>
      </c>
      <c r="AI1914" t="s">
        <v>1308</v>
      </c>
      <c r="AJ1914" t="s"/>
      <c r="AK1914" t="s">
        <v>91</v>
      </c>
      <c r="AL1914" t="s"/>
      <c r="AM1914" t="s">
        <v>474</v>
      </c>
      <c r="AN1914" t="s">
        <v>91</v>
      </c>
      <c r="AO1914" t="s"/>
      <c r="AP1914" t="n">
        <v>3</v>
      </c>
      <c r="AQ1914" t="s">
        <v>92</v>
      </c>
      <c r="AR1914" t="s"/>
      <c r="AS1914" t="s">
        <v>93</v>
      </c>
      <c r="AT1914" t="s">
        <v>94</v>
      </c>
      <c r="AU1914" t="s">
        <v>91</v>
      </c>
      <c r="AV1914" t="s"/>
      <c r="AW1914" t="s">
        <v>95</v>
      </c>
      <c r="AX1914" t="s"/>
      <c r="AY1914" t="n">
        <v>426811</v>
      </c>
      <c r="AZ1914" t="s">
        <v>1225</v>
      </c>
      <c r="BA1914" t="s"/>
      <c r="BB1914" t="s"/>
      <c r="BC1914" t="n">
        <v>38.91</v>
      </c>
      <c r="BD1914" t="n">
        <v>38.91</v>
      </c>
      <c r="BE1914" t="s">
        <v>1309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>
        <v>1294</v>
      </c>
      <c r="BR1914" t="s">
        <v>387</v>
      </c>
    </row>
    <row r="1915" spans="1:70">
      <c r="A1915" t="s">
        <v>70</v>
      </c>
      <c r="B1915" t="s">
        <v>71</v>
      </c>
      <c r="C1915" t="s">
        <v>311</v>
      </c>
      <c r="D1915" t="n">
        <v>3</v>
      </c>
      <c r="E1915" t="s">
        <v>1219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300</v>
      </c>
      <c r="L1915" t="s">
        <v>77</v>
      </c>
      <c r="M1915" t="s"/>
      <c r="N1915" t="s">
        <v>1289</v>
      </c>
      <c r="O1915" t="s">
        <v>79</v>
      </c>
      <c r="P1915" t="s">
        <v>1219</v>
      </c>
      <c r="Q1915" t="s"/>
      <c r="R1915" t="s">
        <v>328</v>
      </c>
      <c r="S1915" t="s">
        <v>1306</v>
      </c>
      <c r="T1915" t="s">
        <v>82</v>
      </c>
      <c r="U1915" t="s">
        <v>83</v>
      </c>
      <c r="V1915" t="s">
        <v>84</v>
      </c>
      <c r="W1915" t="s">
        <v>103</v>
      </c>
      <c r="X1915" t="s"/>
      <c r="Y1915" t="s">
        <v>86</v>
      </c>
      <c r="Z1915">
        <f>HYPERLINK("https://hotelmonitor-cachepage.eclerx.com/savepage/tk_1545475880832323_sr_59.html","info")</f>
        <v/>
      </c>
      <c r="AA1915" t="n">
        <v>-426811</v>
      </c>
      <c r="AB1915" t="s">
        <v>1261</v>
      </c>
      <c r="AC1915" t="s">
        <v>88</v>
      </c>
      <c r="AD1915" t="s">
        <v>89</v>
      </c>
      <c r="AE1915" t="s"/>
      <c r="AF1915" t="s"/>
      <c r="AG1915" t="s"/>
      <c r="AH1915" t="s">
        <v>1307</v>
      </c>
      <c r="AI1915" t="s">
        <v>1308</v>
      </c>
      <c r="AJ1915" t="s"/>
      <c r="AK1915" t="s">
        <v>91</v>
      </c>
      <c r="AL1915" t="s"/>
      <c r="AM1915" t="s">
        <v>474</v>
      </c>
      <c r="AN1915" t="s">
        <v>91</v>
      </c>
      <c r="AO1915" t="s"/>
      <c r="AP1915" t="n">
        <v>3</v>
      </c>
      <c r="AQ1915" t="s">
        <v>92</v>
      </c>
      <c r="AR1915" t="s"/>
      <c r="AS1915" t="s">
        <v>93</v>
      </c>
      <c r="AT1915" t="s">
        <v>94</v>
      </c>
      <c r="AU1915" t="s">
        <v>91</v>
      </c>
      <c r="AV1915" t="s"/>
      <c r="AW1915" t="s">
        <v>95</v>
      </c>
      <c r="AX1915" t="s"/>
      <c r="AY1915" t="n">
        <v>426811</v>
      </c>
      <c r="AZ1915" t="s">
        <v>1225</v>
      </c>
      <c r="BA1915" t="s"/>
      <c r="BB1915" t="s"/>
      <c r="BC1915" t="n">
        <v>38.91</v>
      </c>
      <c r="BD1915" t="n">
        <v>38.91</v>
      </c>
      <c r="BE1915" t="s">
        <v>1309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>
        <v>1294</v>
      </c>
      <c r="BR1915" t="s">
        <v>387</v>
      </c>
    </row>
    <row r="1916" spans="1:70">
      <c r="A1916" t="s">
        <v>70</v>
      </c>
      <c r="B1916" t="s">
        <v>71</v>
      </c>
      <c r="C1916" t="s">
        <v>311</v>
      </c>
      <c r="D1916" t="n">
        <v>3</v>
      </c>
      <c r="E1916" t="s">
        <v>1219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517.5</v>
      </c>
      <c r="L1916" t="s">
        <v>77</v>
      </c>
      <c r="M1916" t="s"/>
      <c r="N1916" t="s">
        <v>1310</v>
      </c>
      <c r="O1916" t="s">
        <v>79</v>
      </c>
      <c r="P1916" t="s">
        <v>1219</v>
      </c>
      <c r="Q1916" t="s"/>
      <c r="R1916" t="s">
        <v>328</v>
      </c>
      <c r="S1916" t="s">
        <v>1311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>
        <f>HYPERLINK("https://hotelmonitor-cachepage.eclerx.com/savepage/tk_1545475880832323_sr_59.html","info")</f>
        <v/>
      </c>
      <c r="AA1916" t="n">
        <v>-426811</v>
      </c>
      <c r="AB1916" t="s">
        <v>1222</v>
      </c>
      <c r="AC1916" t="s">
        <v>88</v>
      </c>
      <c r="AD1916" t="s">
        <v>89</v>
      </c>
      <c r="AE1916" t="s"/>
      <c r="AF1916" t="s"/>
      <c r="AG1916" t="s"/>
      <c r="AH1916" t="s">
        <v>1312</v>
      </c>
      <c r="AI1916" t="s">
        <v>1313</v>
      </c>
      <c r="AJ1916" t="s"/>
      <c r="AK1916" t="s">
        <v>91</v>
      </c>
      <c r="AL1916" t="s"/>
      <c r="AM1916" t="s">
        <v>474</v>
      </c>
      <c r="AN1916" t="s">
        <v>91</v>
      </c>
      <c r="AO1916" t="s"/>
      <c r="AP1916" t="n">
        <v>3</v>
      </c>
      <c r="AQ1916" t="s">
        <v>92</v>
      </c>
      <c r="AR1916" t="s"/>
      <c r="AS1916" t="s">
        <v>93</v>
      </c>
      <c r="AT1916" t="s">
        <v>94</v>
      </c>
      <c r="AU1916" t="s">
        <v>91</v>
      </c>
      <c r="AV1916" t="s"/>
      <c r="AW1916" t="s">
        <v>95</v>
      </c>
      <c r="AX1916" t="s"/>
      <c r="AY1916" t="n">
        <v>426811</v>
      </c>
      <c r="AZ1916" t="s">
        <v>1225</v>
      </c>
      <c r="BA1916" t="s"/>
      <c r="BB1916" t="s"/>
      <c r="BC1916" t="n">
        <v>38.91</v>
      </c>
      <c r="BD1916" t="n">
        <v>38.91</v>
      </c>
      <c r="BE1916" t="s">
        <v>1314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>
        <v>1315</v>
      </c>
      <c r="BR1916" t="s">
        <v>387</v>
      </c>
    </row>
    <row r="1917" spans="1:70">
      <c r="A1917" t="s">
        <v>70</v>
      </c>
      <c r="B1917" t="s">
        <v>71</v>
      </c>
      <c r="C1917" t="s">
        <v>311</v>
      </c>
      <c r="D1917" t="n">
        <v>3</v>
      </c>
      <c r="E1917" t="s">
        <v>1219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517.5</v>
      </c>
      <c r="L1917" t="s">
        <v>77</v>
      </c>
      <c r="M1917" t="s"/>
      <c r="N1917" t="s">
        <v>1310</v>
      </c>
      <c r="O1917" t="s">
        <v>79</v>
      </c>
      <c r="P1917" t="s">
        <v>1219</v>
      </c>
      <c r="Q1917" t="s"/>
      <c r="R1917" t="s">
        <v>328</v>
      </c>
      <c r="S1917" t="s">
        <v>1311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>
        <f>HYPERLINK("https://hotelmonitor-cachepage.eclerx.com/savepage/tk_1545475880832323_sr_59.html","info")</f>
        <v/>
      </c>
      <c r="AA1917" t="n">
        <v>-426811</v>
      </c>
      <c r="AB1917" t="s">
        <v>1222</v>
      </c>
      <c r="AC1917" t="s">
        <v>88</v>
      </c>
      <c r="AD1917" t="s">
        <v>89</v>
      </c>
      <c r="AE1917" t="s"/>
      <c r="AF1917" t="s"/>
      <c r="AG1917" t="s"/>
      <c r="AH1917" t="s">
        <v>1312</v>
      </c>
      <c r="AI1917" t="s">
        <v>1313</v>
      </c>
      <c r="AJ1917" t="s"/>
      <c r="AK1917" t="s">
        <v>91</v>
      </c>
      <c r="AL1917" t="s"/>
      <c r="AM1917" t="s">
        <v>474</v>
      </c>
      <c r="AN1917" t="s">
        <v>91</v>
      </c>
      <c r="AO1917" t="s"/>
      <c r="AP1917" t="n">
        <v>3</v>
      </c>
      <c r="AQ1917" t="s">
        <v>92</v>
      </c>
      <c r="AR1917" t="s"/>
      <c r="AS1917" t="s">
        <v>93</v>
      </c>
      <c r="AT1917" t="s">
        <v>94</v>
      </c>
      <c r="AU1917" t="s">
        <v>91</v>
      </c>
      <c r="AV1917" t="s"/>
      <c r="AW1917" t="s">
        <v>95</v>
      </c>
      <c r="AX1917" t="s"/>
      <c r="AY1917" t="n">
        <v>426811</v>
      </c>
      <c r="AZ1917" t="s">
        <v>1225</v>
      </c>
      <c r="BA1917" t="s"/>
      <c r="BB1917" t="s"/>
      <c r="BC1917" t="n">
        <v>38.91</v>
      </c>
      <c r="BD1917" t="n">
        <v>38.91</v>
      </c>
      <c r="BE1917" t="s">
        <v>1314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>
        <v>1315</v>
      </c>
      <c r="BR1917" t="s">
        <v>387</v>
      </c>
    </row>
    <row r="1918" spans="1:70">
      <c r="A1918" t="s">
        <v>70</v>
      </c>
      <c r="B1918" t="s">
        <v>71</v>
      </c>
      <c r="C1918" t="s">
        <v>311</v>
      </c>
      <c r="D1918" t="n">
        <v>3</v>
      </c>
      <c r="E1918" t="s">
        <v>1219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517.51</v>
      </c>
      <c r="L1918" t="s">
        <v>77</v>
      </c>
      <c r="M1918" t="s"/>
      <c r="N1918" t="s">
        <v>1310</v>
      </c>
      <c r="O1918" t="s">
        <v>79</v>
      </c>
      <c r="P1918" t="s">
        <v>1219</v>
      </c>
      <c r="Q1918" t="s"/>
      <c r="R1918" t="s">
        <v>328</v>
      </c>
      <c r="S1918" t="s">
        <v>1316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HYPERLINK("https://hotelmonitor-cachepage.eclerx.com/savepage/tk_1545475880832323_sr_59.html","info")</f>
        <v/>
      </c>
      <c r="AA1918" t="n">
        <v>-426811</v>
      </c>
      <c r="AB1918" t="s">
        <v>1229</v>
      </c>
      <c r="AC1918" t="s">
        <v>196</v>
      </c>
      <c r="AD1918" t="s">
        <v>89</v>
      </c>
      <c r="AE1918" t="s"/>
      <c r="AF1918" t="s"/>
      <c r="AG1918" t="s"/>
      <c r="AH1918" t="s">
        <v>1317</v>
      </c>
      <c r="AI1918" t="s">
        <v>1316</v>
      </c>
      <c r="AJ1918" t="s"/>
      <c r="AK1918" t="s">
        <v>91</v>
      </c>
      <c r="AL1918" t="s"/>
      <c r="AM1918" t="s">
        <v>474</v>
      </c>
      <c r="AN1918" t="s">
        <v>91</v>
      </c>
      <c r="AO1918" t="s"/>
      <c r="AP1918" t="n">
        <v>3</v>
      </c>
      <c r="AQ1918" t="s">
        <v>92</v>
      </c>
      <c r="AR1918" t="s"/>
      <c r="AS1918" t="s">
        <v>93</v>
      </c>
      <c r="AT1918" t="s">
        <v>94</v>
      </c>
      <c r="AU1918" t="s">
        <v>91</v>
      </c>
      <c r="AV1918" t="s"/>
      <c r="AW1918" t="s">
        <v>95</v>
      </c>
      <c r="AX1918" t="s"/>
      <c r="AY1918" t="n">
        <v>426811</v>
      </c>
      <c r="AZ1918" t="s">
        <v>1225</v>
      </c>
      <c r="BA1918" t="s"/>
      <c r="BB1918" t="s"/>
      <c r="BC1918" t="n">
        <v>38.91</v>
      </c>
      <c r="BD1918" t="n">
        <v>38.91</v>
      </c>
      <c r="BE1918" t="s">
        <v>1318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>
        <v>1315</v>
      </c>
      <c r="BR1918" t="s">
        <v>387</v>
      </c>
    </row>
    <row r="1919" spans="1:70">
      <c r="A1919" t="s">
        <v>70</v>
      </c>
      <c r="B1919" t="s">
        <v>71</v>
      </c>
      <c r="C1919" t="s">
        <v>311</v>
      </c>
      <c r="D1919" t="n">
        <v>3</v>
      </c>
      <c r="E1919" t="s">
        <v>1219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517.51</v>
      </c>
      <c r="L1919" t="s">
        <v>77</v>
      </c>
      <c r="M1919" t="s"/>
      <c r="N1919" t="s">
        <v>1310</v>
      </c>
      <c r="O1919" t="s">
        <v>79</v>
      </c>
      <c r="P1919" t="s">
        <v>1219</v>
      </c>
      <c r="Q1919" t="s"/>
      <c r="R1919" t="s">
        <v>328</v>
      </c>
      <c r="S1919" t="s">
        <v>1316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HYPERLINK("https://hotelmonitor-cachepage.eclerx.com/savepage/tk_1545475880832323_sr_59.html","info")</f>
        <v/>
      </c>
      <c r="AA1919" t="n">
        <v>-426811</v>
      </c>
      <c r="AB1919" t="s">
        <v>1229</v>
      </c>
      <c r="AC1919" t="s">
        <v>196</v>
      </c>
      <c r="AD1919" t="s">
        <v>89</v>
      </c>
      <c r="AE1919" t="s"/>
      <c r="AF1919" t="s"/>
      <c r="AG1919" t="s"/>
      <c r="AH1919" t="s">
        <v>1317</v>
      </c>
      <c r="AI1919" t="s">
        <v>1316</v>
      </c>
      <c r="AJ1919" t="s"/>
      <c r="AK1919" t="s">
        <v>91</v>
      </c>
      <c r="AL1919" t="s"/>
      <c r="AM1919" t="s">
        <v>474</v>
      </c>
      <c r="AN1919" t="s">
        <v>91</v>
      </c>
      <c r="AO1919" t="s"/>
      <c r="AP1919" t="n">
        <v>3</v>
      </c>
      <c r="AQ1919" t="s">
        <v>92</v>
      </c>
      <c r="AR1919" t="s"/>
      <c r="AS1919" t="s">
        <v>93</v>
      </c>
      <c r="AT1919" t="s">
        <v>94</v>
      </c>
      <c r="AU1919" t="s">
        <v>91</v>
      </c>
      <c r="AV1919" t="s"/>
      <c r="AW1919" t="s">
        <v>95</v>
      </c>
      <c r="AX1919" t="s"/>
      <c r="AY1919" t="n">
        <v>426811</v>
      </c>
      <c r="AZ1919" t="s">
        <v>1225</v>
      </c>
      <c r="BA1919" t="s"/>
      <c r="BB1919" t="s"/>
      <c r="BC1919" t="n">
        <v>38.91</v>
      </c>
      <c r="BD1919" t="n">
        <v>38.91</v>
      </c>
      <c r="BE1919" t="s">
        <v>1318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>
        <v>1315</v>
      </c>
      <c r="BR1919" t="s">
        <v>387</v>
      </c>
    </row>
    <row r="1920" spans="1:70">
      <c r="A1920" t="s">
        <v>70</v>
      </c>
      <c r="B1920" t="s">
        <v>71</v>
      </c>
      <c r="C1920" t="s">
        <v>311</v>
      </c>
      <c r="D1920" t="n">
        <v>3</v>
      </c>
      <c r="E1920" t="s">
        <v>1219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517.51</v>
      </c>
      <c r="L1920" t="s">
        <v>77</v>
      </c>
      <c r="M1920" t="s"/>
      <c r="N1920" t="s">
        <v>1310</v>
      </c>
      <c r="O1920" t="s">
        <v>79</v>
      </c>
      <c r="P1920" t="s">
        <v>1219</v>
      </c>
      <c r="Q1920" t="s"/>
      <c r="R1920" t="s">
        <v>328</v>
      </c>
      <c r="S1920" t="s">
        <v>1319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>
        <f>HYPERLINK("https://hotelmonitor-cachepage.eclerx.com/savepage/tk_1545475880832323_sr_59.html","info")</f>
        <v/>
      </c>
      <c r="AA1920" t="n">
        <v>-426811</v>
      </c>
      <c r="AB1920" t="s">
        <v>1233</v>
      </c>
      <c r="AC1920" t="s">
        <v>196</v>
      </c>
      <c r="AD1920" t="s">
        <v>89</v>
      </c>
      <c r="AE1920" t="s"/>
      <c r="AF1920" t="s"/>
      <c r="AG1920" t="s"/>
      <c r="AH1920" t="s">
        <v>1320</v>
      </c>
      <c r="AI1920" t="s">
        <v>1319</v>
      </c>
      <c r="AJ1920" t="s"/>
      <c r="AK1920" t="s">
        <v>91</v>
      </c>
      <c r="AL1920" t="s"/>
      <c r="AM1920" t="s">
        <v>371</v>
      </c>
      <c r="AN1920" t="s">
        <v>91</v>
      </c>
      <c r="AO1920" t="s"/>
      <c r="AP1920" t="n">
        <v>3</v>
      </c>
      <c r="AQ1920" t="s">
        <v>92</v>
      </c>
      <c r="AR1920" t="s"/>
      <c r="AS1920" t="s">
        <v>1235</v>
      </c>
      <c r="AT1920" t="s">
        <v>94</v>
      </c>
      <c r="AU1920" t="s">
        <v>91</v>
      </c>
      <c r="AV1920" t="s"/>
      <c r="AW1920" t="s">
        <v>95</v>
      </c>
      <c r="AX1920" t="s"/>
      <c r="AY1920" t="n">
        <v>426811</v>
      </c>
      <c r="AZ1920" t="s">
        <v>1225</v>
      </c>
      <c r="BA1920" t="s"/>
      <c r="BB1920" t="s"/>
      <c r="BC1920" t="n">
        <v>38.91</v>
      </c>
      <c r="BD1920" t="n">
        <v>38.91</v>
      </c>
      <c r="BE1920" t="s">
        <v>1318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>
        <v>1315</v>
      </c>
      <c r="BR1920" t="s">
        <v>387</v>
      </c>
    </row>
    <row r="1921" spans="1:70">
      <c r="A1921" t="s">
        <v>70</v>
      </c>
      <c r="B1921" t="s">
        <v>71</v>
      </c>
      <c r="C1921" t="s">
        <v>311</v>
      </c>
      <c r="D1921" t="n">
        <v>3</v>
      </c>
      <c r="E1921" t="s">
        <v>1219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517.51</v>
      </c>
      <c r="L1921" t="s">
        <v>77</v>
      </c>
      <c r="M1921" t="s"/>
      <c r="N1921" t="s">
        <v>1310</v>
      </c>
      <c r="O1921" t="s">
        <v>79</v>
      </c>
      <c r="P1921" t="s">
        <v>1219</v>
      </c>
      <c r="Q1921" t="s"/>
      <c r="R1921" t="s">
        <v>328</v>
      </c>
      <c r="S1921" t="s">
        <v>1319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HYPERLINK("https://hotelmonitor-cachepage.eclerx.com/savepage/tk_1545475880832323_sr_59.html","info")</f>
        <v/>
      </c>
      <c r="AA1921" t="n">
        <v>-426811</v>
      </c>
      <c r="AB1921" t="s">
        <v>1233</v>
      </c>
      <c r="AC1921" t="s">
        <v>196</v>
      </c>
      <c r="AD1921" t="s">
        <v>89</v>
      </c>
      <c r="AE1921" t="s"/>
      <c r="AF1921" t="s"/>
      <c r="AG1921" t="s"/>
      <c r="AH1921" t="s">
        <v>1320</v>
      </c>
      <c r="AI1921" t="s">
        <v>1319</v>
      </c>
      <c r="AJ1921" t="s"/>
      <c r="AK1921" t="s">
        <v>91</v>
      </c>
      <c r="AL1921" t="s"/>
      <c r="AM1921" t="s">
        <v>371</v>
      </c>
      <c r="AN1921" t="s">
        <v>91</v>
      </c>
      <c r="AO1921" t="s"/>
      <c r="AP1921" t="n">
        <v>3</v>
      </c>
      <c r="AQ1921" t="s">
        <v>92</v>
      </c>
      <c r="AR1921" t="s"/>
      <c r="AS1921" t="s">
        <v>1235</v>
      </c>
      <c r="AT1921" t="s">
        <v>94</v>
      </c>
      <c r="AU1921" t="s">
        <v>91</v>
      </c>
      <c r="AV1921" t="s"/>
      <c r="AW1921" t="s">
        <v>95</v>
      </c>
      <c r="AX1921" t="s"/>
      <c r="AY1921" t="n">
        <v>426811</v>
      </c>
      <c r="AZ1921" t="s">
        <v>1225</v>
      </c>
      <c r="BA1921" t="s"/>
      <c r="BB1921" t="s"/>
      <c r="BC1921" t="n">
        <v>38.91</v>
      </c>
      <c r="BD1921" t="n">
        <v>38.91</v>
      </c>
      <c r="BE1921" t="s">
        <v>1318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>
        <v>1315</v>
      </c>
      <c r="BR1921" t="s">
        <v>387</v>
      </c>
    </row>
    <row r="1922" spans="1:70">
      <c r="A1922" t="s">
        <v>70</v>
      </c>
      <c r="B1922" t="s">
        <v>71</v>
      </c>
      <c r="C1922" t="s">
        <v>311</v>
      </c>
      <c r="D1922" t="n">
        <v>3</v>
      </c>
      <c r="E1922" t="s">
        <v>1219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540</v>
      </c>
      <c r="L1922" t="s">
        <v>77</v>
      </c>
      <c r="M1922" t="s"/>
      <c r="N1922" t="s">
        <v>1310</v>
      </c>
      <c r="O1922" t="s">
        <v>79</v>
      </c>
      <c r="P1922" t="s">
        <v>1219</v>
      </c>
      <c r="Q1922" t="s"/>
      <c r="R1922" t="s">
        <v>328</v>
      </c>
      <c r="S1922" t="s">
        <v>1321</v>
      </c>
      <c r="T1922" t="s">
        <v>82</v>
      </c>
      <c r="U1922" t="s">
        <v>83</v>
      </c>
      <c r="V1922" t="s">
        <v>84</v>
      </c>
      <c r="W1922" t="s">
        <v>103</v>
      </c>
      <c r="X1922" t="s"/>
      <c r="Y1922" t="s">
        <v>86</v>
      </c>
      <c r="Z1922">
        <f>HYPERLINK("https://hotelmonitor-cachepage.eclerx.com/savepage/tk_1545475880832323_sr_59.html","info")</f>
        <v/>
      </c>
      <c r="AA1922" t="n">
        <v>-426811</v>
      </c>
      <c r="AB1922" t="s">
        <v>1247</v>
      </c>
      <c r="AC1922" t="s">
        <v>196</v>
      </c>
      <c r="AD1922" t="s">
        <v>89</v>
      </c>
      <c r="AE1922" t="s"/>
      <c r="AF1922" t="s"/>
      <c r="AG1922" t="s"/>
      <c r="AH1922" t="s">
        <v>1322</v>
      </c>
      <c r="AI1922" t="s">
        <v>1323</v>
      </c>
      <c r="AJ1922" t="s"/>
      <c r="AK1922" t="s">
        <v>91</v>
      </c>
      <c r="AL1922" t="s"/>
      <c r="AM1922" t="s">
        <v>474</v>
      </c>
      <c r="AN1922" t="s">
        <v>91</v>
      </c>
      <c r="AO1922" t="s"/>
      <c r="AP1922" t="n">
        <v>3</v>
      </c>
      <c r="AQ1922" t="s">
        <v>92</v>
      </c>
      <c r="AR1922" t="s"/>
      <c r="AS1922" t="s">
        <v>93</v>
      </c>
      <c r="AT1922" t="s">
        <v>94</v>
      </c>
      <c r="AU1922" t="s">
        <v>91</v>
      </c>
      <c r="AV1922" t="s"/>
      <c r="AW1922" t="s">
        <v>95</v>
      </c>
      <c r="AX1922" t="s"/>
      <c r="AY1922" t="n">
        <v>426811</v>
      </c>
      <c r="AZ1922" t="s">
        <v>1225</v>
      </c>
      <c r="BA1922" t="s"/>
      <c r="BB1922" t="s"/>
      <c r="BC1922" t="n">
        <v>38.91</v>
      </c>
      <c r="BD1922" t="n">
        <v>38.91</v>
      </c>
      <c r="BE1922" t="s">
        <v>1324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>
        <v>1315</v>
      </c>
      <c r="BR1922" t="s">
        <v>387</v>
      </c>
    </row>
    <row r="1923" spans="1:70">
      <c r="A1923" t="s">
        <v>70</v>
      </c>
      <c r="B1923" t="s">
        <v>71</v>
      </c>
      <c r="C1923" t="s">
        <v>311</v>
      </c>
      <c r="D1923" t="n">
        <v>3</v>
      </c>
      <c r="E1923" t="s">
        <v>1219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540</v>
      </c>
      <c r="L1923" t="s">
        <v>77</v>
      </c>
      <c r="M1923" t="s"/>
      <c r="N1923" t="s">
        <v>1310</v>
      </c>
      <c r="O1923" t="s">
        <v>79</v>
      </c>
      <c r="P1923" t="s">
        <v>1219</v>
      </c>
      <c r="Q1923" t="s"/>
      <c r="R1923" t="s">
        <v>328</v>
      </c>
      <c r="S1923" t="s">
        <v>1321</v>
      </c>
      <c r="T1923" t="s">
        <v>82</v>
      </c>
      <c r="U1923" t="s">
        <v>83</v>
      </c>
      <c r="V1923" t="s">
        <v>84</v>
      </c>
      <c r="W1923" t="s">
        <v>103</v>
      </c>
      <c r="X1923" t="s"/>
      <c r="Y1923" t="s">
        <v>86</v>
      </c>
      <c r="Z1923">
        <f>HYPERLINK("https://hotelmonitor-cachepage.eclerx.com/savepage/tk_1545475880832323_sr_59.html","info")</f>
        <v/>
      </c>
      <c r="AA1923" t="n">
        <v>-426811</v>
      </c>
      <c r="AB1923" t="s">
        <v>1247</v>
      </c>
      <c r="AC1923" t="s">
        <v>196</v>
      </c>
      <c r="AD1923" t="s">
        <v>89</v>
      </c>
      <c r="AE1923" t="s"/>
      <c r="AF1923" t="s"/>
      <c r="AG1923" t="s"/>
      <c r="AH1923" t="s">
        <v>1322</v>
      </c>
      <c r="AI1923" t="s">
        <v>1323</v>
      </c>
      <c r="AJ1923" t="s"/>
      <c r="AK1923" t="s">
        <v>91</v>
      </c>
      <c r="AL1923" t="s"/>
      <c r="AM1923" t="s">
        <v>474</v>
      </c>
      <c r="AN1923" t="s">
        <v>91</v>
      </c>
      <c r="AO1923" t="s"/>
      <c r="AP1923" t="n">
        <v>3</v>
      </c>
      <c r="AQ1923" t="s">
        <v>92</v>
      </c>
      <c r="AR1923" t="s"/>
      <c r="AS1923" t="s">
        <v>93</v>
      </c>
      <c r="AT1923" t="s">
        <v>94</v>
      </c>
      <c r="AU1923" t="s">
        <v>91</v>
      </c>
      <c r="AV1923" t="s"/>
      <c r="AW1923" t="s">
        <v>95</v>
      </c>
      <c r="AX1923" t="s"/>
      <c r="AY1923" t="n">
        <v>426811</v>
      </c>
      <c r="AZ1923" t="s">
        <v>1225</v>
      </c>
      <c r="BA1923" t="s"/>
      <c r="BB1923" t="s"/>
      <c r="BC1923" t="n">
        <v>38.91</v>
      </c>
      <c r="BD1923" t="n">
        <v>38.91</v>
      </c>
      <c r="BE1923" t="s">
        <v>1324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>
        <v>1315</v>
      </c>
      <c r="BR1923" t="s">
        <v>387</v>
      </c>
    </row>
    <row r="1924" spans="1:70">
      <c r="A1924" t="s">
        <v>70</v>
      </c>
      <c r="B1924" t="s">
        <v>71</v>
      </c>
      <c r="C1924" t="s">
        <v>311</v>
      </c>
      <c r="D1924" t="n">
        <v>3</v>
      </c>
      <c r="E1924" t="s">
        <v>1219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540</v>
      </c>
      <c r="L1924" t="s">
        <v>77</v>
      </c>
      <c r="M1924" t="s"/>
      <c r="N1924" t="s">
        <v>1310</v>
      </c>
      <c r="O1924" t="s">
        <v>79</v>
      </c>
      <c r="P1924" t="s">
        <v>1219</v>
      </c>
      <c r="Q1924" t="s"/>
      <c r="R1924" t="s">
        <v>328</v>
      </c>
      <c r="S1924" t="s">
        <v>1321</v>
      </c>
      <c r="T1924" t="s">
        <v>82</v>
      </c>
      <c r="U1924" t="s">
        <v>83</v>
      </c>
      <c r="V1924" t="s">
        <v>84</v>
      </c>
      <c r="W1924" t="s">
        <v>103</v>
      </c>
      <c r="X1924" t="s"/>
      <c r="Y1924" t="s">
        <v>86</v>
      </c>
      <c r="Z1924">
        <f>HYPERLINK("https://hotelmonitor-cachepage.eclerx.com/savepage/tk_1545475880832323_sr_59.html","info")</f>
        <v/>
      </c>
      <c r="AA1924" t="n">
        <v>-426811</v>
      </c>
      <c r="AB1924" t="s">
        <v>1251</v>
      </c>
      <c r="AC1924" t="s">
        <v>196</v>
      </c>
      <c r="AD1924" t="s">
        <v>89</v>
      </c>
      <c r="AE1924" t="s"/>
      <c r="AF1924" t="s"/>
      <c r="AG1924" t="s"/>
      <c r="AH1924" t="s">
        <v>1322</v>
      </c>
      <c r="AI1924" t="s">
        <v>1323</v>
      </c>
      <c r="AJ1924" t="s"/>
      <c r="AK1924" t="s">
        <v>91</v>
      </c>
      <c r="AL1924" t="s"/>
      <c r="AM1924" t="s">
        <v>474</v>
      </c>
      <c r="AN1924" t="s">
        <v>91</v>
      </c>
      <c r="AO1924" t="s"/>
      <c r="AP1924" t="n">
        <v>3</v>
      </c>
      <c r="AQ1924" t="s">
        <v>92</v>
      </c>
      <c r="AR1924" t="s"/>
      <c r="AS1924" t="s">
        <v>93</v>
      </c>
      <c r="AT1924" t="s">
        <v>94</v>
      </c>
      <c r="AU1924" t="s">
        <v>91</v>
      </c>
      <c r="AV1924" t="s"/>
      <c r="AW1924" t="s">
        <v>95</v>
      </c>
      <c r="AX1924" t="s"/>
      <c r="AY1924" t="n">
        <v>426811</v>
      </c>
      <c r="AZ1924" t="s">
        <v>1225</v>
      </c>
      <c r="BA1924" t="s"/>
      <c r="BB1924" t="s"/>
      <c r="BC1924" t="n">
        <v>38.91</v>
      </c>
      <c r="BD1924" t="n">
        <v>38.91</v>
      </c>
      <c r="BE1924" t="s">
        <v>1324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>
        <v>1315</v>
      </c>
      <c r="BR1924" t="s">
        <v>387</v>
      </c>
    </row>
    <row r="1925" spans="1:70">
      <c r="A1925" t="s">
        <v>70</v>
      </c>
      <c r="B1925" t="s">
        <v>71</v>
      </c>
      <c r="C1925" t="s">
        <v>311</v>
      </c>
      <c r="D1925" t="n">
        <v>3</v>
      </c>
      <c r="E1925" t="s">
        <v>1219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540</v>
      </c>
      <c r="L1925" t="s">
        <v>77</v>
      </c>
      <c r="M1925" t="s"/>
      <c r="N1925" t="s">
        <v>1310</v>
      </c>
      <c r="O1925" t="s">
        <v>79</v>
      </c>
      <c r="P1925" t="s">
        <v>1219</v>
      </c>
      <c r="Q1925" t="s"/>
      <c r="R1925" t="s">
        <v>328</v>
      </c>
      <c r="S1925" t="s">
        <v>1321</v>
      </c>
      <c r="T1925" t="s">
        <v>82</v>
      </c>
      <c r="U1925" t="s">
        <v>83</v>
      </c>
      <c r="V1925" t="s">
        <v>84</v>
      </c>
      <c r="W1925" t="s">
        <v>103</v>
      </c>
      <c r="X1925" t="s"/>
      <c r="Y1925" t="s">
        <v>86</v>
      </c>
      <c r="Z1925">
        <f>HYPERLINK("https://hotelmonitor-cachepage.eclerx.com/savepage/tk_1545475880832323_sr_59.html","info")</f>
        <v/>
      </c>
      <c r="AA1925" t="n">
        <v>-426811</v>
      </c>
      <c r="AB1925" t="s">
        <v>1251</v>
      </c>
      <c r="AC1925" t="s">
        <v>196</v>
      </c>
      <c r="AD1925" t="s">
        <v>89</v>
      </c>
      <c r="AE1925" t="s"/>
      <c r="AF1925" t="s"/>
      <c r="AG1925" t="s"/>
      <c r="AH1925" t="s">
        <v>1322</v>
      </c>
      <c r="AI1925" t="s">
        <v>1323</v>
      </c>
      <c r="AJ1925" t="s"/>
      <c r="AK1925" t="s">
        <v>91</v>
      </c>
      <c r="AL1925" t="s"/>
      <c r="AM1925" t="s">
        <v>474</v>
      </c>
      <c r="AN1925" t="s">
        <v>91</v>
      </c>
      <c r="AO1925" t="s"/>
      <c r="AP1925" t="n">
        <v>3</v>
      </c>
      <c r="AQ1925" t="s">
        <v>92</v>
      </c>
      <c r="AR1925" t="s"/>
      <c r="AS1925" t="s">
        <v>93</v>
      </c>
      <c r="AT1925" t="s">
        <v>94</v>
      </c>
      <c r="AU1925" t="s">
        <v>91</v>
      </c>
      <c r="AV1925" t="s"/>
      <c r="AW1925" t="s">
        <v>95</v>
      </c>
      <c r="AX1925" t="s"/>
      <c r="AY1925" t="n">
        <v>426811</v>
      </c>
      <c r="AZ1925" t="s">
        <v>1225</v>
      </c>
      <c r="BA1925" t="s"/>
      <c r="BB1925" t="s"/>
      <c r="BC1925" t="n">
        <v>38.91</v>
      </c>
      <c r="BD1925" t="n">
        <v>38.91</v>
      </c>
      <c r="BE1925" t="s">
        <v>1324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>
        <v>1315</v>
      </c>
      <c r="BR1925" t="s">
        <v>387</v>
      </c>
    </row>
    <row r="1926" spans="1:70">
      <c r="A1926" t="s">
        <v>70</v>
      </c>
      <c r="B1926" t="s">
        <v>71</v>
      </c>
      <c r="C1926" t="s">
        <v>311</v>
      </c>
      <c r="D1926" t="n">
        <v>3</v>
      </c>
      <c r="E1926" t="s">
        <v>1219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575</v>
      </c>
      <c r="L1926" t="s">
        <v>77</v>
      </c>
      <c r="M1926" t="s"/>
      <c r="N1926" t="s">
        <v>1310</v>
      </c>
      <c r="O1926" t="s">
        <v>79</v>
      </c>
      <c r="P1926" t="s">
        <v>1219</v>
      </c>
      <c r="Q1926" t="s"/>
      <c r="R1926" t="s">
        <v>328</v>
      </c>
      <c r="S1926" t="s">
        <v>1325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HYPERLINK("https://hotelmonitor-cachepage.eclerx.com/savepage/tk_1545475880832323_sr_59.html","info")</f>
        <v/>
      </c>
      <c r="AA1926" t="n">
        <v>-426811</v>
      </c>
      <c r="AB1926" t="s">
        <v>1237</v>
      </c>
      <c r="AC1926" t="s">
        <v>88</v>
      </c>
      <c r="AD1926" t="s">
        <v>89</v>
      </c>
      <c r="AE1926" t="s"/>
      <c r="AF1926" t="s"/>
      <c r="AG1926" t="s"/>
      <c r="AH1926" t="s">
        <v>1326</v>
      </c>
      <c r="AI1926" t="s">
        <v>1327</v>
      </c>
      <c r="AJ1926" t="s"/>
      <c r="AK1926" t="s">
        <v>91</v>
      </c>
      <c r="AL1926" t="s"/>
      <c r="AM1926" t="s">
        <v>371</v>
      </c>
      <c r="AN1926" t="s">
        <v>91</v>
      </c>
      <c r="AO1926" t="s"/>
      <c r="AP1926" t="n">
        <v>3</v>
      </c>
      <c r="AQ1926" t="s">
        <v>92</v>
      </c>
      <c r="AR1926" t="s"/>
      <c r="AS1926" t="s">
        <v>1235</v>
      </c>
      <c r="AT1926" t="s">
        <v>94</v>
      </c>
      <c r="AU1926" t="s">
        <v>91</v>
      </c>
      <c r="AV1926" t="s"/>
      <c r="AW1926" t="s">
        <v>95</v>
      </c>
      <c r="AX1926" t="s"/>
      <c r="AY1926" t="n">
        <v>426811</v>
      </c>
      <c r="AZ1926" t="s">
        <v>1225</v>
      </c>
      <c r="BA1926" t="s"/>
      <c r="BB1926" t="s"/>
      <c r="BC1926" t="n">
        <v>38.91</v>
      </c>
      <c r="BD1926" t="n">
        <v>38.91</v>
      </c>
      <c r="BE1926" t="s">
        <v>1328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>
        <v>1315</v>
      </c>
      <c r="BR1926" t="s">
        <v>387</v>
      </c>
    </row>
    <row r="1927" spans="1:70">
      <c r="A1927" t="s">
        <v>70</v>
      </c>
      <c r="B1927" t="s">
        <v>71</v>
      </c>
      <c r="C1927" t="s">
        <v>311</v>
      </c>
      <c r="D1927" t="n">
        <v>3</v>
      </c>
      <c r="E1927" t="s">
        <v>1219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575</v>
      </c>
      <c r="L1927" t="s">
        <v>77</v>
      </c>
      <c r="M1927" t="s"/>
      <c r="N1927" t="s">
        <v>1310</v>
      </c>
      <c r="O1927" t="s">
        <v>79</v>
      </c>
      <c r="P1927" t="s">
        <v>1219</v>
      </c>
      <c r="Q1927" t="s"/>
      <c r="R1927" t="s">
        <v>328</v>
      </c>
      <c r="S1927" t="s">
        <v>1325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HYPERLINK("https://hotelmonitor-cachepage.eclerx.com/savepage/tk_1545475880832323_sr_59.html","info")</f>
        <v/>
      </c>
      <c r="AA1927" t="n">
        <v>-426811</v>
      </c>
      <c r="AB1927" t="s">
        <v>1237</v>
      </c>
      <c r="AC1927" t="s">
        <v>88</v>
      </c>
      <c r="AD1927" t="s">
        <v>89</v>
      </c>
      <c r="AE1927" t="s"/>
      <c r="AF1927" t="s"/>
      <c r="AG1927" t="s"/>
      <c r="AH1927" t="s">
        <v>1326</v>
      </c>
      <c r="AI1927" t="s">
        <v>1327</v>
      </c>
      <c r="AJ1927" t="s"/>
      <c r="AK1927" t="s">
        <v>91</v>
      </c>
      <c r="AL1927" t="s"/>
      <c r="AM1927" t="s">
        <v>371</v>
      </c>
      <c r="AN1927" t="s">
        <v>91</v>
      </c>
      <c r="AO1927" t="s"/>
      <c r="AP1927" t="n">
        <v>3</v>
      </c>
      <c r="AQ1927" t="s">
        <v>92</v>
      </c>
      <c r="AR1927" t="s"/>
      <c r="AS1927" t="s">
        <v>1235</v>
      </c>
      <c r="AT1927" t="s">
        <v>94</v>
      </c>
      <c r="AU1927" t="s">
        <v>91</v>
      </c>
      <c r="AV1927" t="s"/>
      <c r="AW1927" t="s">
        <v>95</v>
      </c>
      <c r="AX1927" t="s"/>
      <c r="AY1927" t="n">
        <v>426811</v>
      </c>
      <c r="AZ1927" t="s">
        <v>1225</v>
      </c>
      <c r="BA1927" t="s"/>
      <c r="BB1927" t="s"/>
      <c r="BC1927" t="n">
        <v>38.91</v>
      </c>
      <c r="BD1927" t="n">
        <v>38.91</v>
      </c>
      <c r="BE1927" t="s">
        <v>1328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>
        <v>1315</v>
      </c>
      <c r="BR1927" t="s">
        <v>387</v>
      </c>
    </row>
    <row r="1928" spans="1:70">
      <c r="A1928" t="s">
        <v>70</v>
      </c>
      <c r="B1928" t="s">
        <v>71</v>
      </c>
      <c r="C1928" t="s">
        <v>311</v>
      </c>
      <c r="D1928" t="n">
        <v>3</v>
      </c>
      <c r="E1928" t="s">
        <v>1219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575</v>
      </c>
      <c r="L1928" t="s">
        <v>77</v>
      </c>
      <c r="M1928" t="s"/>
      <c r="N1928" t="s">
        <v>1310</v>
      </c>
      <c r="O1928" t="s">
        <v>79</v>
      </c>
      <c r="P1928" t="s">
        <v>1219</v>
      </c>
      <c r="Q1928" t="s"/>
      <c r="R1928" t="s">
        <v>328</v>
      </c>
      <c r="S1928" t="s">
        <v>1325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>
        <f>HYPERLINK("https://hotelmonitor-cachepage.eclerx.com/savepage/tk_1545475880832323_sr_59.html","info")</f>
        <v/>
      </c>
      <c r="AA1928" t="n">
        <v>-426811</v>
      </c>
      <c r="AB1928" t="s">
        <v>1241</v>
      </c>
      <c r="AC1928" t="s">
        <v>88</v>
      </c>
      <c r="AD1928" t="s">
        <v>89</v>
      </c>
      <c r="AE1928" t="s"/>
      <c r="AF1928" t="s"/>
      <c r="AG1928" t="s"/>
      <c r="AH1928" t="s">
        <v>1326</v>
      </c>
      <c r="AI1928" t="s">
        <v>1327</v>
      </c>
      <c r="AJ1928" t="s"/>
      <c r="AK1928" t="s">
        <v>91</v>
      </c>
      <c r="AL1928" t="s"/>
      <c r="AM1928" t="s">
        <v>371</v>
      </c>
      <c r="AN1928" t="s">
        <v>91</v>
      </c>
      <c r="AO1928" t="s"/>
      <c r="AP1928" t="n">
        <v>3</v>
      </c>
      <c r="AQ1928" t="s">
        <v>92</v>
      </c>
      <c r="AR1928" t="s"/>
      <c r="AS1928" t="s">
        <v>1235</v>
      </c>
      <c r="AT1928" t="s">
        <v>94</v>
      </c>
      <c r="AU1928" t="s">
        <v>91</v>
      </c>
      <c r="AV1928" t="s"/>
      <c r="AW1928" t="s">
        <v>95</v>
      </c>
      <c r="AX1928" t="s"/>
      <c r="AY1928" t="n">
        <v>426811</v>
      </c>
      <c r="AZ1928" t="s">
        <v>1225</v>
      </c>
      <c r="BA1928" t="s"/>
      <c r="BB1928" t="s"/>
      <c r="BC1928" t="n">
        <v>38.91</v>
      </c>
      <c r="BD1928" t="n">
        <v>38.91</v>
      </c>
      <c r="BE1928" t="s">
        <v>1328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>
        <v>1315</v>
      </c>
      <c r="BR1928" t="s">
        <v>387</v>
      </c>
    </row>
    <row r="1929" spans="1:70">
      <c r="A1929" t="s">
        <v>70</v>
      </c>
      <c r="B1929" t="s">
        <v>71</v>
      </c>
      <c r="C1929" t="s">
        <v>311</v>
      </c>
      <c r="D1929" t="n">
        <v>3</v>
      </c>
      <c r="E1929" t="s">
        <v>1219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575</v>
      </c>
      <c r="L1929" t="s">
        <v>77</v>
      </c>
      <c r="M1929" t="s"/>
      <c r="N1929" t="s">
        <v>1310</v>
      </c>
      <c r="O1929" t="s">
        <v>79</v>
      </c>
      <c r="P1929" t="s">
        <v>1219</v>
      </c>
      <c r="Q1929" t="s"/>
      <c r="R1929" t="s">
        <v>328</v>
      </c>
      <c r="S1929" t="s">
        <v>1325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>
        <f>HYPERLINK("https://hotelmonitor-cachepage.eclerx.com/savepage/tk_1545475880832323_sr_59.html","info")</f>
        <v/>
      </c>
      <c r="AA1929" t="n">
        <v>-426811</v>
      </c>
      <c r="AB1929" t="s">
        <v>1241</v>
      </c>
      <c r="AC1929" t="s">
        <v>88</v>
      </c>
      <c r="AD1929" t="s">
        <v>89</v>
      </c>
      <c r="AE1929" t="s"/>
      <c r="AF1929" t="s"/>
      <c r="AG1929" t="s"/>
      <c r="AH1929" t="s">
        <v>1326</v>
      </c>
      <c r="AI1929" t="s">
        <v>1327</v>
      </c>
      <c r="AJ1929" t="s"/>
      <c r="AK1929" t="s">
        <v>91</v>
      </c>
      <c r="AL1929" t="s"/>
      <c r="AM1929" t="s">
        <v>371</v>
      </c>
      <c r="AN1929" t="s">
        <v>91</v>
      </c>
      <c r="AO1929" t="s"/>
      <c r="AP1929" t="n">
        <v>3</v>
      </c>
      <c r="AQ1929" t="s">
        <v>92</v>
      </c>
      <c r="AR1929" t="s"/>
      <c r="AS1929" t="s">
        <v>1235</v>
      </c>
      <c r="AT1929" t="s">
        <v>94</v>
      </c>
      <c r="AU1929" t="s">
        <v>91</v>
      </c>
      <c r="AV1929" t="s"/>
      <c r="AW1929" t="s">
        <v>95</v>
      </c>
      <c r="AX1929" t="s"/>
      <c r="AY1929" t="n">
        <v>426811</v>
      </c>
      <c r="AZ1929" t="s">
        <v>1225</v>
      </c>
      <c r="BA1929" t="s"/>
      <c r="BB1929" t="s"/>
      <c r="BC1929" t="n">
        <v>38.91</v>
      </c>
      <c r="BD1929" t="n">
        <v>38.91</v>
      </c>
      <c r="BE1929" t="s">
        <v>1328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>
        <v>1315</v>
      </c>
      <c r="BR1929" t="s">
        <v>387</v>
      </c>
    </row>
    <row r="1930" spans="1:70">
      <c r="A1930" t="s">
        <v>70</v>
      </c>
      <c r="B1930" t="s">
        <v>71</v>
      </c>
      <c r="C1930" t="s">
        <v>311</v>
      </c>
      <c r="D1930" t="n">
        <v>3</v>
      </c>
      <c r="E1930" t="s">
        <v>1219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575</v>
      </c>
      <c r="L1930" t="s">
        <v>77</v>
      </c>
      <c r="M1930" t="s"/>
      <c r="N1930" t="s">
        <v>1310</v>
      </c>
      <c r="O1930" t="s">
        <v>79</v>
      </c>
      <c r="P1930" t="s">
        <v>1219</v>
      </c>
      <c r="Q1930" t="s"/>
      <c r="R1930" t="s">
        <v>328</v>
      </c>
      <c r="S1930" t="s">
        <v>1325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>
        <f>HYPERLINK("https://hotelmonitor-cachepage.eclerx.com/savepage/tk_1545475880832323_sr_59.html","info")</f>
        <v/>
      </c>
      <c r="AA1930" t="n">
        <v>-426811</v>
      </c>
      <c r="AB1930" t="s">
        <v>1242</v>
      </c>
      <c r="AC1930" t="s">
        <v>88</v>
      </c>
      <c r="AD1930" t="s">
        <v>89</v>
      </c>
      <c r="AE1930" t="s"/>
      <c r="AF1930" t="s"/>
      <c r="AG1930" t="s"/>
      <c r="AH1930" t="s">
        <v>1326</v>
      </c>
      <c r="AI1930" t="s">
        <v>1327</v>
      </c>
      <c r="AJ1930" t="s"/>
      <c r="AK1930" t="s">
        <v>91</v>
      </c>
      <c r="AL1930" t="s"/>
      <c r="AM1930" t="s">
        <v>371</v>
      </c>
      <c r="AN1930" t="s">
        <v>91</v>
      </c>
      <c r="AO1930" t="s"/>
      <c r="AP1930" t="n">
        <v>3</v>
      </c>
      <c r="AQ1930" t="s">
        <v>92</v>
      </c>
      <c r="AR1930" t="s"/>
      <c r="AS1930" t="s">
        <v>1235</v>
      </c>
      <c r="AT1930" t="s">
        <v>94</v>
      </c>
      <c r="AU1930" t="s">
        <v>91</v>
      </c>
      <c r="AV1930" t="s"/>
      <c r="AW1930" t="s">
        <v>95</v>
      </c>
      <c r="AX1930" t="s"/>
      <c r="AY1930" t="n">
        <v>426811</v>
      </c>
      <c r="AZ1930" t="s">
        <v>1225</v>
      </c>
      <c r="BA1930" t="s"/>
      <c r="BB1930" t="s"/>
      <c r="BC1930" t="n">
        <v>38.91</v>
      </c>
      <c r="BD1930" t="n">
        <v>38.91</v>
      </c>
      <c r="BE1930" t="s">
        <v>1328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>
        <v>1315</v>
      </c>
      <c r="BR1930" t="s">
        <v>387</v>
      </c>
    </row>
    <row r="1931" spans="1:70">
      <c r="A1931" t="s">
        <v>70</v>
      </c>
      <c r="B1931" t="s">
        <v>71</v>
      </c>
      <c r="C1931" t="s">
        <v>311</v>
      </c>
      <c r="D1931" t="n">
        <v>3</v>
      </c>
      <c r="E1931" t="s">
        <v>1219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575</v>
      </c>
      <c r="L1931" t="s">
        <v>77</v>
      </c>
      <c r="M1931" t="s"/>
      <c r="N1931" t="s">
        <v>1310</v>
      </c>
      <c r="O1931" t="s">
        <v>79</v>
      </c>
      <c r="P1931" t="s">
        <v>1219</v>
      </c>
      <c r="Q1931" t="s"/>
      <c r="R1931" t="s">
        <v>328</v>
      </c>
      <c r="S1931" t="s">
        <v>1325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>
        <f>HYPERLINK("https://hotelmonitor-cachepage.eclerx.com/savepage/tk_1545475880832323_sr_59.html","info")</f>
        <v/>
      </c>
      <c r="AA1931" t="n">
        <v>-426811</v>
      </c>
      <c r="AB1931" t="s">
        <v>1242</v>
      </c>
      <c r="AC1931" t="s">
        <v>88</v>
      </c>
      <c r="AD1931" t="s">
        <v>89</v>
      </c>
      <c r="AE1931" t="s"/>
      <c r="AF1931" t="s"/>
      <c r="AG1931" t="s"/>
      <c r="AH1931" t="s">
        <v>1326</v>
      </c>
      <c r="AI1931" t="s">
        <v>1327</v>
      </c>
      <c r="AJ1931" t="s"/>
      <c r="AK1931" t="s">
        <v>91</v>
      </c>
      <c r="AL1931" t="s"/>
      <c r="AM1931" t="s">
        <v>371</v>
      </c>
      <c r="AN1931" t="s">
        <v>91</v>
      </c>
      <c r="AO1931" t="s"/>
      <c r="AP1931" t="n">
        <v>3</v>
      </c>
      <c r="AQ1931" t="s">
        <v>92</v>
      </c>
      <c r="AR1931" t="s"/>
      <c r="AS1931" t="s">
        <v>1235</v>
      </c>
      <c r="AT1931" t="s">
        <v>94</v>
      </c>
      <c r="AU1931" t="s">
        <v>91</v>
      </c>
      <c r="AV1931" t="s"/>
      <c r="AW1931" t="s">
        <v>95</v>
      </c>
      <c r="AX1931" t="s"/>
      <c r="AY1931" t="n">
        <v>426811</v>
      </c>
      <c r="AZ1931" t="s">
        <v>1225</v>
      </c>
      <c r="BA1931" t="s"/>
      <c r="BB1931" t="s"/>
      <c r="BC1931" t="n">
        <v>38.91</v>
      </c>
      <c r="BD1931" t="n">
        <v>38.91</v>
      </c>
      <c r="BE1931" t="s">
        <v>1328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>
        <v>1315</v>
      </c>
      <c r="BR1931" t="s">
        <v>387</v>
      </c>
    </row>
    <row r="1932" spans="1:70">
      <c r="A1932" t="s">
        <v>70</v>
      </c>
      <c r="B1932" t="s">
        <v>71</v>
      </c>
      <c r="C1932" t="s">
        <v>311</v>
      </c>
      <c r="D1932" t="n">
        <v>3</v>
      </c>
      <c r="E1932" t="s">
        <v>1219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575</v>
      </c>
      <c r="L1932" t="s">
        <v>77</v>
      </c>
      <c r="M1932" t="s"/>
      <c r="N1932" t="s">
        <v>1310</v>
      </c>
      <c r="O1932" t="s">
        <v>79</v>
      </c>
      <c r="P1932" t="s">
        <v>1219</v>
      </c>
      <c r="Q1932" t="s"/>
      <c r="R1932" t="s">
        <v>328</v>
      </c>
      <c r="S1932" t="s">
        <v>1325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>
        <f>HYPERLINK("https://hotelmonitor-cachepage.eclerx.com/savepage/tk_1545475880832323_sr_59.html","info")</f>
        <v/>
      </c>
      <c r="AA1932" t="n">
        <v>-426811</v>
      </c>
      <c r="AB1932" t="s">
        <v>1243</v>
      </c>
      <c r="AC1932" t="s">
        <v>88</v>
      </c>
      <c r="AD1932" t="s">
        <v>89</v>
      </c>
      <c r="AE1932" t="s"/>
      <c r="AF1932" t="s"/>
      <c r="AG1932" t="s"/>
      <c r="AH1932" t="s">
        <v>1326</v>
      </c>
      <c r="AI1932" t="s">
        <v>1327</v>
      </c>
      <c r="AJ1932" t="s"/>
      <c r="AK1932" t="s">
        <v>91</v>
      </c>
      <c r="AL1932" t="s"/>
      <c r="AM1932" t="s">
        <v>474</v>
      </c>
      <c r="AN1932" t="s">
        <v>91</v>
      </c>
      <c r="AO1932" t="s"/>
      <c r="AP1932" t="n">
        <v>3</v>
      </c>
      <c r="AQ1932" t="s">
        <v>92</v>
      </c>
      <c r="AR1932" t="s"/>
      <c r="AS1932" t="s">
        <v>93</v>
      </c>
      <c r="AT1932" t="s">
        <v>94</v>
      </c>
      <c r="AU1932" t="s">
        <v>91</v>
      </c>
      <c r="AV1932" t="s"/>
      <c r="AW1932" t="s">
        <v>95</v>
      </c>
      <c r="AX1932" t="s"/>
      <c r="AY1932" t="n">
        <v>426811</v>
      </c>
      <c r="AZ1932" t="s">
        <v>1225</v>
      </c>
      <c r="BA1932" t="s"/>
      <c r="BB1932" t="s"/>
      <c r="BC1932" t="n">
        <v>38.91</v>
      </c>
      <c r="BD1932" t="n">
        <v>38.91</v>
      </c>
      <c r="BE1932" t="s">
        <v>1328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>
        <v>1315</v>
      </c>
      <c r="BR1932" t="s">
        <v>387</v>
      </c>
    </row>
    <row r="1933" spans="1:70">
      <c r="A1933" t="s">
        <v>70</v>
      </c>
      <c r="B1933" t="s">
        <v>71</v>
      </c>
      <c r="C1933" t="s">
        <v>311</v>
      </c>
      <c r="D1933" t="n">
        <v>3</v>
      </c>
      <c r="E1933" t="s">
        <v>1219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575</v>
      </c>
      <c r="L1933" t="s">
        <v>77</v>
      </c>
      <c r="M1933" t="s"/>
      <c r="N1933" t="s">
        <v>1310</v>
      </c>
      <c r="O1933" t="s">
        <v>79</v>
      </c>
      <c r="P1933" t="s">
        <v>1219</v>
      </c>
      <c r="Q1933" t="s"/>
      <c r="R1933" t="s">
        <v>328</v>
      </c>
      <c r="S1933" t="s">
        <v>1325</v>
      </c>
      <c r="T1933" t="s">
        <v>82</v>
      </c>
      <c r="U1933" t="s">
        <v>83</v>
      </c>
      <c r="V1933" t="s">
        <v>84</v>
      </c>
      <c r="W1933" t="s">
        <v>85</v>
      </c>
      <c r="X1933" t="s"/>
      <c r="Y1933" t="s">
        <v>86</v>
      </c>
      <c r="Z1933">
        <f>HYPERLINK("https://hotelmonitor-cachepage.eclerx.com/savepage/tk_1545475880832323_sr_59.html","info")</f>
        <v/>
      </c>
      <c r="AA1933" t="n">
        <v>-426811</v>
      </c>
      <c r="AB1933" t="s">
        <v>1243</v>
      </c>
      <c r="AC1933" t="s">
        <v>88</v>
      </c>
      <c r="AD1933" t="s">
        <v>89</v>
      </c>
      <c r="AE1933" t="s"/>
      <c r="AF1933" t="s"/>
      <c r="AG1933" t="s"/>
      <c r="AH1933" t="s">
        <v>1326</v>
      </c>
      <c r="AI1933" t="s">
        <v>1327</v>
      </c>
      <c r="AJ1933" t="s"/>
      <c r="AK1933" t="s">
        <v>91</v>
      </c>
      <c r="AL1933" t="s"/>
      <c r="AM1933" t="s">
        <v>474</v>
      </c>
      <c r="AN1933" t="s">
        <v>91</v>
      </c>
      <c r="AO1933" t="s"/>
      <c r="AP1933" t="n">
        <v>3</v>
      </c>
      <c r="AQ1933" t="s">
        <v>92</v>
      </c>
      <c r="AR1933" t="s"/>
      <c r="AS1933" t="s">
        <v>93</v>
      </c>
      <c r="AT1933" t="s">
        <v>94</v>
      </c>
      <c r="AU1933" t="s">
        <v>91</v>
      </c>
      <c r="AV1933" t="s"/>
      <c r="AW1933" t="s">
        <v>95</v>
      </c>
      <c r="AX1933" t="s"/>
      <c r="AY1933" t="n">
        <v>426811</v>
      </c>
      <c r="AZ1933" t="s">
        <v>1225</v>
      </c>
      <c r="BA1933" t="s"/>
      <c r="BB1933" t="s"/>
      <c r="BC1933" t="n">
        <v>38.91</v>
      </c>
      <c r="BD1933" t="n">
        <v>38.91</v>
      </c>
      <c r="BE1933" t="s">
        <v>1328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>
        <v>1315</v>
      </c>
      <c r="BR1933" t="s">
        <v>387</v>
      </c>
    </row>
    <row r="1934" spans="1:70">
      <c r="A1934" t="s">
        <v>70</v>
      </c>
      <c r="B1934" t="s">
        <v>71</v>
      </c>
      <c r="C1934" t="s">
        <v>311</v>
      </c>
      <c r="D1934" t="n">
        <v>3</v>
      </c>
      <c r="E1934" t="s">
        <v>1219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575</v>
      </c>
      <c r="L1934" t="s">
        <v>77</v>
      </c>
      <c r="M1934" t="s"/>
      <c r="N1934" t="s">
        <v>1310</v>
      </c>
      <c r="O1934" t="s">
        <v>79</v>
      </c>
      <c r="P1934" t="s">
        <v>1219</v>
      </c>
      <c r="Q1934" t="s"/>
      <c r="R1934" t="s">
        <v>328</v>
      </c>
      <c r="S1934" t="s">
        <v>1325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>
        <f>HYPERLINK("https://hotelmonitor-cachepage.eclerx.com/savepage/tk_1545475880832323_sr_59.html","info")</f>
        <v/>
      </c>
      <c r="AA1934" t="n">
        <v>-426811</v>
      </c>
      <c r="AB1934" t="s">
        <v>1244</v>
      </c>
      <c r="AC1934" t="s">
        <v>88</v>
      </c>
      <c r="AD1934" t="s">
        <v>89</v>
      </c>
      <c r="AE1934" t="s"/>
      <c r="AF1934" t="s"/>
      <c r="AG1934" t="s"/>
      <c r="AH1934" t="s">
        <v>1326</v>
      </c>
      <c r="AI1934" t="s">
        <v>1327</v>
      </c>
      <c r="AJ1934" t="s"/>
      <c r="AK1934" t="s">
        <v>91</v>
      </c>
      <c r="AL1934" t="s"/>
      <c r="AM1934" t="s">
        <v>474</v>
      </c>
      <c r="AN1934" t="s">
        <v>91</v>
      </c>
      <c r="AO1934" t="s"/>
      <c r="AP1934" t="n">
        <v>3</v>
      </c>
      <c r="AQ1934" t="s">
        <v>92</v>
      </c>
      <c r="AR1934" t="s"/>
      <c r="AS1934" t="s">
        <v>93</v>
      </c>
      <c r="AT1934" t="s">
        <v>94</v>
      </c>
      <c r="AU1934" t="s">
        <v>91</v>
      </c>
      <c r="AV1934" t="s"/>
      <c r="AW1934" t="s">
        <v>95</v>
      </c>
      <c r="AX1934" t="s"/>
      <c r="AY1934" t="n">
        <v>426811</v>
      </c>
      <c r="AZ1934" t="s">
        <v>1225</v>
      </c>
      <c r="BA1934" t="s"/>
      <c r="BB1934" t="s"/>
      <c r="BC1934" t="n">
        <v>38.91</v>
      </c>
      <c r="BD1934" t="n">
        <v>38.91</v>
      </c>
      <c r="BE1934" t="s">
        <v>1328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>
        <v>1315</v>
      </c>
      <c r="BR1934" t="s">
        <v>387</v>
      </c>
    </row>
    <row r="1935" spans="1:70">
      <c r="A1935" t="s">
        <v>70</v>
      </c>
      <c r="B1935" t="s">
        <v>71</v>
      </c>
      <c r="C1935" t="s">
        <v>311</v>
      </c>
      <c r="D1935" t="n">
        <v>3</v>
      </c>
      <c r="E1935" t="s">
        <v>1219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575</v>
      </c>
      <c r="L1935" t="s">
        <v>77</v>
      </c>
      <c r="M1935" t="s"/>
      <c r="N1935" t="s">
        <v>1310</v>
      </c>
      <c r="O1935" t="s">
        <v>79</v>
      </c>
      <c r="P1935" t="s">
        <v>1219</v>
      </c>
      <c r="Q1935" t="s"/>
      <c r="R1935" t="s">
        <v>328</v>
      </c>
      <c r="S1935" t="s">
        <v>1325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HYPERLINK("https://hotelmonitor-cachepage.eclerx.com/savepage/tk_1545475880832323_sr_59.html","info")</f>
        <v/>
      </c>
      <c r="AA1935" t="n">
        <v>-426811</v>
      </c>
      <c r="AB1935" t="s">
        <v>1244</v>
      </c>
      <c r="AC1935" t="s">
        <v>88</v>
      </c>
      <c r="AD1935" t="s">
        <v>89</v>
      </c>
      <c r="AE1935" t="s"/>
      <c r="AF1935" t="s"/>
      <c r="AG1935" t="s"/>
      <c r="AH1935" t="s">
        <v>1326</v>
      </c>
      <c r="AI1935" t="s">
        <v>1327</v>
      </c>
      <c r="AJ1935" t="s"/>
      <c r="AK1935" t="s">
        <v>91</v>
      </c>
      <c r="AL1935" t="s"/>
      <c r="AM1935" t="s">
        <v>474</v>
      </c>
      <c r="AN1935" t="s">
        <v>91</v>
      </c>
      <c r="AO1935" t="s"/>
      <c r="AP1935" t="n">
        <v>3</v>
      </c>
      <c r="AQ1935" t="s">
        <v>92</v>
      </c>
      <c r="AR1935" t="s"/>
      <c r="AS1935" t="s">
        <v>93</v>
      </c>
      <c r="AT1935" t="s">
        <v>94</v>
      </c>
      <c r="AU1935" t="s">
        <v>91</v>
      </c>
      <c r="AV1935" t="s"/>
      <c r="AW1935" t="s">
        <v>95</v>
      </c>
      <c r="AX1935" t="s"/>
      <c r="AY1935" t="n">
        <v>426811</v>
      </c>
      <c r="AZ1935" t="s">
        <v>1225</v>
      </c>
      <c r="BA1935" t="s"/>
      <c r="BB1935" t="s"/>
      <c r="BC1935" t="n">
        <v>38.91</v>
      </c>
      <c r="BD1935" t="n">
        <v>38.91</v>
      </c>
      <c r="BE1935" t="s">
        <v>1328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>
        <v>1315</v>
      </c>
      <c r="BR1935" t="s">
        <v>387</v>
      </c>
    </row>
    <row r="1936" spans="1:70">
      <c r="A1936" t="s">
        <v>70</v>
      </c>
      <c r="B1936" t="s">
        <v>71</v>
      </c>
      <c r="C1936" t="s">
        <v>311</v>
      </c>
      <c r="D1936" t="n">
        <v>3</v>
      </c>
      <c r="E1936" t="s">
        <v>1219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575</v>
      </c>
      <c r="L1936" t="s">
        <v>77</v>
      </c>
      <c r="M1936" t="s"/>
      <c r="N1936" t="s">
        <v>1310</v>
      </c>
      <c r="O1936" t="s">
        <v>79</v>
      </c>
      <c r="P1936" t="s">
        <v>1219</v>
      </c>
      <c r="Q1936" t="s"/>
      <c r="R1936" t="s">
        <v>328</v>
      </c>
      <c r="S1936" t="s">
        <v>1325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HYPERLINK("https://hotelmonitor-cachepage.eclerx.com/savepage/tk_1545475880832323_sr_59.html","info")</f>
        <v/>
      </c>
      <c r="AA1936" t="n">
        <v>-426811</v>
      </c>
      <c r="AB1936" t="s">
        <v>1245</v>
      </c>
      <c r="AC1936" t="s">
        <v>88</v>
      </c>
      <c r="AD1936" t="s">
        <v>89</v>
      </c>
      <c r="AE1936" t="s"/>
      <c r="AF1936" t="s"/>
      <c r="AG1936" t="s"/>
      <c r="AH1936" t="s">
        <v>1326</v>
      </c>
      <c r="AI1936" t="s">
        <v>1327</v>
      </c>
      <c r="AJ1936" t="s"/>
      <c r="AK1936" t="s">
        <v>91</v>
      </c>
      <c r="AL1936" t="s"/>
      <c r="AM1936" t="s">
        <v>474</v>
      </c>
      <c r="AN1936" t="s">
        <v>91</v>
      </c>
      <c r="AO1936" t="s"/>
      <c r="AP1936" t="n">
        <v>3</v>
      </c>
      <c r="AQ1936" t="s">
        <v>92</v>
      </c>
      <c r="AR1936" t="s"/>
      <c r="AS1936" t="s">
        <v>93</v>
      </c>
      <c r="AT1936" t="s">
        <v>94</v>
      </c>
      <c r="AU1936" t="s">
        <v>91</v>
      </c>
      <c r="AV1936" t="s"/>
      <c r="AW1936" t="s">
        <v>95</v>
      </c>
      <c r="AX1936" t="s"/>
      <c r="AY1936" t="n">
        <v>426811</v>
      </c>
      <c r="AZ1936" t="s">
        <v>1225</v>
      </c>
      <c r="BA1936" t="s"/>
      <c r="BB1936" t="s"/>
      <c r="BC1936" t="n">
        <v>38.91</v>
      </c>
      <c r="BD1936" t="n">
        <v>38.91</v>
      </c>
      <c r="BE1936" t="s">
        <v>1328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>
        <v>1315</v>
      </c>
      <c r="BR1936" t="s">
        <v>387</v>
      </c>
    </row>
    <row r="1937" spans="1:70">
      <c r="A1937" t="s">
        <v>70</v>
      </c>
      <c r="B1937" t="s">
        <v>71</v>
      </c>
      <c r="C1937" t="s">
        <v>311</v>
      </c>
      <c r="D1937" t="n">
        <v>3</v>
      </c>
      <c r="E1937" t="s">
        <v>1219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575</v>
      </c>
      <c r="L1937" t="s">
        <v>77</v>
      </c>
      <c r="M1937" t="s"/>
      <c r="N1937" t="s">
        <v>1310</v>
      </c>
      <c r="O1937" t="s">
        <v>79</v>
      </c>
      <c r="P1937" t="s">
        <v>1219</v>
      </c>
      <c r="Q1937" t="s"/>
      <c r="R1937" t="s">
        <v>328</v>
      </c>
      <c r="S1937" t="s">
        <v>1325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HYPERLINK("https://hotelmonitor-cachepage.eclerx.com/savepage/tk_1545475880832323_sr_59.html","info")</f>
        <v/>
      </c>
      <c r="AA1937" t="n">
        <v>-426811</v>
      </c>
      <c r="AB1937" t="s">
        <v>1245</v>
      </c>
      <c r="AC1937" t="s">
        <v>88</v>
      </c>
      <c r="AD1937" t="s">
        <v>89</v>
      </c>
      <c r="AE1937" t="s"/>
      <c r="AF1937" t="s"/>
      <c r="AG1937" t="s"/>
      <c r="AH1937" t="s">
        <v>1326</v>
      </c>
      <c r="AI1937" t="s">
        <v>1327</v>
      </c>
      <c r="AJ1937" t="s"/>
      <c r="AK1937" t="s">
        <v>91</v>
      </c>
      <c r="AL1937" t="s"/>
      <c r="AM1937" t="s">
        <v>474</v>
      </c>
      <c r="AN1937" t="s">
        <v>91</v>
      </c>
      <c r="AO1937" t="s"/>
      <c r="AP1937" t="n">
        <v>3</v>
      </c>
      <c r="AQ1937" t="s">
        <v>92</v>
      </c>
      <c r="AR1937" t="s"/>
      <c r="AS1937" t="s">
        <v>93</v>
      </c>
      <c r="AT1937" t="s">
        <v>94</v>
      </c>
      <c r="AU1937" t="s">
        <v>91</v>
      </c>
      <c r="AV1937" t="s"/>
      <c r="AW1937" t="s">
        <v>95</v>
      </c>
      <c r="AX1937" t="s"/>
      <c r="AY1937" t="n">
        <v>426811</v>
      </c>
      <c r="AZ1937" t="s">
        <v>1225</v>
      </c>
      <c r="BA1937" t="s"/>
      <c r="BB1937" t="s"/>
      <c r="BC1937" t="n">
        <v>38.91</v>
      </c>
      <c r="BD1937" t="n">
        <v>38.91</v>
      </c>
      <c r="BE1937" t="s">
        <v>1328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>
        <v>1315</v>
      </c>
      <c r="BR1937" t="s">
        <v>387</v>
      </c>
    </row>
    <row r="1938" spans="1:70">
      <c r="A1938" t="s">
        <v>70</v>
      </c>
      <c r="B1938" t="s">
        <v>71</v>
      </c>
      <c r="C1938" t="s">
        <v>311</v>
      </c>
      <c r="D1938" t="n">
        <v>3</v>
      </c>
      <c r="E1938" t="s">
        <v>1219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600</v>
      </c>
      <c r="L1938" t="s">
        <v>77</v>
      </c>
      <c r="M1938" t="s"/>
      <c r="N1938" t="s">
        <v>1310</v>
      </c>
      <c r="O1938" t="s">
        <v>79</v>
      </c>
      <c r="P1938" t="s">
        <v>1219</v>
      </c>
      <c r="Q1938" t="s"/>
      <c r="R1938" t="s">
        <v>328</v>
      </c>
      <c r="S1938" t="s">
        <v>1329</v>
      </c>
      <c r="T1938" t="s">
        <v>82</v>
      </c>
      <c r="U1938" t="s">
        <v>83</v>
      </c>
      <c r="V1938" t="s">
        <v>84</v>
      </c>
      <c r="W1938" t="s">
        <v>103</v>
      </c>
      <c r="X1938" t="s"/>
      <c r="Y1938" t="s">
        <v>86</v>
      </c>
      <c r="Z1938">
        <f>HYPERLINK("https://hotelmonitor-cachepage.eclerx.com/savepage/tk_1545475880832323_sr_59.html","info")</f>
        <v/>
      </c>
      <c r="AA1938" t="n">
        <v>-426811</v>
      </c>
      <c r="AB1938" t="s">
        <v>1253</v>
      </c>
      <c r="AC1938" t="s">
        <v>88</v>
      </c>
      <c r="AD1938" t="s">
        <v>89</v>
      </c>
      <c r="AE1938" t="s"/>
      <c r="AF1938" t="s"/>
      <c r="AG1938" t="s"/>
      <c r="AH1938" t="s">
        <v>1330</v>
      </c>
      <c r="AI1938" t="s">
        <v>1331</v>
      </c>
      <c r="AJ1938" t="s"/>
      <c r="AK1938" t="s">
        <v>91</v>
      </c>
      <c r="AL1938" t="s"/>
      <c r="AM1938" t="s">
        <v>371</v>
      </c>
      <c r="AN1938" t="s">
        <v>91</v>
      </c>
      <c r="AO1938" t="s"/>
      <c r="AP1938" t="n">
        <v>3</v>
      </c>
      <c r="AQ1938" t="s">
        <v>92</v>
      </c>
      <c r="AR1938" t="s"/>
      <c r="AS1938" t="s">
        <v>1235</v>
      </c>
      <c r="AT1938" t="s">
        <v>94</v>
      </c>
      <c r="AU1938" t="s">
        <v>91</v>
      </c>
      <c r="AV1938" t="s"/>
      <c r="AW1938" t="s">
        <v>95</v>
      </c>
      <c r="AX1938" t="s"/>
      <c r="AY1938" t="n">
        <v>426811</v>
      </c>
      <c r="AZ1938" t="s">
        <v>1225</v>
      </c>
      <c r="BA1938" t="s"/>
      <c r="BB1938" t="s"/>
      <c r="BC1938" t="n">
        <v>38.91</v>
      </c>
      <c r="BD1938" t="n">
        <v>38.91</v>
      </c>
      <c r="BE1938" t="s">
        <v>1332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>
        <v>1315</v>
      </c>
      <c r="BR1938" t="s">
        <v>387</v>
      </c>
    </row>
    <row r="1939" spans="1:70">
      <c r="A1939" t="s">
        <v>70</v>
      </c>
      <c r="B1939" t="s">
        <v>71</v>
      </c>
      <c r="C1939" t="s">
        <v>311</v>
      </c>
      <c r="D1939" t="n">
        <v>3</v>
      </c>
      <c r="E1939" t="s">
        <v>1219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600</v>
      </c>
      <c r="L1939" t="s">
        <v>77</v>
      </c>
      <c r="M1939" t="s"/>
      <c r="N1939" t="s">
        <v>1310</v>
      </c>
      <c r="O1939" t="s">
        <v>79</v>
      </c>
      <c r="P1939" t="s">
        <v>1219</v>
      </c>
      <c r="Q1939" t="s"/>
      <c r="R1939" t="s">
        <v>328</v>
      </c>
      <c r="S1939" t="s">
        <v>1329</v>
      </c>
      <c r="T1939" t="s">
        <v>82</v>
      </c>
      <c r="U1939" t="s">
        <v>83</v>
      </c>
      <c r="V1939" t="s">
        <v>84</v>
      </c>
      <c r="W1939" t="s">
        <v>103</v>
      </c>
      <c r="X1939" t="s"/>
      <c r="Y1939" t="s">
        <v>86</v>
      </c>
      <c r="Z1939">
        <f>HYPERLINK("https://hotelmonitor-cachepage.eclerx.com/savepage/tk_1545475880832323_sr_59.html","info")</f>
        <v/>
      </c>
      <c r="AA1939" t="n">
        <v>-426811</v>
      </c>
      <c r="AB1939" t="s">
        <v>1253</v>
      </c>
      <c r="AC1939" t="s">
        <v>88</v>
      </c>
      <c r="AD1939" t="s">
        <v>89</v>
      </c>
      <c r="AE1939" t="s"/>
      <c r="AF1939" t="s"/>
      <c r="AG1939" t="s"/>
      <c r="AH1939" t="s">
        <v>1330</v>
      </c>
      <c r="AI1939" t="s">
        <v>1331</v>
      </c>
      <c r="AJ1939" t="s"/>
      <c r="AK1939" t="s">
        <v>91</v>
      </c>
      <c r="AL1939" t="s"/>
      <c r="AM1939" t="s">
        <v>371</v>
      </c>
      <c r="AN1939" t="s">
        <v>91</v>
      </c>
      <c r="AO1939" t="s"/>
      <c r="AP1939" t="n">
        <v>3</v>
      </c>
      <c r="AQ1939" t="s">
        <v>92</v>
      </c>
      <c r="AR1939" t="s"/>
      <c r="AS1939" t="s">
        <v>1235</v>
      </c>
      <c r="AT1939" t="s">
        <v>94</v>
      </c>
      <c r="AU1939" t="s">
        <v>91</v>
      </c>
      <c r="AV1939" t="s"/>
      <c r="AW1939" t="s">
        <v>95</v>
      </c>
      <c r="AX1939" t="s"/>
      <c r="AY1939" t="n">
        <v>426811</v>
      </c>
      <c r="AZ1939" t="s">
        <v>1225</v>
      </c>
      <c r="BA1939" t="s"/>
      <c r="BB1939" t="s"/>
      <c r="BC1939" t="n">
        <v>38.91</v>
      </c>
      <c r="BD1939" t="n">
        <v>38.91</v>
      </c>
      <c r="BE1939" t="s">
        <v>1332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>
        <v>1315</v>
      </c>
      <c r="BR1939" t="s">
        <v>387</v>
      </c>
    </row>
    <row r="1940" spans="1:70">
      <c r="A1940" t="s">
        <v>70</v>
      </c>
      <c r="B1940" t="s">
        <v>71</v>
      </c>
      <c r="C1940" t="s">
        <v>311</v>
      </c>
      <c r="D1940" t="n">
        <v>3</v>
      </c>
      <c r="E1940" t="s">
        <v>1219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600</v>
      </c>
      <c r="L1940" t="s">
        <v>77</v>
      </c>
      <c r="M1940" t="s"/>
      <c r="N1940" t="s">
        <v>1310</v>
      </c>
      <c r="O1940" t="s">
        <v>79</v>
      </c>
      <c r="P1940" t="s">
        <v>1219</v>
      </c>
      <c r="Q1940" t="s"/>
      <c r="R1940" t="s">
        <v>328</v>
      </c>
      <c r="S1940" t="s">
        <v>1329</v>
      </c>
      <c r="T1940" t="s">
        <v>82</v>
      </c>
      <c r="U1940" t="s">
        <v>83</v>
      </c>
      <c r="V1940" t="s">
        <v>84</v>
      </c>
      <c r="W1940" t="s">
        <v>103</v>
      </c>
      <c r="X1940" t="s"/>
      <c r="Y1940" t="s">
        <v>86</v>
      </c>
      <c r="Z1940">
        <f>HYPERLINK("https://hotelmonitor-cachepage.eclerx.com/savepage/tk_1545475880832323_sr_59.html","info")</f>
        <v/>
      </c>
      <c r="AA1940" t="n">
        <v>-426811</v>
      </c>
      <c r="AB1940" t="s">
        <v>1257</v>
      </c>
      <c r="AC1940" t="s">
        <v>88</v>
      </c>
      <c r="AD1940" t="s">
        <v>89</v>
      </c>
      <c r="AE1940" t="s"/>
      <c r="AF1940" t="s"/>
      <c r="AG1940" t="s"/>
      <c r="AH1940" t="s">
        <v>1330</v>
      </c>
      <c r="AI1940" t="s">
        <v>1331</v>
      </c>
      <c r="AJ1940" t="s"/>
      <c r="AK1940" t="s">
        <v>91</v>
      </c>
      <c r="AL1940" t="s"/>
      <c r="AM1940" t="s">
        <v>371</v>
      </c>
      <c r="AN1940" t="s">
        <v>91</v>
      </c>
      <c r="AO1940" t="s"/>
      <c r="AP1940" t="n">
        <v>3</v>
      </c>
      <c r="AQ1940" t="s">
        <v>92</v>
      </c>
      <c r="AR1940" t="s"/>
      <c r="AS1940" t="s">
        <v>1235</v>
      </c>
      <c r="AT1940" t="s">
        <v>94</v>
      </c>
      <c r="AU1940" t="s">
        <v>91</v>
      </c>
      <c r="AV1940" t="s"/>
      <c r="AW1940" t="s">
        <v>95</v>
      </c>
      <c r="AX1940" t="s"/>
      <c r="AY1940" t="n">
        <v>426811</v>
      </c>
      <c r="AZ1940" t="s">
        <v>1225</v>
      </c>
      <c r="BA1940" t="s"/>
      <c r="BB1940" t="s"/>
      <c r="BC1940" t="n">
        <v>38.91</v>
      </c>
      <c r="BD1940" t="n">
        <v>38.91</v>
      </c>
      <c r="BE1940" t="s">
        <v>1332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>
        <v>1315</v>
      </c>
      <c r="BR1940" t="s">
        <v>387</v>
      </c>
    </row>
    <row r="1941" spans="1:70">
      <c r="A1941" t="s">
        <v>70</v>
      </c>
      <c r="B1941" t="s">
        <v>71</v>
      </c>
      <c r="C1941" t="s">
        <v>311</v>
      </c>
      <c r="D1941" t="n">
        <v>3</v>
      </c>
      <c r="E1941" t="s">
        <v>1219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600</v>
      </c>
      <c r="L1941" t="s">
        <v>77</v>
      </c>
      <c r="M1941" t="s"/>
      <c r="N1941" t="s">
        <v>1310</v>
      </c>
      <c r="O1941" t="s">
        <v>79</v>
      </c>
      <c r="P1941" t="s">
        <v>1219</v>
      </c>
      <c r="Q1941" t="s"/>
      <c r="R1941" t="s">
        <v>328</v>
      </c>
      <c r="S1941" t="s">
        <v>1329</v>
      </c>
      <c r="T1941" t="s">
        <v>82</v>
      </c>
      <c r="U1941" t="s">
        <v>83</v>
      </c>
      <c r="V1941" t="s">
        <v>84</v>
      </c>
      <c r="W1941" t="s">
        <v>103</v>
      </c>
      <c r="X1941" t="s"/>
      <c r="Y1941" t="s">
        <v>86</v>
      </c>
      <c r="Z1941">
        <f>HYPERLINK("https://hotelmonitor-cachepage.eclerx.com/savepage/tk_1545475880832323_sr_59.html","info")</f>
        <v/>
      </c>
      <c r="AA1941" t="n">
        <v>-426811</v>
      </c>
      <c r="AB1941" t="s">
        <v>1257</v>
      </c>
      <c r="AC1941" t="s">
        <v>88</v>
      </c>
      <c r="AD1941" t="s">
        <v>89</v>
      </c>
      <c r="AE1941" t="s"/>
      <c r="AF1941" t="s"/>
      <c r="AG1941" t="s"/>
      <c r="AH1941" t="s">
        <v>1330</v>
      </c>
      <c r="AI1941" t="s">
        <v>1331</v>
      </c>
      <c r="AJ1941" t="s"/>
      <c r="AK1941" t="s">
        <v>91</v>
      </c>
      <c r="AL1941" t="s"/>
      <c r="AM1941" t="s">
        <v>371</v>
      </c>
      <c r="AN1941" t="s">
        <v>91</v>
      </c>
      <c r="AO1941" t="s"/>
      <c r="AP1941" t="n">
        <v>3</v>
      </c>
      <c r="AQ1941" t="s">
        <v>92</v>
      </c>
      <c r="AR1941" t="s"/>
      <c r="AS1941" t="s">
        <v>1235</v>
      </c>
      <c r="AT1941" t="s">
        <v>94</v>
      </c>
      <c r="AU1941" t="s">
        <v>91</v>
      </c>
      <c r="AV1941" t="s"/>
      <c r="AW1941" t="s">
        <v>95</v>
      </c>
      <c r="AX1941" t="s"/>
      <c r="AY1941" t="n">
        <v>426811</v>
      </c>
      <c r="AZ1941" t="s">
        <v>1225</v>
      </c>
      <c r="BA1941" t="s"/>
      <c r="BB1941" t="s"/>
      <c r="BC1941" t="n">
        <v>38.91</v>
      </c>
      <c r="BD1941" t="n">
        <v>38.91</v>
      </c>
      <c r="BE1941" t="s">
        <v>1332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>
        <v>1315</v>
      </c>
      <c r="BR1941" t="s">
        <v>387</v>
      </c>
    </row>
    <row r="1942" spans="1:70">
      <c r="A1942" t="s">
        <v>70</v>
      </c>
      <c r="B1942" t="s">
        <v>71</v>
      </c>
      <c r="C1942" t="s">
        <v>311</v>
      </c>
      <c r="D1942" t="n">
        <v>3</v>
      </c>
      <c r="E1942" t="s">
        <v>1219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600</v>
      </c>
      <c r="L1942" t="s">
        <v>77</v>
      </c>
      <c r="M1942" t="s"/>
      <c r="N1942" t="s">
        <v>1310</v>
      </c>
      <c r="O1942" t="s">
        <v>79</v>
      </c>
      <c r="P1942" t="s">
        <v>1219</v>
      </c>
      <c r="Q1942" t="s"/>
      <c r="R1942" t="s">
        <v>328</v>
      </c>
      <c r="S1942" t="s">
        <v>1329</v>
      </c>
      <c r="T1942" t="s">
        <v>82</v>
      </c>
      <c r="U1942" t="s">
        <v>83</v>
      </c>
      <c r="V1942" t="s">
        <v>84</v>
      </c>
      <c r="W1942" t="s">
        <v>103</v>
      </c>
      <c r="X1942" t="s"/>
      <c r="Y1942" t="s">
        <v>86</v>
      </c>
      <c r="Z1942">
        <f>HYPERLINK("https://hotelmonitor-cachepage.eclerx.com/savepage/tk_1545475880832323_sr_59.html","info")</f>
        <v/>
      </c>
      <c r="AA1942" t="n">
        <v>-426811</v>
      </c>
      <c r="AB1942" t="s">
        <v>1258</v>
      </c>
      <c r="AC1942" t="s">
        <v>88</v>
      </c>
      <c r="AD1942" t="s">
        <v>89</v>
      </c>
      <c r="AE1942" t="s"/>
      <c r="AF1942" t="s"/>
      <c r="AG1942" t="s"/>
      <c r="AH1942" t="s">
        <v>1330</v>
      </c>
      <c r="AI1942" t="s">
        <v>1331</v>
      </c>
      <c r="AJ1942" t="s"/>
      <c r="AK1942" t="s">
        <v>91</v>
      </c>
      <c r="AL1942" t="s"/>
      <c r="AM1942" t="s">
        <v>371</v>
      </c>
      <c r="AN1942" t="s">
        <v>91</v>
      </c>
      <c r="AO1942" t="s"/>
      <c r="AP1942" t="n">
        <v>3</v>
      </c>
      <c r="AQ1942" t="s">
        <v>92</v>
      </c>
      <c r="AR1942" t="s"/>
      <c r="AS1942" t="s">
        <v>1235</v>
      </c>
      <c r="AT1942" t="s">
        <v>94</v>
      </c>
      <c r="AU1942" t="s">
        <v>91</v>
      </c>
      <c r="AV1942" t="s"/>
      <c r="AW1942" t="s">
        <v>95</v>
      </c>
      <c r="AX1942" t="s"/>
      <c r="AY1942" t="n">
        <v>426811</v>
      </c>
      <c r="AZ1942" t="s">
        <v>1225</v>
      </c>
      <c r="BA1942" t="s"/>
      <c r="BB1942" t="s"/>
      <c r="BC1942" t="n">
        <v>38.91</v>
      </c>
      <c r="BD1942" t="n">
        <v>38.91</v>
      </c>
      <c r="BE1942" t="s">
        <v>1332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>
        <v>1315</v>
      </c>
      <c r="BR1942" t="s">
        <v>387</v>
      </c>
    </row>
    <row r="1943" spans="1:70">
      <c r="A1943" t="s">
        <v>70</v>
      </c>
      <c r="B1943" t="s">
        <v>71</v>
      </c>
      <c r="C1943" t="s">
        <v>311</v>
      </c>
      <c r="D1943" t="n">
        <v>3</v>
      </c>
      <c r="E1943" t="s">
        <v>1219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600</v>
      </c>
      <c r="L1943" t="s">
        <v>77</v>
      </c>
      <c r="M1943" t="s"/>
      <c r="N1943" t="s">
        <v>1310</v>
      </c>
      <c r="O1943" t="s">
        <v>79</v>
      </c>
      <c r="P1943" t="s">
        <v>1219</v>
      </c>
      <c r="Q1943" t="s"/>
      <c r="R1943" t="s">
        <v>328</v>
      </c>
      <c r="S1943" t="s">
        <v>1329</v>
      </c>
      <c r="T1943" t="s">
        <v>82</v>
      </c>
      <c r="U1943" t="s">
        <v>83</v>
      </c>
      <c r="V1943" t="s">
        <v>84</v>
      </c>
      <c r="W1943" t="s">
        <v>103</v>
      </c>
      <c r="X1943" t="s"/>
      <c r="Y1943" t="s">
        <v>86</v>
      </c>
      <c r="Z1943">
        <f>HYPERLINK("https://hotelmonitor-cachepage.eclerx.com/savepage/tk_1545475880832323_sr_59.html","info")</f>
        <v/>
      </c>
      <c r="AA1943" t="n">
        <v>-426811</v>
      </c>
      <c r="AB1943" t="s">
        <v>1258</v>
      </c>
      <c r="AC1943" t="s">
        <v>88</v>
      </c>
      <c r="AD1943" t="s">
        <v>89</v>
      </c>
      <c r="AE1943" t="s"/>
      <c r="AF1943" t="s"/>
      <c r="AG1943" t="s"/>
      <c r="AH1943" t="s">
        <v>1330</v>
      </c>
      <c r="AI1943" t="s">
        <v>1331</v>
      </c>
      <c r="AJ1943" t="s"/>
      <c r="AK1943" t="s">
        <v>91</v>
      </c>
      <c r="AL1943" t="s"/>
      <c r="AM1943" t="s">
        <v>371</v>
      </c>
      <c r="AN1943" t="s">
        <v>91</v>
      </c>
      <c r="AO1943" t="s"/>
      <c r="AP1943" t="n">
        <v>3</v>
      </c>
      <c r="AQ1943" t="s">
        <v>92</v>
      </c>
      <c r="AR1943" t="s"/>
      <c r="AS1943" t="s">
        <v>1235</v>
      </c>
      <c r="AT1943" t="s">
        <v>94</v>
      </c>
      <c r="AU1943" t="s">
        <v>91</v>
      </c>
      <c r="AV1943" t="s"/>
      <c r="AW1943" t="s">
        <v>95</v>
      </c>
      <c r="AX1943" t="s"/>
      <c r="AY1943" t="n">
        <v>426811</v>
      </c>
      <c r="AZ1943" t="s">
        <v>1225</v>
      </c>
      <c r="BA1943" t="s"/>
      <c r="BB1943" t="s"/>
      <c r="BC1943" t="n">
        <v>38.91</v>
      </c>
      <c r="BD1943" t="n">
        <v>38.91</v>
      </c>
      <c r="BE1943" t="s">
        <v>1332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>
        <v>1315</v>
      </c>
      <c r="BR1943" t="s">
        <v>387</v>
      </c>
    </row>
    <row r="1944" spans="1:70">
      <c r="A1944" t="s">
        <v>70</v>
      </c>
      <c r="B1944" t="s">
        <v>71</v>
      </c>
      <c r="C1944" t="s">
        <v>311</v>
      </c>
      <c r="D1944" t="n">
        <v>3</v>
      </c>
      <c r="E1944" t="s">
        <v>1219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600</v>
      </c>
      <c r="L1944" t="s">
        <v>77</v>
      </c>
      <c r="M1944" t="s"/>
      <c r="N1944" t="s">
        <v>1310</v>
      </c>
      <c r="O1944" t="s">
        <v>79</v>
      </c>
      <c r="P1944" t="s">
        <v>1219</v>
      </c>
      <c r="Q1944" t="s"/>
      <c r="R1944" t="s">
        <v>328</v>
      </c>
      <c r="S1944" t="s">
        <v>1329</v>
      </c>
      <c r="T1944" t="s">
        <v>82</v>
      </c>
      <c r="U1944" t="s">
        <v>83</v>
      </c>
      <c r="V1944" t="s">
        <v>84</v>
      </c>
      <c r="W1944" t="s">
        <v>103</v>
      </c>
      <c r="X1944" t="s"/>
      <c r="Y1944" t="s">
        <v>86</v>
      </c>
      <c r="Z1944">
        <f>HYPERLINK("https://hotelmonitor-cachepage.eclerx.com/savepage/tk_1545475880832323_sr_59.html","info")</f>
        <v/>
      </c>
      <c r="AA1944" t="n">
        <v>-426811</v>
      </c>
      <c r="AB1944" t="s">
        <v>1259</v>
      </c>
      <c r="AC1944" t="s">
        <v>88</v>
      </c>
      <c r="AD1944" t="s">
        <v>89</v>
      </c>
      <c r="AE1944" t="s"/>
      <c r="AF1944" t="s"/>
      <c r="AG1944" t="s"/>
      <c r="AH1944" t="s">
        <v>1330</v>
      </c>
      <c r="AI1944" t="s">
        <v>1331</v>
      </c>
      <c r="AJ1944" t="s"/>
      <c r="AK1944" t="s">
        <v>91</v>
      </c>
      <c r="AL1944" t="s"/>
      <c r="AM1944" t="s">
        <v>474</v>
      </c>
      <c r="AN1944" t="s">
        <v>91</v>
      </c>
      <c r="AO1944" t="s"/>
      <c r="AP1944" t="n">
        <v>3</v>
      </c>
      <c r="AQ1944" t="s">
        <v>92</v>
      </c>
      <c r="AR1944" t="s"/>
      <c r="AS1944" t="s">
        <v>93</v>
      </c>
      <c r="AT1944" t="s">
        <v>94</v>
      </c>
      <c r="AU1944" t="s">
        <v>91</v>
      </c>
      <c r="AV1944" t="s"/>
      <c r="AW1944" t="s">
        <v>95</v>
      </c>
      <c r="AX1944" t="s"/>
      <c r="AY1944" t="n">
        <v>426811</v>
      </c>
      <c r="AZ1944" t="s">
        <v>1225</v>
      </c>
      <c r="BA1944" t="s"/>
      <c r="BB1944" t="s"/>
      <c r="BC1944" t="n">
        <v>38.91</v>
      </c>
      <c r="BD1944" t="n">
        <v>38.91</v>
      </c>
      <c r="BE1944" t="s">
        <v>1332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>
        <v>1315</v>
      </c>
      <c r="BR1944" t="s">
        <v>387</v>
      </c>
    </row>
    <row r="1945" spans="1:70">
      <c r="A1945" t="s">
        <v>70</v>
      </c>
      <c r="B1945" t="s">
        <v>71</v>
      </c>
      <c r="C1945" t="s">
        <v>311</v>
      </c>
      <c r="D1945" t="n">
        <v>3</v>
      </c>
      <c r="E1945" t="s">
        <v>1219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600</v>
      </c>
      <c r="L1945" t="s">
        <v>77</v>
      </c>
      <c r="M1945" t="s"/>
      <c r="N1945" t="s">
        <v>1310</v>
      </c>
      <c r="O1945" t="s">
        <v>79</v>
      </c>
      <c r="P1945" t="s">
        <v>1219</v>
      </c>
      <c r="Q1945" t="s"/>
      <c r="R1945" t="s">
        <v>328</v>
      </c>
      <c r="S1945" t="s">
        <v>1329</v>
      </c>
      <c r="T1945" t="s">
        <v>82</v>
      </c>
      <c r="U1945" t="s">
        <v>83</v>
      </c>
      <c r="V1945" t="s">
        <v>84</v>
      </c>
      <c r="W1945" t="s">
        <v>103</v>
      </c>
      <c r="X1945" t="s"/>
      <c r="Y1945" t="s">
        <v>86</v>
      </c>
      <c r="Z1945">
        <f>HYPERLINK("https://hotelmonitor-cachepage.eclerx.com/savepage/tk_1545475880832323_sr_59.html","info")</f>
        <v/>
      </c>
      <c r="AA1945" t="n">
        <v>-426811</v>
      </c>
      <c r="AB1945" t="s">
        <v>1259</v>
      </c>
      <c r="AC1945" t="s">
        <v>88</v>
      </c>
      <c r="AD1945" t="s">
        <v>89</v>
      </c>
      <c r="AE1945" t="s"/>
      <c r="AF1945" t="s"/>
      <c r="AG1945" t="s"/>
      <c r="AH1945" t="s">
        <v>1330</v>
      </c>
      <c r="AI1945" t="s">
        <v>1331</v>
      </c>
      <c r="AJ1945" t="s"/>
      <c r="AK1945" t="s">
        <v>91</v>
      </c>
      <c r="AL1945" t="s"/>
      <c r="AM1945" t="s">
        <v>474</v>
      </c>
      <c r="AN1945" t="s">
        <v>91</v>
      </c>
      <c r="AO1945" t="s"/>
      <c r="AP1945" t="n">
        <v>3</v>
      </c>
      <c r="AQ1945" t="s">
        <v>92</v>
      </c>
      <c r="AR1945" t="s"/>
      <c r="AS1945" t="s">
        <v>93</v>
      </c>
      <c r="AT1945" t="s">
        <v>94</v>
      </c>
      <c r="AU1945" t="s">
        <v>91</v>
      </c>
      <c r="AV1945" t="s"/>
      <c r="AW1945" t="s">
        <v>95</v>
      </c>
      <c r="AX1945" t="s"/>
      <c r="AY1945" t="n">
        <v>426811</v>
      </c>
      <c r="AZ1945" t="s">
        <v>1225</v>
      </c>
      <c r="BA1945" t="s"/>
      <c r="BB1945" t="s"/>
      <c r="BC1945" t="n">
        <v>38.91</v>
      </c>
      <c r="BD1945" t="n">
        <v>38.91</v>
      </c>
      <c r="BE1945" t="s">
        <v>1332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>
        <v>1315</v>
      </c>
      <c r="BR1945" t="s">
        <v>387</v>
      </c>
    </row>
    <row r="1946" spans="1:70">
      <c r="A1946" t="s">
        <v>70</v>
      </c>
      <c r="B1946" t="s">
        <v>71</v>
      </c>
      <c r="C1946" t="s">
        <v>311</v>
      </c>
      <c r="D1946" t="n">
        <v>3</v>
      </c>
      <c r="E1946" t="s">
        <v>1219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600</v>
      </c>
      <c r="L1946" t="s">
        <v>77</v>
      </c>
      <c r="M1946" t="s"/>
      <c r="N1946" t="s">
        <v>1310</v>
      </c>
      <c r="O1946" t="s">
        <v>79</v>
      </c>
      <c r="P1946" t="s">
        <v>1219</v>
      </c>
      <c r="Q1946" t="s"/>
      <c r="R1946" t="s">
        <v>328</v>
      </c>
      <c r="S1946" t="s">
        <v>1329</v>
      </c>
      <c r="T1946" t="s">
        <v>82</v>
      </c>
      <c r="U1946" t="s">
        <v>83</v>
      </c>
      <c r="V1946" t="s">
        <v>84</v>
      </c>
      <c r="W1946" t="s">
        <v>103</v>
      </c>
      <c r="X1946" t="s"/>
      <c r="Y1946" t="s">
        <v>86</v>
      </c>
      <c r="Z1946">
        <f>HYPERLINK("https://hotelmonitor-cachepage.eclerx.com/savepage/tk_1545475880832323_sr_59.html","info")</f>
        <v/>
      </c>
      <c r="AA1946" t="n">
        <v>-426811</v>
      </c>
      <c r="AB1946" t="s">
        <v>1260</v>
      </c>
      <c r="AC1946" t="s">
        <v>88</v>
      </c>
      <c r="AD1946" t="s">
        <v>89</v>
      </c>
      <c r="AE1946" t="s"/>
      <c r="AF1946" t="s"/>
      <c r="AG1946" t="s"/>
      <c r="AH1946" t="s">
        <v>1330</v>
      </c>
      <c r="AI1946" t="s">
        <v>1331</v>
      </c>
      <c r="AJ1946" t="s"/>
      <c r="AK1946" t="s">
        <v>91</v>
      </c>
      <c r="AL1946" t="s"/>
      <c r="AM1946" t="s">
        <v>474</v>
      </c>
      <c r="AN1946" t="s">
        <v>91</v>
      </c>
      <c r="AO1946" t="s"/>
      <c r="AP1946" t="n">
        <v>3</v>
      </c>
      <c r="AQ1946" t="s">
        <v>92</v>
      </c>
      <c r="AR1946" t="s"/>
      <c r="AS1946" t="s">
        <v>93</v>
      </c>
      <c r="AT1946" t="s">
        <v>94</v>
      </c>
      <c r="AU1946" t="s">
        <v>91</v>
      </c>
      <c r="AV1946" t="s"/>
      <c r="AW1946" t="s">
        <v>95</v>
      </c>
      <c r="AX1946" t="s"/>
      <c r="AY1946" t="n">
        <v>426811</v>
      </c>
      <c r="AZ1946" t="s">
        <v>1225</v>
      </c>
      <c r="BA1946" t="s"/>
      <c r="BB1946" t="s"/>
      <c r="BC1946" t="n">
        <v>38.91</v>
      </c>
      <c r="BD1946" t="n">
        <v>38.91</v>
      </c>
      <c r="BE1946" t="s">
        <v>1332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>
        <v>1315</v>
      </c>
      <c r="BR1946" t="s">
        <v>387</v>
      </c>
    </row>
    <row r="1947" spans="1:70">
      <c r="A1947" t="s">
        <v>70</v>
      </c>
      <c r="B1947" t="s">
        <v>71</v>
      </c>
      <c r="C1947" t="s">
        <v>311</v>
      </c>
      <c r="D1947" t="n">
        <v>3</v>
      </c>
      <c r="E1947" t="s">
        <v>1219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600</v>
      </c>
      <c r="L1947" t="s">
        <v>77</v>
      </c>
      <c r="M1947" t="s"/>
      <c r="N1947" t="s">
        <v>1310</v>
      </c>
      <c r="O1947" t="s">
        <v>79</v>
      </c>
      <c r="P1947" t="s">
        <v>1219</v>
      </c>
      <c r="Q1947" t="s"/>
      <c r="R1947" t="s">
        <v>328</v>
      </c>
      <c r="S1947" t="s">
        <v>1329</v>
      </c>
      <c r="T1947" t="s">
        <v>82</v>
      </c>
      <c r="U1947" t="s">
        <v>83</v>
      </c>
      <c r="V1947" t="s">
        <v>84</v>
      </c>
      <c r="W1947" t="s">
        <v>103</v>
      </c>
      <c r="X1947" t="s"/>
      <c r="Y1947" t="s">
        <v>86</v>
      </c>
      <c r="Z1947">
        <f>HYPERLINK("https://hotelmonitor-cachepage.eclerx.com/savepage/tk_1545475880832323_sr_59.html","info")</f>
        <v/>
      </c>
      <c r="AA1947" t="n">
        <v>-426811</v>
      </c>
      <c r="AB1947" t="s">
        <v>1260</v>
      </c>
      <c r="AC1947" t="s">
        <v>88</v>
      </c>
      <c r="AD1947" t="s">
        <v>89</v>
      </c>
      <c r="AE1947" t="s"/>
      <c r="AF1947" t="s"/>
      <c r="AG1947" t="s"/>
      <c r="AH1947" t="s">
        <v>1330</v>
      </c>
      <c r="AI1947" t="s">
        <v>1331</v>
      </c>
      <c r="AJ1947" t="s"/>
      <c r="AK1947" t="s">
        <v>91</v>
      </c>
      <c r="AL1947" t="s"/>
      <c r="AM1947" t="s">
        <v>474</v>
      </c>
      <c r="AN1947" t="s">
        <v>91</v>
      </c>
      <c r="AO1947" t="s"/>
      <c r="AP1947" t="n">
        <v>3</v>
      </c>
      <c r="AQ1947" t="s">
        <v>92</v>
      </c>
      <c r="AR1947" t="s"/>
      <c r="AS1947" t="s">
        <v>93</v>
      </c>
      <c r="AT1947" t="s">
        <v>94</v>
      </c>
      <c r="AU1947" t="s">
        <v>91</v>
      </c>
      <c r="AV1947" t="s"/>
      <c r="AW1947" t="s">
        <v>95</v>
      </c>
      <c r="AX1947" t="s"/>
      <c r="AY1947" t="n">
        <v>426811</v>
      </c>
      <c r="AZ1947" t="s">
        <v>1225</v>
      </c>
      <c r="BA1947" t="s"/>
      <c r="BB1947" t="s"/>
      <c r="BC1947" t="n">
        <v>38.91</v>
      </c>
      <c r="BD1947" t="n">
        <v>38.91</v>
      </c>
      <c r="BE1947" t="s">
        <v>1332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>
        <v>1315</v>
      </c>
      <c r="BR1947" t="s">
        <v>387</v>
      </c>
    </row>
    <row r="1948" spans="1:70">
      <c r="A1948" t="s">
        <v>70</v>
      </c>
      <c r="B1948" t="s">
        <v>71</v>
      </c>
      <c r="C1948" t="s">
        <v>311</v>
      </c>
      <c r="D1948" t="n">
        <v>3</v>
      </c>
      <c r="E1948" t="s">
        <v>1219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600</v>
      </c>
      <c r="L1948" t="s">
        <v>77</v>
      </c>
      <c r="M1948" t="s"/>
      <c r="N1948" t="s">
        <v>1310</v>
      </c>
      <c r="O1948" t="s">
        <v>79</v>
      </c>
      <c r="P1948" t="s">
        <v>1219</v>
      </c>
      <c r="Q1948" t="s"/>
      <c r="R1948" t="s">
        <v>328</v>
      </c>
      <c r="S1948" t="s">
        <v>1329</v>
      </c>
      <c r="T1948" t="s">
        <v>82</v>
      </c>
      <c r="U1948" t="s">
        <v>83</v>
      </c>
      <c r="V1948" t="s">
        <v>84</v>
      </c>
      <c r="W1948" t="s">
        <v>103</v>
      </c>
      <c r="X1948" t="s"/>
      <c r="Y1948" t="s">
        <v>86</v>
      </c>
      <c r="Z1948">
        <f>HYPERLINK("https://hotelmonitor-cachepage.eclerx.com/savepage/tk_1545475880832323_sr_59.html","info")</f>
        <v/>
      </c>
      <c r="AA1948" t="n">
        <v>-426811</v>
      </c>
      <c r="AB1948" t="s">
        <v>1261</v>
      </c>
      <c r="AC1948" t="s">
        <v>88</v>
      </c>
      <c r="AD1948" t="s">
        <v>89</v>
      </c>
      <c r="AE1948" t="s"/>
      <c r="AF1948" t="s"/>
      <c r="AG1948" t="s"/>
      <c r="AH1948" t="s">
        <v>1330</v>
      </c>
      <c r="AI1948" t="s">
        <v>1331</v>
      </c>
      <c r="AJ1948" t="s"/>
      <c r="AK1948" t="s">
        <v>91</v>
      </c>
      <c r="AL1948" t="s"/>
      <c r="AM1948" t="s">
        <v>474</v>
      </c>
      <c r="AN1948" t="s">
        <v>91</v>
      </c>
      <c r="AO1948" t="s"/>
      <c r="AP1948" t="n">
        <v>3</v>
      </c>
      <c r="AQ1948" t="s">
        <v>92</v>
      </c>
      <c r="AR1948" t="s"/>
      <c r="AS1948" t="s">
        <v>93</v>
      </c>
      <c r="AT1948" t="s">
        <v>94</v>
      </c>
      <c r="AU1948" t="s">
        <v>91</v>
      </c>
      <c r="AV1948" t="s"/>
      <c r="AW1948" t="s">
        <v>95</v>
      </c>
      <c r="AX1948" t="s"/>
      <c r="AY1948" t="n">
        <v>426811</v>
      </c>
      <c r="AZ1948" t="s">
        <v>1225</v>
      </c>
      <c r="BA1948" t="s"/>
      <c r="BB1948" t="s"/>
      <c r="BC1948" t="n">
        <v>38.91</v>
      </c>
      <c r="BD1948" t="n">
        <v>38.91</v>
      </c>
      <c r="BE1948" t="s">
        <v>1332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>
        <v>1315</v>
      </c>
      <c r="BR1948" t="s">
        <v>387</v>
      </c>
    </row>
    <row r="1949" spans="1:70">
      <c r="A1949" t="s">
        <v>70</v>
      </c>
      <c r="B1949" t="s">
        <v>71</v>
      </c>
      <c r="C1949" t="s">
        <v>311</v>
      </c>
      <c r="D1949" t="n">
        <v>3</v>
      </c>
      <c r="E1949" t="s">
        <v>1219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600</v>
      </c>
      <c r="L1949" t="s">
        <v>77</v>
      </c>
      <c r="M1949" t="s"/>
      <c r="N1949" t="s">
        <v>1310</v>
      </c>
      <c r="O1949" t="s">
        <v>79</v>
      </c>
      <c r="P1949" t="s">
        <v>1219</v>
      </c>
      <c r="Q1949" t="s"/>
      <c r="R1949" t="s">
        <v>328</v>
      </c>
      <c r="S1949" t="s">
        <v>1329</v>
      </c>
      <c r="T1949" t="s">
        <v>82</v>
      </c>
      <c r="U1949" t="s">
        <v>83</v>
      </c>
      <c r="V1949" t="s">
        <v>84</v>
      </c>
      <c r="W1949" t="s">
        <v>103</v>
      </c>
      <c r="X1949" t="s"/>
      <c r="Y1949" t="s">
        <v>86</v>
      </c>
      <c r="Z1949">
        <f>HYPERLINK("https://hotelmonitor-cachepage.eclerx.com/savepage/tk_1545475880832323_sr_59.html","info")</f>
        <v/>
      </c>
      <c r="AA1949" t="n">
        <v>-426811</v>
      </c>
      <c r="AB1949" t="s">
        <v>1261</v>
      </c>
      <c r="AC1949" t="s">
        <v>88</v>
      </c>
      <c r="AD1949" t="s">
        <v>89</v>
      </c>
      <c r="AE1949" t="s"/>
      <c r="AF1949" t="s"/>
      <c r="AG1949" t="s"/>
      <c r="AH1949" t="s">
        <v>1330</v>
      </c>
      <c r="AI1949" t="s">
        <v>1331</v>
      </c>
      <c r="AJ1949" t="s"/>
      <c r="AK1949" t="s">
        <v>91</v>
      </c>
      <c r="AL1949" t="s"/>
      <c r="AM1949" t="s">
        <v>474</v>
      </c>
      <c r="AN1949" t="s">
        <v>91</v>
      </c>
      <c r="AO1949" t="s"/>
      <c r="AP1949" t="n">
        <v>3</v>
      </c>
      <c r="AQ1949" t="s">
        <v>92</v>
      </c>
      <c r="AR1949" t="s"/>
      <c r="AS1949" t="s">
        <v>93</v>
      </c>
      <c r="AT1949" t="s">
        <v>94</v>
      </c>
      <c r="AU1949" t="s">
        <v>91</v>
      </c>
      <c r="AV1949" t="s"/>
      <c r="AW1949" t="s">
        <v>95</v>
      </c>
      <c r="AX1949" t="s"/>
      <c r="AY1949" t="n">
        <v>426811</v>
      </c>
      <c r="AZ1949" t="s">
        <v>1225</v>
      </c>
      <c r="BA1949" t="s"/>
      <c r="BB1949" t="s"/>
      <c r="BC1949" t="n">
        <v>38.91</v>
      </c>
      <c r="BD1949" t="n">
        <v>38.91</v>
      </c>
      <c r="BE1949" t="s">
        <v>1332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>
        <v>1315</v>
      </c>
      <c r="BR1949" t="s">
        <v>387</v>
      </c>
    </row>
    <row r="1950" spans="1:70">
      <c r="A1950" t="s">
        <v>70</v>
      </c>
      <c r="B1950" t="s">
        <v>71</v>
      </c>
      <c r="C1950" t="s">
        <v>311</v>
      </c>
      <c r="D1950" t="n">
        <v>3</v>
      </c>
      <c r="E1950" t="s">
        <v>1219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657.23</v>
      </c>
      <c r="L1950" t="s">
        <v>77</v>
      </c>
      <c r="M1950" t="s"/>
      <c r="N1950" t="s">
        <v>911</v>
      </c>
      <c r="O1950" t="s">
        <v>79</v>
      </c>
      <c r="P1950" t="s">
        <v>1219</v>
      </c>
      <c r="Q1950" t="s"/>
      <c r="R1950" t="s">
        <v>328</v>
      </c>
      <c r="S1950" t="s">
        <v>1333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>
        <f>HYPERLINK("https://hotelmonitor-cachepage.eclerx.com/savepage/tk_1545475880832323_sr_59.html","info")</f>
        <v/>
      </c>
      <c r="AA1950" t="n">
        <v>-426811</v>
      </c>
      <c r="AB1950" t="s">
        <v>995</v>
      </c>
      <c r="AC1950" t="s">
        <v>88</v>
      </c>
      <c r="AD1950" t="s">
        <v>89</v>
      </c>
      <c r="AE1950" t="s"/>
      <c r="AF1950" t="s"/>
      <c r="AG1950" t="s"/>
      <c r="AH1950" t="s">
        <v>1334</v>
      </c>
      <c r="AI1950" t="s">
        <v>1333</v>
      </c>
      <c r="AJ1950" t="s"/>
      <c r="AK1950" t="s">
        <v>91</v>
      </c>
      <c r="AL1950" t="s"/>
      <c r="AM1950" t="s">
        <v>271</v>
      </c>
      <c r="AN1950" t="s">
        <v>91</v>
      </c>
      <c r="AO1950" t="s"/>
      <c r="AP1950" t="n">
        <v>3</v>
      </c>
      <c r="AQ1950" t="s">
        <v>92</v>
      </c>
      <c r="AR1950" t="s"/>
      <c r="AS1950" t="s">
        <v>160</v>
      </c>
      <c r="AT1950" t="s">
        <v>94</v>
      </c>
      <c r="AU1950" t="s">
        <v>99</v>
      </c>
      <c r="AV1950" t="s"/>
      <c r="AW1950" t="s">
        <v>95</v>
      </c>
      <c r="AX1950" t="s"/>
      <c r="AY1950" t="n">
        <v>426811</v>
      </c>
      <c r="AZ1950" t="s">
        <v>1225</v>
      </c>
      <c r="BA1950" t="s"/>
      <c r="BB1950" t="s"/>
      <c r="BC1950" t="n">
        <v>38.91</v>
      </c>
      <c r="BD1950" t="n">
        <v>38.91</v>
      </c>
      <c r="BE1950" t="s">
        <v>1335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>
        <v>917</v>
      </c>
      <c r="BR1950" t="s">
        <v>387</v>
      </c>
    </row>
    <row r="1951" spans="1:70">
      <c r="A1951" t="s">
        <v>70</v>
      </c>
      <c r="B1951" t="s">
        <v>71</v>
      </c>
      <c r="C1951" t="s">
        <v>311</v>
      </c>
      <c r="D1951" t="n">
        <v>3</v>
      </c>
      <c r="E1951" t="s">
        <v>1219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657.23</v>
      </c>
      <c r="L1951" t="s">
        <v>77</v>
      </c>
      <c r="M1951" t="s"/>
      <c r="N1951" t="s">
        <v>911</v>
      </c>
      <c r="O1951" t="s">
        <v>79</v>
      </c>
      <c r="P1951" t="s">
        <v>1219</v>
      </c>
      <c r="Q1951" t="s"/>
      <c r="R1951" t="s">
        <v>328</v>
      </c>
      <c r="S1951" t="s">
        <v>1333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>
        <f>HYPERLINK("https://hotelmonitor-cachepage.eclerx.com/savepage/tk_1545475880832323_sr_59.html","info")</f>
        <v/>
      </c>
      <c r="AA1951" t="n">
        <v>-426811</v>
      </c>
      <c r="AB1951" t="s">
        <v>995</v>
      </c>
      <c r="AC1951" t="s">
        <v>88</v>
      </c>
      <c r="AD1951" t="s">
        <v>89</v>
      </c>
      <c r="AE1951" t="s"/>
      <c r="AF1951" t="s"/>
      <c r="AG1951" t="s"/>
      <c r="AH1951" t="s">
        <v>1334</v>
      </c>
      <c r="AI1951" t="s">
        <v>1333</v>
      </c>
      <c r="AJ1951" t="s"/>
      <c r="AK1951" t="s">
        <v>91</v>
      </c>
      <c r="AL1951" t="s"/>
      <c r="AM1951" t="s">
        <v>271</v>
      </c>
      <c r="AN1951" t="s">
        <v>91</v>
      </c>
      <c r="AO1951" t="s"/>
      <c r="AP1951" t="n">
        <v>3</v>
      </c>
      <c r="AQ1951" t="s">
        <v>92</v>
      </c>
      <c r="AR1951" t="s"/>
      <c r="AS1951" t="s">
        <v>160</v>
      </c>
      <c r="AT1951" t="s">
        <v>94</v>
      </c>
      <c r="AU1951" t="s">
        <v>99</v>
      </c>
      <c r="AV1951" t="s"/>
      <c r="AW1951" t="s">
        <v>95</v>
      </c>
      <c r="AX1951" t="s"/>
      <c r="AY1951" t="n">
        <v>426811</v>
      </c>
      <c r="AZ1951" t="s">
        <v>1225</v>
      </c>
      <c r="BA1951" t="s"/>
      <c r="BB1951" t="s"/>
      <c r="BC1951" t="n">
        <v>38.91</v>
      </c>
      <c r="BD1951" t="n">
        <v>38.91</v>
      </c>
      <c r="BE1951" t="s">
        <v>1335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>
        <v>917</v>
      </c>
      <c r="BR1951" t="s">
        <v>387</v>
      </c>
    </row>
    <row r="1952" spans="1:70">
      <c r="A1952" t="s">
        <v>70</v>
      </c>
      <c r="B1952" t="s">
        <v>71</v>
      </c>
      <c r="C1952" t="s">
        <v>311</v>
      </c>
      <c r="D1952" t="n">
        <v>3</v>
      </c>
      <c r="E1952" t="s">
        <v>1219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670.65</v>
      </c>
      <c r="L1952" t="s">
        <v>77</v>
      </c>
      <c r="M1952" t="s"/>
      <c r="N1952" t="s">
        <v>911</v>
      </c>
      <c r="O1952" t="s">
        <v>79</v>
      </c>
      <c r="P1952" t="s">
        <v>1219</v>
      </c>
      <c r="Q1952" t="s"/>
      <c r="R1952" t="s">
        <v>328</v>
      </c>
      <c r="S1952" t="s">
        <v>1336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>
        <f>HYPERLINK("https://hotelmonitor-cachepage.eclerx.com/savepage/tk_1545475880832323_sr_59.html","info")</f>
        <v/>
      </c>
      <c r="AA1952" t="n">
        <v>-426811</v>
      </c>
      <c r="AB1952" t="s">
        <v>782</v>
      </c>
      <c r="AC1952" t="s">
        <v>196</v>
      </c>
      <c r="AD1952" t="s">
        <v>89</v>
      </c>
      <c r="AE1952" t="s"/>
      <c r="AF1952" t="s"/>
      <c r="AG1952" t="s"/>
      <c r="AH1952" t="s">
        <v>1337</v>
      </c>
      <c r="AI1952" t="s">
        <v>1336</v>
      </c>
      <c r="AJ1952" t="s"/>
      <c r="AK1952" t="s">
        <v>91</v>
      </c>
      <c r="AL1952" t="s"/>
      <c r="AM1952" t="s">
        <v>271</v>
      </c>
      <c r="AN1952" t="s">
        <v>91</v>
      </c>
      <c r="AO1952" t="s"/>
      <c r="AP1952" t="n">
        <v>3</v>
      </c>
      <c r="AQ1952" t="s">
        <v>92</v>
      </c>
      <c r="AR1952" t="s"/>
      <c r="AS1952" t="s">
        <v>160</v>
      </c>
      <c r="AT1952" t="s">
        <v>94</v>
      </c>
      <c r="AU1952" t="s">
        <v>91</v>
      </c>
      <c r="AV1952" t="s"/>
      <c r="AW1952" t="s">
        <v>95</v>
      </c>
      <c r="AX1952" t="s"/>
      <c r="AY1952" t="n">
        <v>426811</v>
      </c>
      <c r="AZ1952" t="s">
        <v>1225</v>
      </c>
      <c r="BA1952" t="s"/>
      <c r="BB1952" t="s"/>
      <c r="BC1952" t="n">
        <v>38.91</v>
      </c>
      <c r="BD1952" t="n">
        <v>38.91</v>
      </c>
      <c r="BE1952" t="s">
        <v>1338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>
        <v>917</v>
      </c>
      <c r="BR1952" t="s">
        <v>387</v>
      </c>
    </row>
    <row r="1953" spans="1:70">
      <c r="A1953" t="s">
        <v>70</v>
      </c>
      <c r="B1953" t="s">
        <v>71</v>
      </c>
      <c r="C1953" t="s">
        <v>311</v>
      </c>
      <c r="D1953" t="n">
        <v>3</v>
      </c>
      <c r="E1953" t="s">
        <v>1219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670.65</v>
      </c>
      <c r="L1953" t="s">
        <v>77</v>
      </c>
      <c r="M1953" t="s"/>
      <c r="N1953" t="s">
        <v>911</v>
      </c>
      <c r="O1953" t="s">
        <v>79</v>
      </c>
      <c r="P1953" t="s">
        <v>1219</v>
      </c>
      <c r="Q1953" t="s"/>
      <c r="R1953" t="s">
        <v>328</v>
      </c>
      <c r="S1953" t="s">
        <v>1336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>
        <f>HYPERLINK("https://hotelmonitor-cachepage.eclerx.com/savepage/tk_1545475880832323_sr_59.html","info")</f>
        <v/>
      </c>
      <c r="AA1953" t="n">
        <v>-426811</v>
      </c>
      <c r="AB1953" t="s">
        <v>782</v>
      </c>
      <c r="AC1953" t="s">
        <v>196</v>
      </c>
      <c r="AD1953" t="s">
        <v>89</v>
      </c>
      <c r="AE1953" t="s"/>
      <c r="AF1953" t="s"/>
      <c r="AG1953" t="s"/>
      <c r="AH1953" t="s">
        <v>1337</v>
      </c>
      <c r="AI1953" t="s">
        <v>1336</v>
      </c>
      <c r="AJ1953" t="s"/>
      <c r="AK1953" t="s">
        <v>91</v>
      </c>
      <c r="AL1953" t="s"/>
      <c r="AM1953" t="s">
        <v>271</v>
      </c>
      <c r="AN1953" t="s">
        <v>91</v>
      </c>
      <c r="AO1953" t="s"/>
      <c r="AP1953" t="n">
        <v>3</v>
      </c>
      <c r="AQ1953" t="s">
        <v>92</v>
      </c>
      <c r="AR1953" t="s"/>
      <c r="AS1953" t="s">
        <v>160</v>
      </c>
      <c r="AT1953" t="s">
        <v>94</v>
      </c>
      <c r="AU1953" t="s">
        <v>91</v>
      </c>
      <c r="AV1953" t="s"/>
      <c r="AW1953" t="s">
        <v>95</v>
      </c>
      <c r="AX1953" t="s"/>
      <c r="AY1953" t="n">
        <v>426811</v>
      </c>
      <c r="AZ1953" t="s">
        <v>1225</v>
      </c>
      <c r="BA1953" t="s"/>
      <c r="BB1953" t="s"/>
      <c r="BC1953" t="n">
        <v>38.91</v>
      </c>
      <c r="BD1953" t="n">
        <v>38.91</v>
      </c>
      <c r="BE1953" t="s">
        <v>1338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>
        <v>917</v>
      </c>
      <c r="BR1953" t="s">
        <v>387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2314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130.39</v>
      </c>
      <c r="L1954" t="s">
        <v>77</v>
      </c>
      <c r="M1954" t="s"/>
      <c r="N1954" t="s">
        <v>181</v>
      </c>
      <c r="O1954" t="s">
        <v>79</v>
      </c>
      <c r="P1954" t="s">
        <v>2314</v>
      </c>
      <c r="Q1954" t="s"/>
      <c r="R1954" t="s">
        <v>277</v>
      </c>
      <c r="S1954" t="s">
        <v>2315</v>
      </c>
      <c r="T1954" t="s">
        <v>82</v>
      </c>
      <c r="U1954" t="s">
        <v>83</v>
      </c>
      <c r="V1954" t="s">
        <v>84</v>
      </c>
      <c r="W1954" t="s">
        <v>1390</v>
      </c>
      <c r="X1954" t="s"/>
      <c r="Y1954" t="s">
        <v>86</v>
      </c>
      <c r="Z1954">
        <f>HYPERLINK("https://hotelmonitor-cachepage.eclerx.com/savepage/tk_15454758770437417_sr_62.html","info")</f>
        <v/>
      </c>
      <c r="AA1954" t="n">
        <v>-4995251</v>
      </c>
      <c r="AB1954" t="s">
        <v>583</v>
      </c>
      <c r="AC1954" t="s">
        <v>88</v>
      </c>
      <c r="AD1954" t="s">
        <v>89</v>
      </c>
      <c r="AE1954" t="s"/>
      <c r="AF1954" t="s"/>
      <c r="AG1954" t="s"/>
      <c r="AH1954" t="s">
        <v>2316</v>
      </c>
      <c r="AI1954" t="s">
        <v>2315</v>
      </c>
      <c r="AJ1954" t="s"/>
      <c r="AK1954" t="s">
        <v>91</v>
      </c>
      <c r="AL1954" t="s"/>
      <c r="AM1954" t="s"/>
      <c r="AN1954" t="s">
        <v>99</v>
      </c>
      <c r="AO1954" t="s">
        <v>185</v>
      </c>
      <c r="AP1954" t="n">
        <v>52</v>
      </c>
      <c r="AQ1954" t="s">
        <v>92</v>
      </c>
      <c r="AR1954" t="s"/>
      <c r="AS1954" t="s">
        <v>93</v>
      </c>
      <c r="AT1954" t="s">
        <v>94</v>
      </c>
      <c r="AU1954" t="s">
        <v>91</v>
      </c>
      <c r="AV1954" t="s"/>
      <c r="AW1954" t="s">
        <v>95</v>
      </c>
      <c r="AX1954" t="s"/>
      <c r="AY1954" t="n">
        <v>4995251</v>
      </c>
      <c r="AZ1954" t="s">
        <v>2317</v>
      </c>
      <c r="BA1954" t="s"/>
      <c r="BB1954" t="s"/>
      <c r="BC1954" t="n">
        <v>39.002</v>
      </c>
      <c r="BD1954" t="n">
        <v>39.002</v>
      </c>
      <c r="BE1954" t="s">
        <v>2318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>
        <v>284</v>
      </c>
      <c r="BO1954" t="s">
        <v>82</v>
      </c>
      <c r="BP1954" t="s">
        <v>99</v>
      </c>
      <c r="BQ1954" t="s">
        <v>188</v>
      </c>
      <c r="BR1954" t="s">
        <v>1577</v>
      </c>
    </row>
    <row r="1955" spans="1:70">
      <c r="A1955" t="s">
        <v>70</v>
      </c>
      <c r="B1955" t="s">
        <v>71</v>
      </c>
      <c r="C1955" t="s">
        <v>72</v>
      </c>
      <c r="D1955" t="n">
        <v>3</v>
      </c>
      <c r="E1955" t="s">
        <v>2314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130.39</v>
      </c>
      <c r="L1955" t="s">
        <v>77</v>
      </c>
      <c r="M1955" t="s"/>
      <c r="N1955" t="s">
        <v>181</v>
      </c>
      <c r="O1955" t="s">
        <v>79</v>
      </c>
      <c r="P1955" t="s">
        <v>2314</v>
      </c>
      <c r="Q1955" t="s"/>
      <c r="R1955" t="s">
        <v>277</v>
      </c>
      <c r="S1955" t="s">
        <v>2315</v>
      </c>
      <c r="T1955" t="s">
        <v>82</v>
      </c>
      <c r="U1955" t="s">
        <v>83</v>
      </c>
      <c r="V1955" t="s">
        <v>84</v>
      </c>
      <c r="W1955" t="s">
        <v>1390</v>
      </c>
      <c r="X1955" t="s"/>
      <c r="Y1955" t="s">
        <v>86</v>
      </c>
      <c r="Z1955">
        <f>HYPERLINK("https://hotelmonitor-cachepage.eclerx.com/savepage/tk_15454758770437417_sr_62.html","info")</f>
        <v/>
      </c>
      <c r="AA1955" t="n">
        <v>-4995251</v>
      </c>
      <c r="AB1955" t="s">
        <v>583</v>
      </c>
      <c r="AC1955" t="s">
        <v>88</v>
      </c>
      <c r="AD1955" t="s">
        <v>89</v>
      </c>
      <c r="AE1955" t="s"/>
      <c r="AF1955" t="s"/>
      <c r="AG1955" t="s"/>
      <c r="AH1955" t="s">
        <v>2316</v>
      </c>
      <c r="AI1955" t="s">
        <v>2315</v>
      </c>
      <c r="AJ1955" t="s"/>
      <c r="AK1955" t="s">
        <v>91</v>
      </c>
      <c r="AL1955" t="s"/>
      <c r="AM1955" t="s"/>
      <c r="AN1955" t="s">
        <v>99</v>
      </c>
      <c r="AO1955" t="s">
        <v>185</v>
      </c>
      <c r="AP1955" t="n">
        <v>52</v>
      </c>
      <c r="AQ1955" t="s">
        <v>92</v>
      </c>
      <c r="AR1955" t="s"/>
      <c r="AS1955" t="s">
        <v>93</v>
      </c>
      <c r="AT1955" t="s">
        <v>94</v>
      </c>
      <c r="AU1955" t="s">
        <v>91</v>
      </c>
      <c r="AV1955" t="s"/>
      <c r="AW1955" t="s">
        <v>95</v>
      </c>
      <c r="AX1955" t="s"/>
      <c r="AY1955" t="n">
        <v>4995251</v>
      </c>
      <c r="AZ1955" t="s">
        <v>2317</v>
      </c>
      <c r="BA1955" t="s"/>
      <c r="BB1955" t="s"/>
      <c r="BC1955" t="n">
        <v>39.002</v>
      </c>
      <c r="BD1955" t="n">
        <v>39.002</v>
      </c>
      <c r="BE1955" t="s">
        <v>2318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>
        <v>284</v>
      </c>
      <c r="BO1955" t="s">
        <v>82</v>
      </c>
      <c r="BP1955" t="s">
        <v>99</v>
      </c>
      <c r="BQ1955" t="s">
        <v>188</v>
      </c>
      <c r="BR1955" t="s">
        <v>1577</v>
      </c>
    </row>
    <row r="1956" spans="1:70">
      <c r="A1956" t="s">
        <v>70</v>
      </c>
      <c r="B1956" t="s">
        <v>71</v>
      </c>
      <c r="C1956" t="s">
        <v>72</v>
      </c>
      <c r="D1956" t="n">
        <v>3</v>
      </c>
      <c r="E1956" t="s">
        <v>2319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351.12</v>
      </c>
      <c r="L1956" t="s">
        <v>77</v>
      </c>
      <c r="M1956" t="s"/>
      <c r="N1956" t="s">
        <v>276</v>
      </c>
      <c r="O1956" t="s">
        <v>79</v>
      </c>
      <c r="P1956" t="s">
        <v>2319</v>
      </c>
      <c r="Q1956" t="s"/>
      <c r="R1956" t="s">
        <v>328</v>
      </c>
      <c r="S1956" t="s">
        <v>2320</v>
      </c>
      <c r="T1956" t="s">
        <v>82</v>
      </c>
      <c r="U1956" t="s">
        <v>83</v>
      </c>
      <c r="V1956" t="s">
        <v>84</v>
      </c>
      <c r="W1956" t="s">
        <v>1390</v>
      </c>
      <c r="X1956" t="s"/>
      <c r="Y1956" t="s">
        <v>86</v>
      </c>
      <c r="Z1956">
        <f>HYPERLINK("https://hotelmonitor-cachepage.eclerx.com/savepage/tk_15454758767818997_sr_62.html","info")</f>
        <v/>
      </c>
      <c r="AA1956" t="n">
        <v>-418170</v>
      </c>
      <c r="AB1956" t="s">
        <v>2321</v>
      </c>
      <c r="AC1956" t="s">
        <v>88</v>
      </c>
      <c r="AD1956" t="s">
        <v>89</v>
      </c>
      <c r="AE1956" t="s"/>
      <c r="AF1956" t="s"/>
      <c r="AG1956" t="s"/>
      <c r="AH1956" t="s">
        <v>2322</v>
      </c>
      <c r="AI1956" t="s">
        <v>2320</v>
      </c>
      <c r="AJ1956" t="s"/>
      <c r="AK1956" t="s">
        <v>91</v>
      </c>
      <c r="AL1956" t="s"/>
      <c r="AM1956" t="s"/>
      <c r="AN1956" t="s">
        <v>91</v>
      </c>
      <c r="AO1956" t="s"/>
      <c r="AP1956" t="n">
        <v>20</v>
      </c>
      <c r="AQ1956" t="s">
        <v>92</v>
      </c>
      <c r="AR1956" t="s"/>
      <c r="AS1956" t="s">
        <v>731</v>
      </c>
      <c r="AT1956" t="s">
        <v>94</v>
      </c>
      <c r="AU1956" t="s">
        <v>91</v>
      </c>
      <c r="AV1956" t="s"/>
      <c r="AW1956" t="s">
        <v>95</v>
      </c>
      <c r="AX1956" t="s"/>
      <c r="AY1956" t="n">
        <v>418170</v>
      </c>
      <c r="AZ1956" t="s">
        <v>2323</v>
      </c>
      <c r="BA1956" t="s"/>
      <c r="BB1956" t="s"/>
      <c r="BC1956" t="n">
        <v>38.8775</v>
      </c>
      <c r="BD1956" t="n">
        <v>38.8775</v>
      </c>
      <c r="BE1956" t="s">
        <v>2324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>
        <v>335</v>
      </c>
      <c r="BO1956" t="s">
        <v>82</v>
      </c>
      <c r="BP1956" t="s">
        <v>99</v>
      </c>
      <c r="BQ1956" t="s">
        <v>285</v>
      </c>
      <c r="BR1956" t="s">
        <v>337</v>
      </c>
    </row>
    <row r="1957" spans="1:70">
      <c r="A1957" t="s">
        <v>70</v>
      </c>
      <c r="B1957" t="s">
        <v>71</v>
      </c>
      <c r="C1957" t="s">
        <v>72</v>
      </c>
      <c r="D1957" t="n">
        <v>3</v>
      </c>
      <c r="E1957" t="s">
        <v>2319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351.12</v>
      </c>
      <c r="L1957" t="s">
        <v>77</v>
      </c>
      <c r="M1957" t="s"/>
      <c r="N1957" t="s">
        <v>276</v>
      </c>
      <c r="O1957" t="s">
        <v>79</v>
      </c>
      <c r="P1957" t="s">
        <v>2319</v>
      </c>
      <c r="Q1957" t="s"/>
      <c r="R1957" t="s">
        <v>328</v>
      </c>
      <c r="S1957" t="s">
        <v>2320</v>
      </c>
      <c r="T1957" t="s">
        <v>82</v>
      </c>
      <c r="U1957" t="s">
        <v>83</v>
      </c>
      <c r="V1957" t="s">
        <v>84</v>
      </c>
      <c r="W1957" t="s">
        <v>1390</v>
      </c>
      <c r="X1957" t="s"/>
      <c r="Y1957" t="s">
        <v>86</v>
      </c>
      <c r="Z1957">
        <f>HYPERLINK("https://hotelmonitor-cachepage.eclerx.com/savepage/tk_15454758767818997_sr_62.html","info")</f>
        <v/>
      </c>
      <c r="AA1957" t="n">
        <v>-418170</v>
      </c>
      <c r="AB1957" t="s">
        <v>2321</v>
      </c>
      <c r="AC1957" t="s">
        <v>88</v>
      </c>
      <c r="AD1957" t="s">
        <v>89</v>
      </c>
      <c r="AE1957" t="s"/>
      <c r="AF1957" t="s"/>
      <c r="AG1957" t="s"/>
      <c r="AH1957" t="s">
        <v>2322</v>
      </c>
      <c r="AI1957" t="s">
        <v>2320</v>
      </c>
      <c r="AJ1957" t="s"/>
      <c r="AK1957" t="s">
        <v>91</v>
      </c>
      <c r="AL1957" t="s"/>
      <c r="AM1957" t="s"/>
      <c r="AN1957" t="s">
        <v>91</v>
      </c>
      <c r="AO1957" t="s"/>
      <c r="AP1957" t="n">
        <v>20</v>
      </c>
      <c r="AQ1957" t="s">
        <v>92</v>
      </c>
      <c r="AR1957" t="s"/>
      <c r="AS1957" t="s">
        <v>731</v>
      </c>
      <c r="AT1957" t="s">
        <v>94</v>
      </c>
      <c r="AU1957" t="s">
        <v>91</v>
      </c>
      <c r="AV1957" t="s"/>
      <c r="AW1957" t="s">
        <v>95</v>
      </c>
      <c r="AX1957" t="s"/>
      <c r="AY1957" t="n">
        <v>418170</v>
      </c>
      <c r="AZ1957" t="s">
        <v>2323</v>
      </c>
      <c r="BA1957" t="s"/>
      <c r="BB1957" t="s"/>
      <c r="BC1957" t="n">
        <v>38.8775</v>
      </c>
      <c r="BD1957" t="n">
        <v>38.8775</v>
      </c>
      <c r="BE1957" t="s">
        <v>2324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>
        <v>335</v>
      </c>
      <c r="BO1957" t="s">
        <v>82</v>
      </c>
      <c r="BP1957" t="s">
        <v>99</v>
      </c>
      <c r="BQ1957" t="s">
        <v>285</v>
      </c>
      <c r="BR1957" t="s">
        <v>337</v>
      </c>
    </row>
    <row r="1958" spans="1:70">
      <c r="A1958" t="s">
        <v>70</v>
      </c>
      <c r="B1958" t="s">
        <v>71</v>
      </c>
      <c r="C1958" t="s">
        <v>72</v>
      </c>
      <c r="D1958" t="n">
        <v>3</v>
      </c>
      <c r="E1958" t="s">
        <v>2319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372.78</v>
      </c>
      <c r="L1958" t="s">
        <v>77</v>
      </c>
      <c r="M1958" t="s"/>
      <c r="N1958" t="s">
        <v>1394</v>
      </c>
      <c r="O1958" t="s">
        <v>79</v>
      </c>
      <c r="P1958" t="s">
        <v>2319</v>
      </c>
      <c r="Q1958" t="s"/>
      <c r="R1958" t="s">
        <v>328</v>
      </c>
      <c r="S1958" t="s">
        <v>2325</v>
      </c>
      <c r="T1958" t="s">
        <v>82</v>
      </c>
      <c r="U1958" t="s">
        <v>83</v>
      </c>
      <c r="V1958" t="s">
        <v>84</v>
      </c>
      <c r="W1958" t="s">
        <v>1390</v>
      </c>
      <c r="X1958" t="s"/>
      <c r="Y1958" t="s">
        <v>86</v>
      </c>
      <c r="Z1958">
        <f>HYPERLINK("https://hotelmonitor-cachepage.eclerx.com/savepage/tk_15454758767818997_sr_62.html","info")</f>
        <v/>
      </c>
      <c r="AA1958" t="n">
        <v>-418170</v>
      </c>
      <c r="AB1958" t="s">
        <v>2326</v>
      </c>
      <c r="AC1958" t="s">
        <v>88</v>
      </c>
      <c r="AD1958" t="s">
        <v>89</v>
      </c>
      <c r="AE1958" t="s"/>
      <c r="AF1958" t="s"/>
      <c r="AG1958" t="s"/>
      <c r="AH1958" t="s">
        <v>2327</v>
      </c>
      <c r="AI1958" t="s">
        <v>2325</v>
      </c>
      <c r="AJ1958" t="s"/>
      <c r="AK1958" t="s">
        <v>91</v>
      </c>
      <c r="AL1958" t="s"/>
      <c r="AM1958" t="s"/>
      <c r="AN1958" t="s">
        <v>91</v>
      </c>
      <c r="AO1958" t="s"/>
      <c r="AP1958" t="n">
        <v>20</v>
      </c>
      <c r="AQ1958" t="s">
        <v>92</v>
      </c>
      <c r="AR1958" t="s"/>
      <c r="AS1958" t="s">
        <v>731</v>
      </c>
      <c r="AT1958" t="s">
        <v>94</v>
      </c>
      <c r="AU1958" t="s">
        <v>91</v>
      </c>
      <c r="AV1958" t="s"/>
      <c r="AW1958" t="s">
        <v>95</v>
      </c>
      <c r="AX1958" t="s"/>
      <c r="AY1958" t="n">
        <v>418170</v>
      </c>
      <c r="AZ1958" t="s">
        <v>2323</v>
      </c>
      <c r="BA1958" t="s"/>
      <c r="BB1958" t="s"/>
      <c r="BC1958" t="n">
        <v>38.8775</v>
      </c>
      <c r="BD1958" t="n">
        <v>38.8775</v>
      </c>
      <c r="BE1958" t="s">
        <v>2328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>
        <v>335</v>
      </c>
      <c r="BO1958" t="s">
        <v>82</v>
      </c>
      <c r="BP1958" t="s">
        <v>99</v>
      </c>
      <c r="BQ1958" t="s">
        <v>1399</v>
      </c>
      <c r="BR1958" t="s">
        <v>337</v>
      </c>
    </row>
    <row r="1959" spans="1:70">
      <c r="A1959" t="s">
        <v>70</v>
      </c>
      <c r="B1959" t="s">
        <v>71</v>
      </c>
      <c r="C1959" t="s">
        <v>72</v>
      </c>
      <c r="D1959" t="n">
        <v>3</v>
      </c>
      <c r="E1959" t="s">
        <v>2319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372.78</v>
      </c>
      <c r="L1959" t="s">
        <v>77</v>
      </c>
      <c r="M1959" t="s"/>
      <c r="N1959" t="s">
        <v>1394</v>
      </c>
      <c r="O1959" t="s">
        <v>79</v>
      </c>
      <c r="P1959" t="s">
        <v>2319</v>
      </c>
      <c r="Q1959" t="s"/>
      <c r="R1959" t="s">
        <v>328</v>
      </c>
      <c r="S1959" t="s">
        <v>2325</v>
      </c>
      <c r="T1959" t="s">
        <v>82</v>
      </c>
      <c r="U1959" t="s">
        <v>83</v>
      </c>
      <c r="V1959" t="s">
        <v>84</v>
      </c>
      <c r="W1959" t="s">
        <v>1390</v>
      </c>
      <c r="X1959" t="s"/>
      <c r="Y1959" t="s">
        <v>86</v>
      </c>
      <c r="Z1959">
        <f>HYPERLINK("https://hotelmonitor-cachepage.eclerx.com/savepage/tk_15454758767818997_sr_62.html","info")</f>
        <v/>
      </c>
      <c r="AA1959" t="n">
        <v>-418170</v>
      </c>
      <c r="AB1959" t="s">
        <v>2326</v>
      </c>
      <c r="AC1959" t="s">
        <v>88</v>
      </c>
      <c r="AD1959" t="s">
        <v>89</v>
      </c>
      <c r="AE1959" t="s"/>
      <c r="AF1959" t="s"/>
      <c r="AG1959" t="s"/>
      <c r="AH1959" t="s">
        <v>2327</v>
      </c>
      <c r="AI1959" t="s">
        <v>2325</v>
      </c>
      <c r="AJ1959" t="s"/>
      <c r="AK1959" t="s">
        <v>91</v>
      </c>
      <c r="AL1959" t="s"/>
      <c r="AM1959" t="s"/>
      <c r="AN1959" t="s">
        <v>91</v>
      </c>
      <c r="AO1959" t="s"/>
      <c r="AP1959" t="n">
        <v>20</v>
      </c>
      <c r="AQ1959" t="s">
        <v>92</v>
      </c>
      <c r="AR1959" t="s"/>
      <c r="AS1959" t="s">
        <v>731</v>
      </c>
      <c r="AT1959" t="s">
        <v>94</v>
      </c>
      <c r="AU1959" t="s">
        <v>91</v>
      </c>
      <c r="AV1959" t="s"/>
      <c r="AW1959" t="s">
        <v>95</v>
      </c>
      <c r="AX1959" t="s"/>
      <c r="AY1959" t="n">
        <v>418170</v>
      </c>
      <c r="AZ1959" t="s">
        <v>2323</v>
      </c>
      <c r="BA1959" t="s"/>
      <c r="BB1959" t="s"/>
      <c r="BC1959" t="n">
        <v>38.8775</v>
      </c>
      <c r="BD1959" t="n">
        <v>38.8775</v>
      </c>
      <c r="BE1959" t="s">
        <v>2328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>
        <v>335</v>
      </c>
      <c r="BO1959" t="s">
        <v>82</v>
      </c>
      <c r="BP1959" t="s">
        <v>99</v>
      </c>
      <c r="BQ1959" t="s">
        <v>1399</v>
      </c>
      <c r="BR1959" t="s">
        <v>337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2319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11147.32</v>
      </c>
      <c r="L1960" t="s">
        <v>77</v>
      </c>
      <c r="M1960" t="s"/>
      <c r="N1960" t="s">
        <v>2329</v>
      </c>
      <c r="O1960" t="s">
        <v>79</v>
      </c>
      <c r="P1960" t="s">
        <v>2319</v>
      </c>
      <c r="Q1960" t="s"/>
      <c r="R1960" t="s">
        <v>328</v>
      </c>
      <c r="S1960" t="s">
        <v>2330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>
        <f>HYPERLINK("https://hotelmonitor-cachepage.eclerx.com/savepage/tk_15454758767818997_sr_62.html","info")</f>
        <v/>
      </c>
      <c r="AA1960" t="n">
        <v>-418170</v>
      </c>
      <c r="AB1960" t="s">
        <v>953</v>
      </c>
      <c r="AC1960" t="s">
        <v>88</v>
      </c>
      <c r="AD1960" t="s">
        <v>89</v>
      </c>
      <c r="AE1960" t="s"/>
      <c r="AF1960" t="s"/>
      <c r="AG1960" t="s"/>
      <c r="AH1960" t="s">
        <v>2331</v>
      </c>
      <c r="AI1960" t="s">
        <v>2330</v>
      </c>
      <c r="AJ1960" t="s"/>
      <c r="AK1960" t="s">
        <v>91</v>
      </c>
      <c r="AL1960" t="s"/>
      <c r="AM1960" t="s">
        <v>563</v>
      </c>
      <c r="AN1960" t="s">
        <v>91</v>
      </c>
      <c r="AO1960" t="s"/>
      <c r="AP1960" t="n">
        <v>20</v>
      </c>
      <c r="AQ1960" t="s">
        <v>92</v>
      </c>
      <c r="AR1960" t="s"/>
      <c r="AS1960" t="s">
        <v>955</v>
      </c>
      <c r="AT1960" t="s">
        <v>94</v>
      </c>
      <c r="AU1960" t="s">
        <v>91</v>
      </c>
      <c r="AV1960" t="s"/>
      <c r="AW1960" t="s">
        <v>95</v>
      </c>
      <c r="AX1960" t="s"/>
      <c r="AY1960" t="n">
        <v>418170</v>
      </c>
      <c r="AZ1960" t="s">
        <v>2323</v>
      </c>
      <c r="BA1960" t="s"/>
      <c r="BB1960" t="s"/>
      <c r="BC1960" t="n">
        <v>38.8775</v>
      </c>
      <c r="BD1960" t="n">
        <v>38.8775</v>
      </c>
      <c r="BE1960" t="s">
        <v>2332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>
        <v>2333</v>
      </c>
      <c r="BR1960" t="s">
        <v>337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2319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11147.32</v>
      </c>
      <c r="L1961" t="s">
        <v>77</v>
      </c>
      <c r="M1961" t="s"/>
      <c r="N1961" t="s">
        <v>2329</v>
      </c>
      <c r="O1961" t="s">
        <v>79</v>
      </c>
      <c r="P1961" t="s">
        <v>2319</v>
      </c>
      <c r="Q1961" t="s"/>
      <c r="R1961" t="s">
        <v>328</v>
      </c>
      <c r="S1961" t="s">
        <v>2330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>
        <f>HYPERLINK("https://hotelmonitor-cachepage.eclerx.com/savepage/tk_15454758767818997_sr_62.html","info")</f>
        <v/>
      </c>
      <c r="AA1961" t="n">
        <v>-418170</v>
      </c>
      <c r="AB1961" t="s">
        <v>953</v>
      </c>
      <c r="AC1961" t="s">
        <v>88</v>
      </c>
      <c r="AD1961" t="s">
        <v>89</v>
      </c>
      <c r="AE1961" t="s"/>
      <c r="AF1961" t="s"/>
      <c r="AG1961" t="s"/>
      <c r="AH1961" t="s">
        <v>2331</v>
      </c>
      <c r="AI1961" t="s">
        <v>2330</v>
      </c>
      <c r="AJ1961" t="s"/>
      <c r="AK1961" t="s">
        <v>91</v>
      </c>
      <c r="AL1961" t="s"/>
      <c r="AM1961" t="s">
        <v>563</v>
      </c>
      <c r="AN1961" t="s">
        <v>91</v>
      </c>
      <c r="AO1961" t="s"/>
      <c r="AP1961" t="n">
        <v>20</v>
      </c>
      <c r="AQ1961" t="s">
        <v>92</v>
      </c>
      <c r="AR1961" t="s"/>
      <c r="AS1961" t="s">
        <v>955</v>
      </c>
      <c r="AT1961" t="s">
        <v>94</v>
      </c>
      <c r="AU1961" t="s">
        <v>91</v>
      </c>
      <c r="AV1961" t="s"/>
      <c r="AW1961" t="s">
        <v>95</v>
      </c>
      <c r="AX1961" t="s"/>
      <c r="AY1961" t="n">
        <v>418170</v>
      </c>
      <c r="AZ1961" t="s">
        <v>2323</v>
      </c>
      <c r="BA1961" t="s"/>
      <c r="BB1961" t="s"/>
      <c r="BC1961" t="n">
        <v>38.8775</v>
      </c>
      <c r="BD1961" t="n">
        <v>38.8775</v>
      </c>
      <c r="BE1961" t="s">
        <v>2332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>
        <v>2333</v>
      </c>
      <c r="BR1961" t="s">
        <v>337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2319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11172.72</v>
      </c>
      <c r="L1962" t="s">
        <v>77</v>
      </c>
      <c r="M1962" t="s"/>
      <c r="N1962" t="s">
        <v>2334</v>
      </c>
      <c r="O1962" t="s">
        <v>79</v>
      </c>
      <c r="P1962" t="s">
        <v>2319</v>
      </c>
      <c r="Q1962" t="s"/>
      <c r="R1962" t="s">
        <v>328</v>
      </c>
      <c r="S1962" t="s">
        <v>2335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>
        <f>HYPERLINK("https://hotelmonitor-cachepage.eclerx.com/savepage/tk_15454758767818997_sr_62.html","info")</f>
        <v/>
      </c>
      <c r="AA1962" t="n">
        <v>-418170</v>
      </c>
      <c r="AB1962" t="s">
        <v>953</v>
      </c>
      <c r="AC1962" t="s">
        <v>88</v>
      </c>
      <c r="AD1962" t="s">
        <v>89</v>
      </c>
      <c r="AE1962" t="s"/>
      <c r="AF1962" t="s"/>
      <c r="AG1962" t="s"/>
      <c r="AH1962" t="s">
        <v>2336</v>
      </c>
      <c r="AI1962" t="s">
        <v>2335</v>
      </c>
      <c r="AJ1962" t="s"/>
      <c r="AK1962" t="s">
        <v>91</v>
      </c>
      <c r="AL1962" t="s"/>
      <c r="AM1962" t="s">
        <v>563</v>
      </c>
      <c r="AN1962" t="s">
        <v>91</v>
      </c>
      <c r="AO1962" t="s"/>
      <c r="AP1962" t="n">
        <v>20</v>
      </c>
      <c r="AQ1962" t="s">
        <v>92</v>
      </c>
      <c r="AR1962" t="s"/>
      <c r="AS1962" t="s">
        <v>955</v>
      </c>
      <c r="AT1962" t="s">
        <v>94</v>
      </c>
      <c r="AU1962" t="s">
        <v>91</v>
      </c>
      <c r="AV1962" t="s"/>
      <c r="AW1962" t="s">
        <v>95</v>
      </c>
      <c r="AX1962" t="s"/>
      <c r="AY1962" t="n">
        <v>418170</v>
      </c>
      <c r="AZ1962" t="s">
        <v>2323</v>
      </c>
      <c r="BA1962" t="s"/>
      <c r="BB1962" t="s"/>
      <c r="BC1962" t="n">
        <v>38.8775</v>
      </c>
      <c r="BD1962" t="n">
        <v>38.8775</v>
      </c>
      <c r="BE1962" t="s">
        <v>2337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>
        <v>2338</v>
      </c>
      <c r="BR1962" t="s">
        <v>337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2319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11172.72</v>
      </c>
      <c r="L1963" t="s">
        <v>77</v>
      </c>
      <c r="M1963" t="s"/>
      <c r="N1963" t="s">
        <v>2334</v>
      </c>
      <c r="O1963" t="s">
        <v>79</v>
      </c>
      <c r="P1963" t="s">
        <v>2319</v>
      </c>
      <c r="Q1963" t="s"/>
      <c r="R1963" t="s">
        <v>328</v>
      </c>
      <c r="S1963" t="s">
        <v>2335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>
        <f>HYPERLINK("https://hotelmonitor-cachepage.eclerx.com/savepage/tk_15454758767818997_sr_62.html","info")</f>
        <v/>
      </c>
      <c r="AA1963" t="n">
        <v>-418170</v>
      </c>
      <c r="AB1963" t="s">
        <v>953</v>
      </c>
      <c r="AC1963" t="s">
        <v>88</v>
      </c>
      <c r="AD1963" t="s">
        <v>89</v>
      </c>
      <c r="AE1963" t="s"/>
      <c r="AF1963" t="s"/>
      <c r="AG1963" t="s"/>
      <c r="AH1963" t="s">
        <v>2336</v>
      </c>
      <c r="AI1963" t="s">
        <v>2335</v>
      </c>
      <c r="AJ1963" t="s"/>
      <c r="AK1963" t="s">
        <v>91</v>
      </c>
      <c r="AL1963" t="s"/>
      <c r="AM1963" t="s">
        <v>563</v>
      </c>
      <c r="AN1963" t="s">
        <v>91</v>
      </c>
      <c r="AO1963" t="s"/>
      <c r="AP1963" t="n">
        <v>20</v>
      </c>
      <c r="AQ1963" t="s">
        <v>92</v>
      </c>
      <c r="AR1963" t="s"/>
      <c r="AS1963" t="s">
        <v>955</v>
      </c>
      <c r="AT1963" t="s">
        <v>94</v>
      </c>
      <c r="AU1963" t="s">
        <v>91</v>
      </c>
      <c r="AV1963" t="s"/>
      <c r="AW1963" t="s">
        <v>95</v>
      </c>
      <c r="AX1963" t="s"/>
      <c r="AY1963" t="n">
        <v>418170</v>
      </c>
      <c r="AZ1963" t="s">
        <v>2323</v>
      </c>
      <c r="BA1963" t="s"/>
      <c r="BB1963" t="s"/>
      <c r="BC1963" t="n">
        <v>38.8775</v>
      </c>
      <c r="BD1963" t="n">
        <v>38.8775</v>
      </c>
      <c r="BE1963" t="s">
        <v>2337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>
        <v>2338</v>
      </c>
      <c r="BR1963" t="s">
        <v>337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2319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11209.01</v>
      </c>
      <c r="L1964" t="s">
        <v>77</v>
      </c>
      <c r="M1964" t="s"/>
      <c r="N1964" t="s">
        <v>972</v>
      </c>
      <c r="O1964" t="s">
        <v>79</v>
      </c>
      <c r="P1964" t="s">
        <v>2319</v>
      </c>
      <c r="Q1964" t="s"/>
      <c r="R1964" t="s">
        <v>328</v>
      </c>
      <c r="S1964" t="s">
        <v>2339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>
        <f>HYPERLINK("https://hotelmonitor-cachepage.eclerx.com/savepage/tk_15454758767818997_sr_62.html","info")</f>
        <v/>
      </c>
      <c r="AA1964" t="n">
        <v>-418170</v>
      </c>
      <c r="AB1964" t="s">
        <v>953</v>
      </c>
      <c r="AC1964" t="s">
        <v>88</v>
      </c>
      <c r="AD1964" t="s">
        <v>89</v>
      </c>
      <c r="AE1964" t="s"/>
      <c r="AF1964" t="s"/>
      <c r="AG1964" t="s"/>
      <c r="AH1964" t="s">
        <v>2340</v>
      </c>
      <c r="AI1964" t="s">
        <v>2339</v>
      </c>
      <c r="AJ1964" t="s"/>
      <c r="AK1964" t="s">
        <v>91</v>
      </c>
      <c r="AL1964" t="s"/>
      <c r="AM1964" t="s">
        <v>563</v>
      </c>
      <c r="AN1964" t="s">
        <v>91</v>
      </c>
      <c r="AO1964" t="s"/>
      <c r="AP1964" t="n">
        <v>20</v>
      </c>
      <c r="AQ1964" t="s">
        <v>92</v>
      </c>
      <c r="AR1964" t="s"/>
      <c r="AS1964" t="s">
        <v>955</v>
      </c>
      <c r="AT1964" t="s">
        <v>94</v>
      </c>
      <c r="AU1964" t="s">
        <v>91</v>
      </c>
      <c r="AV1964" t="s"/>
      <c r="AW1964" t="s">
        <v>95</v>
      </c>
      <c r="AX1964" t="s"/>
      <c r="AY1964" t="n">
        <v>418170</v>
      </c>
      <c r="AZ1964" t="s">
        <v>2323</v>
      </c>
      <c r="BA1964" t="s"/>
      <c r="BB1964" t="s"/>
      <c r="BC1964" t="n">
        <v>38.8775</v>
      </c>
      <c r="BD1964" t="n">
        <v>38.8775</v>
      </c>
      <c r="BE1964" t="s">
        <v>2341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>
        <v>976</v>
      </c>
      <c r="BR1964" t="s">
        <v>337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2319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11209.01</v>
      </c>
      <c r="L1965" t="s">
        <v>77</v>
      </c>
      <c r="M1965" t="s"/>
      <c r="N1965" t="s">
        <v>972</v>
      </c>
      <c r="O1965" t="s">
        <v>79</v>
      </c>
      <c r="P1965" t="s">
        <v>2319</v>
      </c>
      <c r="Q1965" t="s"/>
      <c r="R1965" t="s">
        <v>328</v>
      </c>
      <c r="S1965" t="s">
        <v>2339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>
        <f>HYPERLINK("https://hotelmonitor-cachepage.eclerx.com/savepage/tk_15454758767818997_sr_62.html","info")</f>
        <v/>
      </c>
      <c r="AA1965" t="n">
        <v>-418170</v>
      </c>
      <c r="AB1965" t="s">
        <v>953</v>
      </c>
      <c r="AC1965" t="s">
        <v>88</v>
      </c>
      <c r="AD1965" t="s">
        <v>89</v>
      </c>
      <c r="AE1965" t="s"/>
      <c r="AF1965" t="s"/>
      <c r="AG1965" t="s"/>
      <c r="AH1965" t="s">
        <v>2340</v>
      </c>
      <c r="AI1965" t="s">
        <v>2339</v>
      </c>
      <c r="AJ1965" t="s"/>
      <c r="AK1965" t="s">
        <v>91</v>
      </c>
      <c r="AL1965" t="s"/>
      <c r="AM1965" t="s">
        <v>563</v>
      </c>
      <c r="AN1965" t="s">
        <v>91</v>
      </c>
      <c r="AO1965" t="s"/>
      <c r="AP1965" t="n">
        <v>20</v>
      </c>
      <c r="AQ1965" t="s">
        <v>92</v>
      </c>
      <c r="AR1965" t="s"/>
      <c r="AS1965" t="s">
        <v>955</v>
      </c>
      <c r="AT1965" t="s">
        <v>94</v>
      </c>
      <c r="AU1965" t="s">
        <v>91</v>
      </c>
      <c r="AV1965" t="s"/>
      <c r="AW1965" t="s">
        <v>95</v>
      </c>
      <c r="AX1965" t="s"/>
      <c r="AY1965" t="n">
        <v>418170</v>
      </c>
      <c r="AZ1965" t="s">
        <v>2323</v>
      </c>
      <c r="BA1965" t="s"/>
      <c r="BB1965" t="s"/>
      <c r="BC1965" t="n">
        <v>38.8775</v>
      </c>
      <c r="BD1965" t="n">
        <v>38.8775</v>
      </c>
      <c r="BE1965" t="s">
        <v>2341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>
        <v>976</v>
      </c>
      <c r="BR1965" t="s">
        <v>337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2319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11227.17</v>
      </c>
      <c r="L1966" t="s">
        <v>77</v>
      </c>
      <c r="M1966" t="s"/>
      <c r="N1966" t="s">
        <v>2342</v>
      </c>
      <c r="O1966" t="s">
        <v>79</v>
      </c>
      <c r="P1966" t="s">
        <v>2319</v>
      </c>
      <c r="Q1966" t="s"/>
      <c r="R1966" t="s">
        <v>328</v>
      </c>
      <c r="S1966" t="s">
        <v>2343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>
        <f>HYPERLINK("https://hotelmonitor-cachepage.eclerx.com/savepage/tk_15454758767818997_sr_62.html","info")</f>
        <v/>
      </c>
      <c r="AA1966" t="n">
        <v>-418170</v>
      </c>
      <c r="AB1966" t="s">
        <v>953</v>
      </c>
      <c r="AC1966" t="s">
        <v>88</v>
      </c>
      <c r="AD1966" t="s">
        <v>89</v>
      </c>
      <c r="AE1966" t="s"/>
      <c r="AF1966" t="s"/>
      <c r="AG1966" t="s"/>
      <c r="AH1966" t="s">
        <v>2344</v>
      </c>
      <c r="AI1966" t="s">
        <v>2345</v>
      </c>
      <c r="AJ1966" t="s"/>
      <c r="AK1966" t="s">
        <v>91</v>
      </c>
      <c r="AL1966" t="s"/>
      <c r="AM1966" t="s">
        <v>563</v>
      </c>
      <c r="AN1966" t="s">
        <v>91</v>
      </c>
      <c r="AO1966" t="s"/>
      <c r="AP1966" t="n">
        <v>20</v>
      </c>
      <c r="AQ1966" t="s">
        <v>92</v>
      </c>
      <c r="AR1966" t="s"/>
      <c r="AS1966" t="s">
        <v>955</v>
      </c>
      <c r="AT1966" t="s">
        <v>94</v>
      </c>
      <c r="AU1966" t="s">
        <v>91</v>
      </c>
      <c r="AV1966" t="s"/>
      <c r="AW1966" t="s">
        <v>95</v>
      </c>
      <c r="AX1966" t="s"/>
      <c r="AY1966" t="n">
        <v>418170</v>
      </c>
      <c r="AZ1966" t="s">
        <v>2323</v>
      </c>
      <c r="BA1966" t="s"/>
      <c r="BB1966" t="s"/>
      <c r="BC1966" t="n">
        <v>38.8775</v>
      </c>
      <c r="BD1966" t="n">
        <v>38.8775</v>
      </c>
      <c r="BE1966" t="s">
        <v>2346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>
        <v>2347</v>
      </c>
      <c r="BR1966" t="s">
        <v>337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2319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11227.17</v>
      </c>
      <c r="L1967" t="s">
        <v>77</v>
      </c>
      <c r="M1967" t="s"/>
      <c r="N1967" t="s">
        <v>2342</v>
      </c>
      <c r="O1967" t="s">
        <v>79</v>
      </c>
      <c r="P1967" t="s">
        <v>2319</v>
      </c>
      <c r="Q1967" t="s"/>
      <c r="R1967" t="s">
        <v>328</v>
      </c>
      <c r="S1967" t="s">
        <v>2343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>
        <f>HYPERLINK("https://hotelmonitor-cachepage.eclerx.com/savepage/tk_15454758767818997_sr_62.html","info")</f>
        <v/>
      </c>
      <c r="AA1967" t="n">
        <v>-418170</v>
      </c>
      <c r="AB1967" t="s">
        <v>953</v>
      </c>
      <c r="AC1967" t="s">
        <v>88</v>
      </c>
      <c r="AD1967" t="s">
        <v>89</v>
      </c>
      <c r="AE1967" t="s"/>
      <c r="AF1967" t="s"/>
      <c r="AG1967" t="s"/>
      <c r="AH1967" t="s">
        <v>2344</v>
      </c>
      <c r="AI1967" t="s">
        <v>2345</v>
      </c>
      <c r="AJ1967" t="s"/>
      <c r="AK1967" t="s">
        <v>91</v>
      </c>
      <c r="AL1967" t="s"/>
      <c r="AM1967" t="s">
        <v>563</v>
      </c>
      <c r="AN1967" t="s">
        <v>91</v>
      </c>
      <c r="AO1967" t="s"/>
      <c r="AP1967" t="n">
        <v>20</v>
      </c>
      <c r="AQ1967" t="s">
        <v>92</v>
      </c>
      <c r="AR1967" t="s"/>
      <c r="AS1967" t="s">
        <v>955</v>
      </c>
      <c r="AT1967" t="s">
        <v>94</v>
      </c>
      <c r="AU1967" t="s">
        <v>91</v>
      </c>
      <c r="AV1967" t="s"/>
      <c r="AW1967" t="s">
        <v>95</v>
      </c>
      <c r="AX1967" t="s"/>
      <c r="AY1967" t="n">
        <v>418170</v>
      </c>
      <c r="AZ1967" t="s">
        <v>2323</v>
      </c>
      <c r="BA1967" t="s"/>
      <c r="BB1967" t="s"/>
      <c r="BC1967" t="n">
        <v>38.8775</v>
      </c>
      <c r="BD1967" t="n">
        <v>38.8775</v>
      </c>
      <c r="BE1967" t="s">
        <v>2346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>
        <v>2347</v>
      </c>
      <c r="BR1967" t="s">
        <v>337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2319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11305.32</v>
      </c>
      <c r="L1968" t="s">
        <v>77</v>
      </c>
      <c r="M1968" t="s"/>
      <c r="N1968" t="s">
        <v>2348</v>
      </c>
      <c r="O1968" t="s">
        <v>79</v>
      </c>
      <c r="P1968" t="s">
        <v>2319</v>
      </c>
      <c r="Q1968" t="s"/>
      <c r="R1968" t="s">
        <v>328</v>
      </c>
      <c r="S1968" t="s">
        <v>2349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>
        <f>HYPERLINK("https://hotelmonitor-cachepage.eclerx.com/savepage/tk_15454758767818997_sr_62.html","info")</f>
        <v/>
      </c>
      <c r="AA1968" t="n">
        <v>-418170</v>
      </c>
      <c r="AB1968" t="s">
        <v>953</v>
      </c>
      <c r="AC1968" t="s">
        <v>88</v>
      </c>
      <c r="AD1968" t="s">
        <v>89</v>
      </c>
      <c r="AE1968" t="s"/>
      <c r="AF1968" t="s"/>
      <c r="AG1968" t="s"/>
      <c r="AH1968" t="s">
        <v>2350</v>
      </c>
      <c r="AI1968" t="s">
        <v>2349</v>
      </c>
      <c r="AJ1968" t="s"/>
      <c r="AK1968" t="s">
        <v>91</v>
      </c>
      <c r="AL1968" t="s"/>
      <c r="AM1968" t="s">
        <v>563</v>
      </c>
      <c r="AN1968" t="s">
        <v>91</v>
      </c>
      <c r="AO1968" t="s"/>
      <c r="AP1968" t="n">
        <v>20</v>
      </c>
      <c r="AQ1968" t="s">
        <v>92</v>
      </c>
      <c r="AR1968" t="s"/>
      <c r="AS1968" t="s">
        <v>955</v>
      </c>
      <c r="AT1968" t="s">
        <v>94</v>
      </c>
      <c r="AU1968" t="s">
        <v>91</v>
      </c>
      <c r="AV1968" t="s"/>
      <c r="AW1968" t="s">
        <v>95</v>
      </c>
      <c r="AX1968" t="s"/>
      <c r="AY1968" t="n">
        <v>418170</v>
      </c>
      <c r="AZ1968" t="s">
        <v>2323</v>
      </c>
      <c r="BA1968" t="s"/>
      <c r="BB1968" t="s"/>
      <c r="BC1968" t="n">
        <v>38.8775</v>
      </c>
      <c r="BD1968" t="n">
        <v>38.8775</v>
      </c>
      <c r="BE1968" t="s">
        <v>2351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>
        <v>2352</v>
      </c>
      <c r="BR1968" t="s">
        <v>337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2319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11305.32</v>
      </c>
      <c r="L1969" t="s">
        <v>77</v>
      </c>
      <c r="M1969" t="s"/>
      <c r="N1969" t="s">
        <v>2348</v>
      </c>
      <c r="O1969" t="s">
        <v>79</v>
      </c>
      <c r="P1969" t="s">
        <v>2319</v>
      </c>
      <c r="Q1969" t="s"/>
      <c r="R1969" t="s">
        <v>328</v>
      </c>
      <c r="S1969" t="s">
        <v>2349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>
        <f>HYPERLINK("https://hotelmonitor-cachepage.eclerx.com/savepage/tk_15454758767818997_sr_62.html","info")</f>
        <v/>
      </c>
      <c r="AA1969" t="n">
        <v>-418170</v>
      </c>
      <c r="AB1969" t="s">
        <v>953</v>
      </c>
      <c r="AC1969" t="s">
        <v>88</v>
      </c>
      <c r="AD1969" t="s">
        <v>89</v>
      </c>
      <c r="AE1969" t="s"/>
      <c r="AF1969" t="s"/>
      <c r="AG1969" t="s"/>
      <c r="AH1969" t="s">
        <v>2350</v>
      </c>
      <c r="AI1969" t="s">
        <v>2349</v>
      </c>
      <c r="AJ1969" t="s"/>
      <c r="AK1969" t="s">
        <v>91</v>
      </c>
      <c r="AL1969" t="s"/>
      <c r="AM1969" t="s">
        <v>563</v>
      </c>
      <c r="AN1969" t="s">
        <v>91</v>
      </c>
      <c r="AO1969" t="s"/>
      <c r="AP1969" t="n">
        <v>20</v>
      </c>
      <c r="AQ1969" t="s">
        <v>92</v>
      </c>
      <c r="AR1969" t="s"/>
      <c r="AS1969" t="s">
        <v>955</v>
      </c>
      <c r="AT1969" t="s">
        <v>94</v>
      </c>
      <c r="AU1969" t="s">
        <v>91</v>
      </c>
      <c r="AV1969" t="s"/>
      <c r="AW1969" t="s">
        <v>95</v>
      </c>
      <c r="AX1969" t="s"/>
      <c r="AY1969" t="n">
        <v>418170</v>
      </c>
      <c r="AZ1969" t="s">
        <v>2323</v>
      </c>
      <c r="BA1969" t="s"/>
      <c r="BB1969" t="s"/>
      <c r="BC1969" t="n">
        <v>38.8775</v>
      </c>
      <c r="BD1969" t="n">
        <v>38.8775</v>
      </c>
      <c r="BE1969" t="s">
        <v>2351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>
        <v>2352</v>
      </c>
      <c r="BR1969" t="s">
        <v>337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2319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11340.25</v>
      </c>
      <c r="L1970" t="s">
        <v>77</v>
      </c>
      <c r="M1970" t="s"/>
      <c r="N1970" t="s">
        <v>2353</v>
      </c>
      <c r="O1970" t="s">
        <v>79</v>
      </c>
      <c r="P1970" t="s">
        <v>2319</v>
      </c>
      <c r="Q1970" t="s"/>
      <c r="R1970" t="s">
        <v>328</v>
      </c>
      <c r="S1970" t="s">
        <v>2354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>
        <f>HYPERLINK("https://hotelmonitor-cachepage.eclerx.com/savepage/tk_15454758767818997_sr_62.html","info")</f>
        <v/>
      </c>
      <c r="AA1970" t="n">
        <v>-418170</v>
      </c>
      <c r="AB1970" t="s">
        <v>953</v>
      </c>
      <c r="AC1970" t="s">
        <v>88</v>
      </c>
      <c r="AD1970" t="s">
        <v>89</v>
      </c>
      <c r="AE1970" t="s"/>
      <c r="AF1970" t="s"/>
      <c r="AG1970" t="s"/>
      <c r="AH1970" t="s">
        <v>2355</v>
      </c>
      <c r="AI1970" t="s">
        <v>2354</v>
      </c>
      <c r="AJ1970" t="s"/>
      <c r="AK1970" t="s">
        <v>91</v>
      </c>
      <c r="AL1970" t="s"/>
      <c r="AM1970" t="s">
        <v>563</v>
      </c>
      <c r="AN1970" t="s">
        <v>91</v>
      </c>
      <c r="AO1970" t="s"/>
      <c r="AP1970" t="n">
        <v>20</v>
      </c>
      <c r="AQ1970" t="s">
        <v>92</v>
      </c>
      <c r="AR1970" t="s"/>
      <c r="AS1970" t="s">
        <v>955</v>
      </c>
      <c r="AT1970" t="s">
        <v>94</v>
      </c>
      <c r="AU1970" t="s">
        <v>91</v>
      </c>
      <c r="AV1970" t="s"/>
      <c r="AW1970" t="s">
        <v>95</v>
      </c>
      <c r="AX1970" t="s"/>
      <c r="AY1970" t="n">
        <v>418170</v>
      </c>
      <c r="AZ1970" t="s">
        <v>2323</v>
      </c>
      <c r="BA1970" t="s"/>
      <c r="BB1970" t="s"/>
      <c r="BC1970" t="n">
        <v>38.8775</v>
      </c>
      <c r="BD1970" t="n">
        <v>38.8775</v>
      </c>
      <c r="BE1970" t="s">
        <v>2356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>
        <v>2357</v>
      </c>
      <c r="BR1970" t="s">
        <v>337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2319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11340.25</v>
      </c>
      <c r="L1971" t="s">
        <v>77</v>
      </c>
      <c r="M1971" t="s"/>
      <c r="N1971" t="s">
        <v>2353</v>
      </c>
      <c r="O1971" t="s">
        <v>79</v>
      </c>
      <c r="P1971" t="s">
        <v>2319</v>
      </c>
      <c r="Q1971" t="s"/>
      <c r="R1971" t="s">
        <v>328</v>
      </c>
      <c r="S1971" t="s">
        <v>2354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>
        <f>HYPERLINK("https://hotelmonitor-cachepage.eclerx.com/savepage/tk_15454758767818997_sr_62.html","info")</f>
        <v/>
      </c>
      <c r="AA1971" t="n">
        <v>-418170</v>
      </c>
      <c r="AB1971" t="s">
        <v>953</v>
      </c>
      <c r="AC1971" t="s">
        <v>88</v>
      </c>
      <c r="AD1971" t="s">
        <v>89</v>
      </c>
      <c r="AE1971" t="s"/>
      <c r="AF1971" t="s"/>
      <c r="AG1971" t="s"/>
      <c r="AH1971" t="s">
        <v>2355</v>
      </c>
      <c r="AI1971" t="s">
        <v>2354</v>
      </c>
      <c r="AJ1971" t="s"/>
      <c r="AK1971" t="s">
        <v>91</v>
      </c>
      <c r="AL1971" t="s"/>
      <c r="AM1971" t="s">
        <v>563</v>
      </c>
      <c r="AN1971" t="s">
        <v>91</v>
      </c>
      <c r="AO1971" t="s"/>
      <c r="AP1971" t="n">
        <v>20</v>
      </c>
      <c r="AQ1971" t="s">
        <v>92</v>
      </c>
      <c r="AR1971" t="s"/>
      <c r="AS1971" t="s">
        <v>955</v>
      </c>
      <c r="AT1971" t="s">
        <v>94</v>
      </c>
      <c r="AU1971" t="s">
        <v>91</v>
      </c>
      <c r="AV1971" t="s"/>
      <c r="AW1971" t="s">
        <v>95</v>
      </c>
      <c r="AX1971" t="s"/>
      <c r="AY1971" t="n">
        <v>418170</v>
      </c>
      <c r="AZ1971" t="s">
        <v>2323</v>
      </c>
      <c r="BA1971" t="s"/>
      <c r="BB1971" t="s"/>
      <c r="BC1971" t="n">
        <v>38.8775</v>
      </c>
      <c r="BD1971" t="n">
        <v>38.8775</v>
      </c>
      <c r="BE1971" t="s">
        <v>2356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>
        <v>2357</v>
      </c>
      <c r="BR1971" t="s">
        <v>337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2319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11415.12</v>
      </c>
      <c r="L1972" t="s">
        <v>77</v>
      </c>
      <c r="M1972" t="s"/>
      <c r="N1972" t="s">
        <v>2358</v>
      </c>
      <c r="O1972" t="s">
        <v>79</v>
      </c>
      <c r="P1972" t="s">
        <v>2319</v>
      </c>
      <c r="Q1972" t="s"/>
      <c r="R1972" t="s">
        <v>328</v>
      </c>
      <c r="S1972" t="s">
        <v>2359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>
        <f>HYPERLINK("https://hotelmonitor-cachepage.eclerx.com/savepage/tk_15454758767818997_sr_62.html","info")</f>
        <v/>
      </c>
      <c r="AA1972" t="n">
        <v>-418170</v>
      </c>
      <c r="AB1972" t="s">
        <v>953</v>
      </c>
      <c r="AC1972" t="s">
        <v>88</v>
      </c>
      <c r="AD1972" t="s">
        <v>89</v>
      </c>
      <c r="AE1972" t="s"/>
      <c r="AF1972" t="s"/>
      <c r="AG1972" t="s"/>
      <c r="AH1972" t="s">
        <v>2360</v>
      </c>
      <c r="AI1972" t="s">
        <v>2359</v>
      </c>
      <c r="AJ1972" t="s"/>
      <c r="AK1972" t="s">
        <v>91</v>
      </c>
      <c r="AL1972" t="s"/>
      <c r="AM1972" t="s">
        <v>563</v>
      </c>
      <c r="AN1972" t="s">
        <v>91</v>
      </c>
      <c r="AO1972" t="s"/>
      <c r="AP1972" t="n">
        <v>20</v>
      </c>
      <c r="AQ1972" t="s">
        <v>92</v>
      </c>
      <c r="AR1972" t="s"/>
      <c r="AS1972" t="s">
        <v>955</v>
      </c>
      <c r="AT1972" t="s">
        <v>94</v>
      </c>
      <c r="AU1972" t="s">
        <v>91</v>
      </c>
      <c r="AV1972" t="s"/>
      <c r="AW1972" t="s">
        <v>95</v>
      </c>
      <c r="AX1972" t="s"/>
      <c r="AY1972" t="n">
        <v>418170</v>
      </c>
      <c r="AZ1972" t="s">
        <v>2323</v>
      </c>
      <c r="BA1972" t="s"/>
      <c r="BB1972" t="s"/>
      <c r="BC1972" t="n">
        <v>38.8775</v>
      </c>
      <c r="BD1972" t="n">
        <v>38.8775</v>
      </c>
      <c r="BE1972" t="s">
        <v>2361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>
        <v>2362</v>
      </c>
      <c r="BR1972" t="s">
        <v>337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2319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11415.12</v>
      </c>
      <c r="L1973" t="s">
        <v>77</v>
      </c>
      <c r="M1973" t="s"/>
      <c r="N1973" t="s">
        <v>2358</v>
      </c>
      <c r="O1973" t="s">
        <v>79</v>
      </c>
      <c r="P1973" t="s">
        <v>2319</v>
      </c>
      <c r="Q1973" t="s"/>
      <c r="R1973" t="s">
        <v>328</v>
      </c>
      <c r="S1973" t="s">
        <v>2359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>
        <f>HYPERLINK("https://hotelmonitor-cachepage.eclerx.com/savepage/tk_15454758767818997_sr_62.html","info")</f>
        <v/>
      </c>
      <c r="AA1973" t="n">
        <v>-418170</v>
      </c>
      <c r="AB1973" t="s">
        <v>953</v>
      </c>
      <c r="AC1973" t="s">
        <v>88</v>
      </c>
      <c r="AD1973" t="s">
        <v>89</v>
      </c>
      <c r="AE1973" t="s"/>
      <c r="AF1973" t="s"/>
      <c r="AG1973" t="s"/>
      <c r="AH1973" t="s">
        <v>2360</v>
      </c>
      <c r="AI1973" t="s">
        <v>2359</v>
      </c>
      <c r="AJ1973" t="s"/>
      <c r="AK1973" t="s">
        <v>91</v>
      </c>
      <c r="AL1973" t="s"/>
      <c r="AM1973" t="s">
        <v>563</v>
      </c>
      <c r="AN1973" t="s">
        <v>91</v>
      </c>
      <c r="AO1973" t="s"/>
      <c r="AP1973" t="n">
        <v>20</v>
      </c>
      <c r="AQ1973" t="s">
        <v>92</v>
      </c>
      <c r="AR1973" t="s"/>
      <c r="AS1973" t="s">
        <v>955</v>
      </c>
      <c r="AT1973" t="s">
        <v>94</v>
      </c>
      <c r="AU1973" t="s">
        <v>91</v>
      </c>
      <c r="AV1973" t="s"/>
      <c r="AW1973" t="s">
        <v>95</v>
      </c>
      <c r="AX1973" t="s"/>
      <c r="AY1973" t="n">
        <v>418170</v>
      </c>
      <c r="AZ1973" t="s">
        <v>2323</v>
      </c>
      <c r="BA1973" t="s"/>
      <c r="BB1973" t="s"/>
      <c r="BC1973" t="n">
        <v>38.8775</v>
      </c>
      <c r="BD1973" t="n">
        <v>38.8775</v>
      </c>
      <c r="BE1973" t="s">
        <v>2361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>
        <v>2362</v>
      </c>
      <c r="BR1973" t="s">
        <v>337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2319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11747.75</v>
      </c>
      <c r="L1974" t="s">
        <v>77</v>
      </c>
      <c r="M1974" t="s"/>
      <c r="N1974" t="s">
        <v>2363</v>
      </c>
      <c r="O1974" t="s">
        <v>79</v>
      </c>
      <c r="P1974" t="s">
        <v>2319</v>
      </c>
      <c r="Q1974" t="s"/>
      <c r="R1974" t="s">
        <v>328</v>
      </c>
      <c r="S1974" t="s">
        <v>2364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>
        <f>HYPERLINK("https://hotelmonitor-cachepage.eclerx.com/savepage/tk_15454758767818997_sr_62.html","info")</f>
        <v/>
      </c>
      <c r="AA1974" t="n">
        <v>-418170</v>
      </c>
      <c r="AB1974" t="s">
        <v>953</v>
      </c>
      <c r="AC1974" t="s">
        <v>88</v>
      </c>
      <c r="AD1974" t="s">
        <v>89</v>
      </c>
      <c r="AE1974" t="s"/>
      <c r="AF1974" t="s"/>
      <c r="AG1974" t="s"/>
      <c r="AH1974" t="s">
        <v>2365</v>
      </c>
      <c r="AI1974" t="s">
        <v>2364</v>
      </c>
      <c r="AJ1974" t="s"/>
      <c r="AK1974" t="s">
        <v>91</v>
      </c>
      <c r="AL1974" t="s"/>
      <c r="AM1974" t="s">
        <v>563</v>
      </c>
      <c r="AN1974" t="s">
        <v>91</v>
      </c>
      <c r="AO1974" t="s"/>
      <c r="AP1974" t="n">
        <v>20</v>
      </c>
      <c r="AQ1974" t="s">
        <v>92</v>
      </c>
      <c r="AR1974" t="s"/>
      <c r="AS1974" t="s">
        <v>955</v>
      </c>
      <c r="AT1974" t="s">
        <v>94</v>
      </c>
      <c r="AU1974" t="s">
        <v>91</v>
      </c>
      <c r="AV1974" t="s"/>
      <c r="AW1974" t="s">
        <v>95</v>
      </c>
      <c r="AX1974" t="s"/>
      <c r="AY1974" t="n">
        <v>418170</v>
      </c>
      <c r="AZ1974" t="s">
        <v>2323</v>
      </c>
      <c r="BA1974" t="s"/>
      <c r="BB1974" t="s"/>
      <c r="BC1974" t="n">
        <v>38.8775</v>
      </c>
      <c r="BD1974" t="n">
        <v>38.8775</v>
      </c>
      <c r="BE1974" t="s">
        <v>2366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>
        <v>2367</v>
      </c>
      <c r="BR1974" t="s">
        <v>337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2319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11747.75</v>
      </c>
      <c r="L1975" t="s">
        <v>77</v>
      </c>
      <c r="M1975" t="s"/>
      <c r="N1975" t="s">
        <v>2363</v>
      </c>
      <c r="O1975" t="s">
        <v>79</v>
      </c>
      <c r="P1975" t="s">
        <v>2319</v>
      </c>
      <c r="Q1975" t="s"/>
      <c r="R1975" t="s">
        <v>328</v>
      </c>
      <c r="S1975" t="s">
        <v>2364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>
        <f>HYPERLINK("https://hotelmonitor-cachepage.eclerx.com/savepage/tk_15454758767818997_sr_62.html","info")</f>
        <v/>
      </c>
      <c r="AA1975" t="n">
        <v>-418170</v>
      </c>
      <c r="AB1975" t="s">
        <v>953</v>
      </c>
      <c r="AC1975" t="s">
        <v>88</v>
      </c>
      <c r="AD1975" t="s">
        <v>89</v>
      </c>
      <c r="AE1975" t="s"/>
      <c r="AF1975" t="s"/>
      <c r="AG1975" t="s"/>
      <c r="AH1975" t="s">
        <v>2365</v>
      </c>
      <c r="AI1975" t="s">
        <v>2364</v>
      </c>
      <c r="AJ1975" t="s"/>
      <c r="AK1975" t="s">
        <v>91</v>
      </c>
      <c r="AL1975" t="s"/>
      <c r="AM1975" t="s">
        <v>563</v>
      </c>
      <c r="AN1975" t="s">
        <v>91</v>
      </c>
      <c r="AO1975" t="s"/>
      <c r="AP1975" t="n">
        <v>20</v>
      </c>
      <c r="AQ1975" t="s">
        <v>92</v>
      </c>
      <c r="AR1975" t="s"/>
      <c r="AS1975" t="s">
        <v>955</v>
      </c>
      <c r="AT1975" t="s">
        <v>94</v>
      </c>
      <c r="AU1975" t="s">
        <v>91</v>
      </c>
      <c r="AV1975" t="s"/>
      <c r="AW1975" t="s">
        <v>95</v>
      </c>
      <c r="AX1975" t="s"/>
      <c r="AY1975" t="n">
        <v>418170</v>
      </c>
      <c r="AZ1975" t="s">
        <v>2323</v>
      </c>
      <c r="BA1975" t="s"/>
      <c r="BB1975" t="s"/>
      <c r="BC1975" t="n">
        <v>38.8775</v>
      </c>
      <c r="BD1975" t="n">
        <v>38.8775</v>
      </c>
      <c r="BE1975" t="s">
        <v>2366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>
        <v>2367</v>
      </c>
      <c r="BR1975" t="s">
        <v>337</v>
      </c>
    </row>
    <row r="1976" spans="1:70">
      <c r="A1976" t="s">
        <v>70</v>
      </c>
      <c r="B1976" t="s">
        <v>71</v>
      </c>
      <c r="C1976" t="s">
        <v>438</v>
      </c>
      <c r="D1976" t="n">
        <v>3</v>
      </c>
      <c r="E1976" t="s">
        <v>596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61.31</v>
      </c>
      <c r="L1976" t="s">
        <v>77</v>
      </c>
      <c r="M1976" t="s"/>
      <c r="N1976" t="s">
        <v>597</v>
      </c>
      <c r="O1976" t="s">
        <v>79</v>
      </c>
      <c r="P1976" t="s">
        <v>596</v>
      </c>
      <c r="Q1976" t="s"/>
      <c r="R1976" t="s">
        <v>267</v>
      </c>
      <c r="S1976" t="s">
        <v>2368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>
        <f>HYPERLINK("https://hotelmonitor-cachepage.eclerx.com/savepage/tk_15454758706120758_sr_61.html","info")</f>
        <v/>
      </c>
      <c r="AA1976" t="n">
        <v>-426812</v>
      </c>
      <c r="AB1976" t="s">
        <v>87</v>
      </c>
      <c r="AC1976" t="s">
        <v>88</v>
      </c>
      <c r="AD1976" t="s">
        <v>89</v>
      </c>
      <c r="AE1976" t="s"/>
      <c r="AF1976" t="s"/>
      <c r="AG1976" t="s"/>
      <c r="AH1976" t="s">
        <v>2369</v>
      </c>
      <c r="AI1976" t="s">
        <v>2368</v>
      </c>
      <c r="AJ1976" t="s"/>
      <c r="AK1976" t="s">
        <v>91</v>
      </c>
      <c r="AL1976" t="s"/>
      <c r="AM1976" t="s"/>
      <c r="AN1976" t="s">
        <v>99</v>
      </c>
      <c r="AO1976" t="s">
        <v>185</v>
      </c>
      <c r="AP1976" t="n">
        <v>11</v>
      </c>
      <c r="AQ1976" t="s">
        <v>92</v>
      </c>
      <c r="AR1976" t="s"/>
      <c r="AS1976" t="s">
        <v>512</v>
      </c>
      <c r="AT1976" t="s">
        <v>94</v>
      </c>
      <c r="AU1976" t="s">
        <v>91</v>
      </c>
      <c r="AV1976" t="s"/>
      <c r="AW1976" t="s">
        <v>95</v>
      </c>
      <c r="AX1976" t="s"/>
      <c r="AY1976" t="n">
        <v>426812</v>
      </c>
      <c r="AZ1976" t="s">
        <v>600</v>
      </c>
      <c r="BA1976" t="s"/>
      <c r="BB1976" t="s"/>
      <c r="BC1976" t="n">
        <v>38.9806</v>
      </c>
      <c r="BD1976" t="n">
        <v>38.9806</v>
      </c>
      <c r="BE1976" t="s">
        <v>2370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>
        <v>284</v>
      </c>
      <c r="BO1976" t="s">
        <v>82</v>
      </c>
      <c r="BP1976" t="s">
        <v>99</v>
      </c>
      <c r="BQ1976" t="s">
        <v>602</v>
      </c>
      <c r="BR1976" t="s">
        <v>557</v>
      </c>
    </row>
    <row r="1977" spans="1:70">
      <c r="A1977" t="s">
        <v>70</v>
      </c>
      <c r="B1977" t="s">
        <v>71</v>
      </c>
      <c r="C1977" t="s">
        <v>438</v>
      </c>
      <c r="D1977" t="n">
        <v>3</v>
      </c>
      <c r="E1977" t="s">
        <v>596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61.31</v>
      </c>
      <c r="L1977" t="s">
        <v>77</v>
      </c>
      <c r="M1977" t="s"/>
      <c r="N1977" t="s">
        <v>597</v>
      </c>
      <c r="O1977" t="s">
        <v>79</v>
      </c>
      <c r="P1977" t="s">
        <v>596</v>
      </c>
      <c r="Q1977" t="s"/>
      <c r="R1977" t="s">
        <v>267</v>
      </c>
      <c r="S1977" t="s">
        <v>2368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>
        <f>HYPERLINK("https://hotelmonitor-cachepage.eclerx.com/savepage/tk_15454758706120758_sr_61.html","info")</f>
        <v/>
      </c>
      <c r="AA1977" t="n">
        <v>-426812</v>
      </c>
      <c r="AB1977" t="s">
        <v>87</v>
      </c>
      <c r="AC1977" t="s">
        <v>88</v>
      </c>
      <c r="AD1977" t="s">
        <v>89</v>
      </c>
      <c r="AE1977" t="s"/>
      <c r="AF1977" t="s"/>
      <c r="AG1977" t="s"/>
      <c r="AH1977" t="s">
        <v>2369</v>
      </c>
      <c r="AI1977" t="s">
        <v>2368</v>
      </c>
      <c r="AJ1977" t="s"/>
      <c r="AK1977" t="s">
        <v>91</v>
      </c>
      <c r="AL1977" t="s"/>
      <c r="AM1977" t="s"/>
      <c r="AN1977" t="s">
        <v>99</v>
      </c>
      <c r="AO1977" t="s">
        <v>185</v>
      </c>
      <c r="AP1977" t="n">
        <v>11</v>
      </c>
      <c r="AQ1977" t="s">
        <v>92</v>
      </c>
      <c r="AR1977" t="s"/>
      <c r="AS1977" t="s">
        <v>512</v>
      </c>
      <c r="AT1977" t="s">
        <v>94</v>
      </c>
      <c r="AU1977" t="s">
        <v>91</v>
      </c>
      <c r="AV1977" t="s"/>
      <c r="AW1977" t="s">
        <v>95</v>
      </c>
      <c r="AX1977" t="s"/>
      <c r="AY1977" t="n">
        <v>426812</v>
      </c>
      <c r="AZ1977" t="s">
        <v>600</v>
      </c>
      <c r="BA1977" t="s"/>
      <c r="BB1977" t="s"/>
      <c r="BC1977" t="n">
        <v>38.9806</v>
      </c>
      <c r="BD1977" t="n">
        <v>38.9806</v>
      </c>
      <c r="BE1977" t="s">
        <v>2370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>
        <v>284</v>
      </c>
      <c r="BO1977" t="s">
        <v>82</v>
      </c>
      <c r="BP1977" t="s">
        <v>99</v>
      </c>
      <c r="BQ1977" t="s">
        <v>602</v>
      </c>
      <c r="BR1977" t="s">
        <v>557</v>
      </c>
    </row>
    <row r="1978" spans="1:70">
      <c r="A1978" t="s">
        <v>70</v>
      </c>
      <c r="B1978" t="s">
        <v>71</v>
      </c>
      <c r="C1978" t="s">
        <v>438</v>
      </c>
      <c r="D1978" t="n">
        <v>3</v>
      </c>
      <c r="E1978" t="s">
        <v>596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81.75</v>
      </c>
      <c r="L1978" t="s">
        <v>77</v>
      </c>
      <c r="M1978" t="s"/>
      <c r="N1978" t="s">
        <v>603</v>
      </c>
      <c r="O1978" t="s">
        <v>79</v>
      </c>
      <c r="P1978" t="s">
        <v>596</v>
      </c>
      <c r="Q1978" t="s"/>
      <c r="R1978" t="s">
        <v>267</v>
      </c>
      <c r="S1978" t="s">
        <v>2371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HYPERLINK("https://hotelmonitor-cachepage.eclerx.com/savepage/tk_15454758706120758_sr_61.html","info")</f>
        <v/>
      </c>
      <c r="AA1978" t="n">
        <v>-426812</v>
      </c>
      <c r="AB1978" t="s">
        <v>87</v>
      </c>
      <c r="AC1978" t="s">
        <v>88</v>
      </c>
      <c r="AD1978" t="s">
        <v>89</v>
      </c>
      <c r="AE1978" t="s"/>
      <c r="AF1978" t="s"/>
      <c r="AG1978" t="s"/>
      <c r="AH1978" t="s">
        <v>2372</v>
      </c>
      <c r="AI1978" t="s">
        <v>2371</v>
      </c>
      <c r="AJ1978" t="s"/>
      <c r="AK1978" t="s">
        <v>91</v>
      </c>
      <c r="AL1978" t="s"/>
      <c r="AM1978" t="s"/>
      <c r="AN1978" t="s">
        <v>99</v>
      </c>
      <c r="AO1978" t="s">
        <v>185</v>
      </c>
      <c r="AP1978" t="n">
        <v>11</v>
      </c>
      <c r="AQ1978" t="s">
        <v>92</v>
      </c>
      <c r="AR1978" t="s"/>
      <c r="AS1978" t="s">
        <v>512</v>
      </c>
      <c r="AT1978" t="s">
        <v>94</v>
      </c>
      <c r="AU1978" t="s">
        <v>91</v>
      </c>
      <c r="AV1978" t="s"/>
      <c r="AW1978" t="s">
        <v>95</v>
      </c>
      <c r="AX1978" t="s"/>
      <c r="AY1978" t="n">
        <v>426812</v>
      </c>
      <c r="AZ1978" t="s">
        <v>600</v>
      </c>
      <c r="BA1978" t="s"/>
      <c r="BB1978" t="s"/>
      <c r="BC1978" t="n">
        <v>38.9806</v>
      </c>
      <c r="BD1978" t="n">
        <v>38.9806</v>
      </c>
      <c r="BE1978" t="s">
        <v>2373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>
        <v>284</v>
      </c>
      <c r="BO1978" t="s">
        <v>82</v>
      </c>
      <c r="BP1978" t="s">
        <v>99</v>
      </c>
      <c r="BQ1978" t="s">
        <v>607</v>
      </c>
      <c r="BR1978" t="s">
        <v>557</v>
      </c>
    </row>
    <row r="1979" spans="1:70">
      <c r="A1979" t="s">
        <v>70</v>
      </c>
      <c r="B1979" t="s">
        <v>71</v>
      </c>
      <c r="C1979" t="s">
        <v>438</v>
      </c>
      <c r="D1979" t="n">
        <v>3</v>
      </c>
      <c r="E1979" t="s">
        <v>596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81.75</v>
      </c>
      <c r="L1979" t="s">
        <v>77</v>
      </c>
      <c r="M1979" t="s"/>
      <c r="N1979" t="s">
        <v>603</v>
      </c>
      <c r="O1979" t="s">
        <v>79</v>
      </c>
      <c r="P1979" t="s">
        <v>596</v>
      </c>
      <c r="Q1979" t="s"/>
      <c r="R1979" t="s">
        <v>267</v>
      </c>
      <c r="S1979" t="s">
        <v>2371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HYPERLINK("https://hotelmonitor-cachepage.eclerx.com/savepage/tk_15454758706120758_sr_61.html","info")</f>
        <v/>
      </c>
      <c r="AA1979" t="n">
        <v>-426812</v>
      </c>
      <c r="AB1979" t="s">
        <v>87</v>
      </c>
      <c r="AC1979" t="s">
        <v>88</v>
      </c>
      <c r="AD1979" t="s">
        <v>89</v>
      </c>
      <c r="AE1979" t="s"/>
      <c r="AF1979" t="s"/>
      <c r="AG1979" t="s"/>
      <c r="AH1979" t="s">
        <v>2372</v>
      </c>
      <c r="AI1979" t="s">
        <v>2371</v>
      </c>
      <c r="AJ1979" t="s"/>
      <c r="AK1979" t="s">
        <v>91</v>
      </c>
      <c r="AL1979" t="s"/>
      <c r="AM1979" t="s"/>
      <c r="AN1979" t="s">
        <v>99</v>
      </c>
      <c r="AO1979" t="s">
        <v>185</v>
      </c>
      <c r="AP1979" t="n">
        <v>11</v>
      </c>
      <c r="AQ1979" t="s">
        <v>92</v>
      </c>
      <c r="AR1979" t="s"/>
      <c r="AS1979" t="s">
        <v>512</v>
      </c>
      <c r="AT1979" t="s">
        <v>94</v>
      </c>
      <c r="AU1979" t="s">
        <v>91</v>
      </c>
      <c r="AV1979" t="s"/>
      <c r="AW1979" t="s">
        <v>95</v>
      </c>
      <c r="AX1979" t="s"/>
      <c r="AY1979" t="n">
        <v>426812</v>
      </c>
      <c r="AZ1979" t="s">
        <v>600</v>
      </c>
      <c r="BA1979" t="s"/>
      <c r="BB1979" t="s"/>
      <c r="BC1979" t="n">
        <v>38.9806</v>
      </c>
      <c r="BD1979" t="n">
        <v>38.9806</v>
      </c>
      <c r="BE1979" t="s">
        <v>2373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>
        <v>284</v>
      </c>
      <c r="BO1979" t="s">
        <v>82</v>
      </c>
      <c r="BP1979" t="s">
        <v>99</v>
      </c>
      <c r="BQ1979" t="s">
        <v>607</v>
      </c>
      <c r="BR1979" t="s">
        <v>557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2374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12653.12</v>
      </c>
      <c r="L1980" t="s">
        <v>77</v>
      </c>
      <c r="M1980" t="s"/>
      <c r="N1980" t="s">
        <v>2375</v>
      </c>
      <c r="O1980" t="s">
        <v>79</v>
      </c>
      <c r="P1980" t="s">
        <v>2374</v>
      </c>
      <c r="Q1980" t="s"/>
      <c r="R1980" t="s">
        <v>328</v>
      </c>
      <c r="S1980" t="s">
        <v>1595</v>
      </c>
      <c r="T1980" t="s">
        <v>82</v>
      </c>
      <c r="U1980" t="s">
        <v>83</v>
      </c>
      <c r="V1980" t="s">
        <v>84</v>
      </c>
      <c r="W1980" t="s">
        <v>103</v>
      </c>
      <c r="X1980" t="s"/>
      <c r="Y1980" t="s">
        <v>86</v>
      </c>
      <c r="Z1980">
        <f>HYPERLINK("https://hotelmonitor-cachepage.eclerx.com/savepage/tk_1545475877103249_sr_62.html","info")</f>
        <v/>
      </c>
      <c r="AA1980" t="n">
        <v>-3637093</v>
      </c>
      <c r="AB1980" t="s">
        <v>2376</v>
      </c>
      <c r="AC1980" t="s">
        <v>196</v>
      </c>
      <c r="AD1980" t="s">
        <v>89</v>
      </c>
      <c r="AE1980" t="s"/>
      <c r="AF1980" t="s"/>
      <c r="AG1980" t="s"/>
      <c r="AH1980" t="s">
        <v>1597</v>
      </c>
      <c r="AI1980" t="s">
        <v>1595</v>
      </c>
      <c r="AJ1980" t="s"/>
      <c r="AK1980" t="s">
        <v>91</v>
      </c>
      <c r="AL1980" t="s"/>
      <c r="AM1980" t="s"/>
      <c r="AN1980" t="s">
        <v>91</v>
      </c>
      <c r="AO1980" t="s"/>
      <c r="AP1980" t="n">
        <v>59</v>
      </c>
      <c r="AQ1980" t="s">
        <v>92</v>
      </c>
      <c r="AR1980" t="s"/>
      <c r="AS1980" t="s">
        <v>445</v>
      </c>
      <c r="AT1980" t="s">
        <v>94</v>
      </c>
      <c r="AU1980" t="s">
        <v>91</v>
      </c>
      <c r="AV1980" t="s"/>
      <c r="AW1980" t="s">
        <v>95</v>
      </c>
      <c r="AX1980" t="s"/>
      <c r="AY1980" t="n">
        <v>3637093</v>
      </c>
      <c r="AZ1980" t="s">
        <v>2377</v>
      </c>
      <c r="BA1980" t="s"/>
      <c r="BB1980" t="s"/>
      <c r="BC1980" t="n">
        <v>38.9186</v>
      </c>
      <c r="BD1980" t="n">
        <v>38.9186</v>
      </c>
      <c r="BE1980" t="s">
        <v>1598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>
        <v>335</v>
      </c>
      <c r="BO1980" t="s">
        <v>82</v>
      </c>
      <c r="BP1980" t="s">
        <v>99</v>
      </c>
      <c r="BQ1980" t="s">
        <v>2378</v>
      </c>
      <c r="BR1980" t="s">
        <v>387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2374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12653.12</v>
      </c>
      <c r="L1981" t="s">
        <v>77</v>
      </c>
      <c r="M1981" t="s"/>
      <c r="N1981" t="s">
        <v>2375</v>
      </c>
      <c r="O1981" t="s">
        <v>79</v>
      </c>
      <c r="P1981" t="s">
        <v>2374</v>
      </c>
      <c r="Q1981" t="s"/>
      <c r="R1981" t="s">
        <v>328</v>
      </c>
      <c r="S1981" t="s">
        <v>1595</v>
      </c>
      <c r="T1981" t="s">
        <v>82</v>
      </c>
      <c r="U1981" t="s">
        <v>83</v>
      </c>
      <c r="V1981" t="s">
        <v>84</v>
      </c>
      <c r="W1981" t="s">
        <v>103</v>
      </c>
      <c r="X1981" t="s"/>
      <c r="Y1981" t="s">
        <v>86</v>
      </c>
      <c r="Z1981">
        <f>HYPERLINK("https://hotelmonitor-cachepage.eclerx.com/savepage/tk_1545475877103249_sr_62.html","info")</f>
        <v/>
      </c>
      <c r="AA1981" t="n">
        <v>-3637093</v>
      </c>
      <c r="AB1981" t="s">
        <v>2376</v>
      </c>
      <c r="AC1981" t="s">
        <v>196</v>
      </c>
      <c r="AD1981" t="s">
        <v>89</v>
      </c>
      <c r="AE1981" t="s"/>
      <c r="AF1981" t="s"/>
      <c r="AG1981" t="s"/>
      <c r="AH1981" t="s">
        <v>1597</v>
      </c>
      <c r="AI1981" t="s">
        <v>1595</v>
      </c>
      <c r="AJ1981" t="s"/>
      <c r="AK1981" t="s">
        <v>91</v>
      </c>
      <c r="AL1981" t="s"/>
      <c r="AM1981" t="s"/>
      <c r="AN1981" t="s">
        <v>91</v>
      </c>
      <c r="AO1981" t="s"/>
      <c r="AP1981" t="n">
        <v>59</v>
      </c>
      <c r="AQ1981" t="s">
        <v>92</v>
      </c>
      <c r="AR1981" t="s"/>
      <c r="AS1981" t="s">
        <v>445</v>
      </c>
      <c r="AT1981" t="s">
        <v>94</v>
      </c>
      <c r="AU1981" t="s">
        <v>91</v>
      </c>
      <c r="AV1981" t="s"/>
      <c r="AW1981" t="s">
        <v>95</v>
      </c>
      <c r="AX1981" t="s"/>
      <c r="AY1981" t="n">
        <v>3637093</v>
      </c>
      <c r="AZ1981" t="s">
        <v>2377</v>
      </c>
      <c r="BA1981" t="s"/>
      <c r="BB1981" t="s"/>
      <c r="BC1981" t="n">
        <v>38.9186</v>
      </c>
      <c r="BD1981" t="n">
        <v>38.9186</v>
      </c>
      <c r="BE1981" t="s">
        <v>1598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>
        <v>335</v>
      </c>
      <c r="BO1981" t="s">
        <v>82</v>
      </c>
      <c r="BP1981" t="s">
        <v>99</v>
      </c>
      <c r="BQ1981" t="s">
        <v>2378</v>
      </c>
      <c r="BR1981" t="s">
        <v>387</v>
      </c>
    </row>
    <row r="1982" spans="1:70">
      <c r="A1982" t="s">
        <v>70</v>
      </c>
      <c r="B1982" t="s">
        <v>71</v>
      </c>
      <c r="C1982" t="s">
        <v>438</v>
      </c>
      <c r="D1982" t="n">
        <v>3</v>
      </c>
      <c r="E1982" t="s">
        <v>312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45.56</v>
      </c>
      <c r="L1982" t="s">
        <v>77</v>
      </c>
      <c r="M1982" t="s"/>
      <c r="N1982" t="s">
        <v>313</v>
      </c>
      <c r="O1982" t="s">
        <v>79</v>
      </c>
      <c r="P1982" t="s">
        <v>312</v>
      </c>
      <c r="Q1982" t="s"/>
      <c r="R1982" t="s">
        <v>314</v>
      </c>
      <c r="S1982" t="s">
        <v>2379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HYPERLINK("https://hotelmonitor-cachepage.eclerx.com/savepage/tk_1545475870575349_sr_61.html","info")</f>
        <v/>
      </c>
      <c r="AA1982" t="n">
        <v>-3539753</v>
      </c>
      <c r="AB1982" t="s">
        <v>316</v>
      </c>
      <c r="AC1982" t="s">
        <v>196</v>
      </c>
      <c r="AD1982" t="s">
        <v>89</v>
      </c>
      <c r="AE1982" t="s"/>
      <c r="AF1982" t="s"/>
      <c r="AG1982" t="s"/>
      <c r="AH1982" t="s">
        <v>2380</v>
      </c>
      <c r="AI1982" t="s">
        <v>2379</v>
      </c>
      <c r="AJ1982" t="s"/>
      <c r="AK1982" t="s">
        <v>91</v>
      </c>
      <c r="AL1982" t="s"/>
      <c r="AM1982" t="s"/>
      <c r="AN1982" t="s">
        <v>99</v>
      </c>
      <c r="AO1982" t="s">
        <v>200</v>
      </c>
      <c r="AP1982" t="n">
        <v>7</v>
      </c>
      <c r="AQ1982" t="s">
        <v>92</v>
      </c>
      <c r="AR1982" t="s"/>
      <c r="AS1982" t="s">
        <v>731</v>
      </c>
      <c r="AT1982" t="s">
        <v>94</v>
      </c>
      <c r="AU1982" t="s">
        <v>91</v>
      </c>
      <c r="AV1982" t="s"/>
      <c r="AW1982" t="s">
        <v>95</v>
      </c>
      <c r="AX1982" t="s"/>
      <c r="AY1982" t="n">
        <v>3539753</v>
      </c>
      <c r="AZ1982" t="s">
        <v>319</v>
      </c>
      <c r="BA1982" t="s"/>
      <c r="BB1982" t="s"/>
      <c r="BC1982" t="n">
        <v>38.9705</v>
      </c>
      <c r="BD1982" t="n">
        <v>38.9705</v>
      </c>
      <c r="BE1982" t="s">
        <v>2381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>
        <v>284</v>
      </c>
      <c r="BO1982" t="s">
        <v>82</v>
      </c>
      <c r="BP1982" t="s">
        <v>99</v>
      </c>
      <c r="BQ1982" t="s">
        <v>321</v>
      </c>
      <c r="BR1982" t="s">
        <v>205</v>
      </c>
    </row>
    <row r="1983" spans="1:70">
      <c r="A1983" t="s">
        <v>70</v>
      </c>
      <c r="B1983" t="s">
        <v>71</v>
      </c>
      <c r="C1983" t="s">
        <v>438</v>
      </c>
      <c r="D1983" t="n">
        <v>3</v>
      </c>
      <c r="E1983" t="s">
        <v>312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45.56</v>
      </c>
      <c r="L1983" t="s">
        <v>77</v>
      </c>
      <c r="M1983" t="s"/>
      <c r="N1983" t="s">
        <v>313</v>
      </c>
      <c r="O1983" t="s">
        <v>79</v>
      </c>
      <c r="P1983" t="s">
        <v>312</v>
      </c>
      <c r="Q1983" t="s"/>
      <c r="R1983" t="s">
        <v>314</v>
      </c>
      <c r="S1983" t="s">
        <v>2379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HYPERLINK("https://hotelmonitor-cachepage.eclerx.com/savepage/tk_1545475870575349_sr_61.html","info")</f>
        <v/>
      </c>
      <c r="AA1983" t="n">
        <v>-3539753</v>
      </c>
      <c r="AB1983" t="s">
        <v>316</v>
      </c>
      <c r="AC1983" t="s">
        <v>196</v>
      </c>
      <c r="AD1983" t="s">
        <v>89</v>
      </c>
      <c r="AE1983" t="s"/>
      <c r="AF1983" t="s"/>
      <c r="AG1983" t="s"/>
      <c r="AH1983" t="s">
        <v>2380</v>
      </c>
      <c r="AI1983" t="s">
        <v>2379</v>
      </c>
      <c r="AJ1983" t="s"/>
      <c r="AK1983" t="s">
        <v>91</v>
      </c>
      <c r="AL1983" t="s"/>
      <c r="AM1983" t="s"/>
      <c r="AN1983" t="s">
        <v>99</v>
      </c>
      <c r="AO1983" t="s">
        <v>200</v>
      </c>
      <c r="AP1983" t="n">
        <v>7</v>
      </c>
      <c r="AQ1983" t="s">
        <v>92</v>
      </c>
      <c r="AR1983" t="s"/>
      <c r="AS1983" t="s">
        <v>731</v>
      </c>
      <c r="AT1983" t="s">
        <v>94</v>
      </c>
      <c r="AU1983" t="s">
        <v>91</v>
      </c>
      <c r="AV1983" t="s"/>
      <c r="AW1983" t="s">
        <v>95</v>
      </c>
      <c r="AX1983" t="s"/>
      <c r="AY1983" t="n">
        <v>3539753</v>
      </c>
      <c r="AZ1983" t="s">
        <v>319</v>
      </c>
      <c r="BA1983" t="s"/>
      <c r="BB1983" t="s"/>
      <c r="BC1983" t="n">
        <v>38.9705</v>
      </c>
      <c r="BD1983" t="n">
        <v>38.9705</v>
      </c>
      <c r="BE1983" t="s">
        <v>2381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>
        <v>284</v>
      </c>
      <c r="BO1983" t="s">
        <v>82</v>
      </c>
      <c r="BP1983" t="s">
        <v>99</v>
      </c>
      <c r="BQ1983" t="s">
        <v>321</v>
      </c>
      <c r="BR1983" t="s">
        <v>205</v>
      </c>
    </row>
    <row r="1984" spans="1:70">
      <c r="A1984" t="s">
        <v>70</v>
      </c>
      <c r="B1984" t="s">
        <v>71</v>
      </c>
      <c r="C1984" t="s">
        <v>438</v>
      </c>
      <c r="D1984" t="n">
        <v>3</v>
      </c>
      <c r="E1984" t="s">
        <v>312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45.56</v>
      </c>
      <c r="L1984" t="s">
        <v>77</v>
      </c>
      <c r="M1984" t="s"/>
      <c r="N1984" t="s">
        <v>313</v>
      </c>
      <c r="O1984" t="s">
        <v>79</v>
      </c>
      <c r="P1984" t="s">
        <v>312</v>
      </c>
      <c r="Q1984" t="s"/>
      <c r="R1984" t="s">
        <v>314</v>
      </c>
      <c r="S1984" t="s">
        <v>2379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>
        <f>HYPERLINK("https://hotelmonitor-cachepage.eclerx.com/savepage/tk_1545475870575349_sr_61.html","info")</f>
        <v/>
      </c>
      <c r="AA1984" t="n">
        <v>-3539753</v>
      </c>
      <c r="AB1984" t="s">
        <v>316</v>
      </c>
      <c r="AC1984" t="s">
        <v>196</v>
      </c>
      <c r="AD1984" t="s">
        <v>89</v>
      </c>
      <c r="AE1984" t="s"/>
      <c r="AF1984" t="s"/>
      <c r="AG1984" t="s"/>
      <c r="AH1984" t="s">
        <v>2380</v>
      </c>
      <c r="AI1984" t="s">
        <v>2379</v>
      </c>
      <c r="AJ1984" t="s"/>
      <c r="AK1984" t="s">
        <v>91</v>
      </c>
      <c r="AL1984" t="s"/>
      <c r="AM1984" t="s"/>
      <c r="AN1984" t="s">
        <v>99</v>
      </c>
      <c r="AO1984" t="s">
        <v>200</v>
      </c>
      <c r="AP1984" t="n">
        <v>7</v>
      </c>
      <c r="AQ1984" t="s">
        <v>92</v>
      </c>
      <c r="AR1984" t="s"/>
      <c r="AS1984" t="s">
        <v>731</v>
      </c>
      <c r="AT1984" t="s">
        <v>94</v>
      </c>
      <c r="AU1984" t="s">
        <v>91</v>
      </c>
      <c r="AV1984" t="s"/>
      <c r="AW1984" t="s">
        <v>95</v>
      </c>
      <c r="AX1984" t="s"/>
      <c r="AY1984" t="n">
        <v>3539753</v>
      </c>
      <c r="AZ1984" t="s">
        <v>319</v>
      </c>
      <c r="BA1984" t="s"/>
      <c r="BB1984" t="s"/>
      <c r="BC1984" t="n">
        <v>38.9705</v>
      </c>
      <c r="BD1984" t="n">
        <v>38.9705</v>
      </c>
      <c r="BE1984" t="s">
        <v>2381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>
        <v>284</v>
      </c>
      <c r="BO1984" t="s">
        <v>82</v>
      </c>
      <c r="BP1984" t="s">
        <v>99</v>
      </c>
      <c r="BQ1984" t="s">
        <v>321</v>
      </c>
      <c r="BR1984" t="s">
        <v>205</v>
      </c>
    </row>
    <row r="1985" spans="1:70">
      <c r="A1985" t="s">
        <v>70</v>
      </c>
      <c r="B1985" t="s">
        <v>71</v>
      </c>
      <c r="C1985" t="s">
        <v>438</v>
      </c>
      <c r="D1985" t="n">
        <v>3</v>
      </c>
      <c r="E1985" t="s">
        <v>312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45.56</v>
      </c>
      <c r="L1985" t="s">
        <v>77</v>
      </c>
      <c r="M1985" t="s"/>
      <c r="N1985" t="s">
        <v>313</v>
      </c>
      <c r="O1985" t="s">
        <v>79</v>
      </c>
      <c r="P1985" t="s">
        <v>312</v>
      </c>
      <c r="Q1985" t="s"/>
      <c r="R1985" t="s">
        <v>314</v>
      </c>
      <c r="S1985" t="s">
        <v>2379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>
        <f>HYPERLINK("https://hotelmonitor-cachepage.eclerx.com/savepage/tk_1545475870575349_sr_61.html","info")</f>
        <v/>
      </c>
      <c r="AA1985" t="n">
        <v>-3539753</v>
      </c>
      <c r="AB1985" t="s">
        <v>316</v>
      </c>
      <c r="AC1985" t="s">
        <v>196</v>
      </c>
      <c r="AD1985" t="s">
        <v>89</v>
      </c>
      <c r="AE1985" t="s"/>
      <c r="AF1985" t="s"/>
      <c r="AG1985" t="s"/>
      <c r="AH1985" t="s">
        <v>2380</v>
      </c>
      <c r="AI1985" t="s">
        <v>2379</v>
      </c>
      <c r="AJ1985" t="s"/>
      <c r="AK1985" t="s">
        <v>91</v>
      </c>
      <c r="AL1985" t="s"/>
      <c r="AM1985" t="s"/>
      <c r="AN1985" t="s">
        <v>99</v>
      </c>
      <c r="AO1985" t="s">
        <v>200</v>
      </c>
      <c r="AP1985" t="n">
        <v>7</v>
      </c>
      <c r="AQ1985" t="s">
        <v>92</v>
      </c>
      <c r="AR1985" t="s"/>
      <c r="AS1985" t="s">
        <v>731</v>
      </c>
      <c r="AT1985" t="s">
        <v>94</v>
      </c>
      <c r="AU1985" t="s">
        <v>91</v>
      </c>
      <c r="AV1985" t="s"/>
      <c r="AW1985" t="s">
        <v>95</v>
      </c>
      <c r="AX1985" t="s"/>
      <c r="AY1985" t="n">
        <v>3539753</v>
      </c>
      <c r="AZ1985" t="s">
        <v>319</v>
      </c>
      <c r="BA1985" t="s"/>
      <c r="BB1985" t="s"/>
      <c r="BC1985" t="n">
        <v>38.9705</v>
      </c>
      <c r="BD1985" t="n">
        <v>38.9705</v>
      </c>
      <c r="BE1985" t="s">
        <v>2381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>
        <v>284</v>
      </c>
      <c r="BO1985" t="s">
        <v>82</v>
      </c>
      <c r="BP1985" t="s">
        <v>99</v>
      </c>
      <c r="BQ1985" t="s">
        <v>321</v>
      </c>
      <c r="BR1985" t="s">
        <v>205</v>
      </c>
    </row>
    <row r="1986" spans="1:70">
      <c r="A1986" t="s">
        <v>70</v>
      </c>
      <c r="B1986" t="s">
        <v>71</v>
      </c>
      <c r="C1986" t="s">
        <v>438</v>
      </c>
      <c r="D1986" t="n">
        <v>3</v>
      </c>
      <c r="E1986" t="s">
        <v>312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50.62</v>
      </c>
      <c r="L1986" t="s">
        <v>77</v>
      </c>
      <c r="M1986" t="s"/>
      <c r="N1986" t="s">
        <v>313</v>
      </c>
      <c r="O1986" t="s">
        <v>79</v>
      </c>
      <c r="P1986" t="s">
        <v>312</v>
      </c>
      <c r="Q1986" t="s"/>
      <c r="R1986" t="s">
        <v>314</v>
      </c>
      <c r="S1986" t="s">
        <v>2382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HYPERLINK("https://hotelmonitor-cachepage.eclerx.com/savepage/tk_1545475870575349_sr_61.html","info")</f>
        <v/>
      </c>
      <c r="AA1986" t="n">
        <v>-3539753</v>
      </c>
      <c r="AB1986" t="s">
        <v>323</v>
      </c>
      <c r="AC1986" t="s">
        <v>88</v>
      </c>
      <c r="AD1986" t="s">
        <v>89</v>
      </c>
      <c r="AE1986" t="s"/>
      <c r="AF1986" t="s"/>
      <c r="AG1986" t="s"/>
      <c r="AH1986" t="s">
        <v>2383</v>
      </c>
      <c r="AI1986" t="s">
        <v>2382</v>
      </c>
      <c r="AJ1986" t="s"/>
      <c r="AK1986" t="s">
        <v>91</v>
      </c>
      <c r="AL1986" t="s"/>
      <c r="AM1986" t="s"/>
      <c r="AN1986" t="s">
        <v>91</v>
      </c>
      <c r="AO1986" t="s"/>
      <c r="AP1986" t="n">
        <v>7</v>
      </c>
      <c r="AQ1986" t="s">
        <v>92</v>
      </c>
      <c r="AR1986" t="s"/>
      <c r="AS1986" t="s">
        <v>731</v>
      </c>
      <c r="AT1986" t="s">
        <v>94</v>
      </c>
      <c r="AU1986" t="s">
        <v>91</v>
      </c>
      <c r="AV1986" t="s"/>
      <c r="AW1986" t="s">
        <v>95</v>
      </c>
      <c r="AX1986" t="s"/>
      <c r="AY1986" t="n">
        <v>3539753</v>
      </c>
      <c r="AZ1986" t="s">
        <v>319</v>
      </c>
      <c r="BA1986" t="s"/>
      <c r="BB1986" t="s"/>
      <c r="BC1986" t="n">
        <v>38.9705</v>
      </c>
      <c r="BD1986" t="n">
        <v>38.9705</v>
      </c>
      <c r="BE1986" t="s">
        <v>2384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>
        <v>284</v>
      </c>
      <c r="BO1986" t="s">
        <v>82</v>
      </c>
      <c r="BP1986" t="s">
        <v>99</v>
      </c>
      <c r="BQ1986" t="s">
        <v>321</v>
      </c>
      <c r="BR1986" t="s">
        <v>205</v>
      </c>
    </row>
    <row r="1987" spans="1:70">
      <c r="A1987" t="s">
        <v>70</v>
      </c>
      <c r="B1987" t="s">
        <v>71</v>
      </c>
      <c r="C1987" t="s">
        <v>438</v>
      </c>
      <c r="D1987" t="n">
        <v>3</v>
      </c>
      <c r="E1987" t="s">
        <v>312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50.62</v>
      </c>
      <c r="L1987" t="s">
        <v>77</v>
      </c>
      <c r="M1987" t="s"/>
      <c r="N1987" t="s">
        <v>313</v>
      </c>
      <c r="O1987" t="s">
        <v>79</v>
      </c>
      <c r="P1987" t="s">
        <v>312</v>
      </c>
      <c r="Q1987" t="s"/>
      <c r="R1987" t="s">
        <v>314</v>
      </c>
      <c r="S1987" t="s">
        <v>2382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HYPERLINK("https://hotelmonitor-cachepage.eclerx.com/savepage/tk_1545475870575349_sr_61.html","info")</f>
        <v/>
      </c>
      <c r="AA1987" t="n">
        <v>-3539753</v>
      </c>
      <c r="AB1987" t="s">
        <v>323</v>
      </c>
      <c r="AC1987" t="s">
        <v>88</v>
      </c>
      <c r="AD1987" t="s">
        <v>89</v>
      </c>
      <c r="AE1987" t="s"/>
      <c r="AF1987" t="s"/>
      <c r="AG1987" t="s"/>
      <c r="AH1987" t="s">
        <v>2383</v>
      </c>
      <c r="AI1987" t="s">
        <v>2382</v>
      </c>
      <c r="AJ1987" t="s"/>
      <c r="AK1987" t="s">
        <v>91</v>
      </c>
      <c r="AL1987" t="s"/>
      <c r="AM1987" t="s"/>
      <c r="AN1987" t="s">
        <v>91</v>
      </c>
      <c r="AO1987" t="s"/>
      <c r="AP1987" t="n">
        <v>7</v>
      </c>
      <c r="AQ1987" t="s">
        <v>92</v>
      </c>
      <c r="AR1987" t="s"/>
      <c r="AS1987" t="s">
        <v>731</v>
      </c>
      <c r="AT1987" t="s">
        <v>94</v>
      </c>
      <c r="AU1987" t="s">
        <v>91</v>
      </c>
      <c r="AV1987" t="s"/>
      <c r="AW1987" t="s">
        <v>95</v>
      </c>
      <c r="AX1987" t="s"/>
      <c r="AY1987" t="n">
        <v>3539753</v>
      </c>
      <c r="AZ1987" t="s">
        <v>319</v>
      </c>
      <c r="BA1987" t="s"/>
      <c r="BB1987" t="s"/>
      <c r="BC1987" t="n">
        <v>38.9705</v>
      </c>
      <c r="BD1987" t="n">
        <v>38.9705</v>
      </c>
      <c r="BE1987" t="s">
        <v>2384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>
        <v>284</v>
      </c>
      <c r="BO1987" t="s">
        <v>82</v>
      </c>
      <c r="BP1987" t="s">
        <v>99</v>
      </c>
      <c r="BQ1987" t="s">
        <v>321</v>
      </c>
      <c r="BR1987" t="s">
        <v>205</v>
      </c>
    </row>
    <row r="1988" spans="1:70">
      <c r="A1988" t="s">
        <v>70</v>
      </c>
      <c r="B1988" t="s">
        <v>71</v>
      </c>
      <c r="C1988" t="s">
        <v>438</v>
      </c>
      <c r="D1988" t="n">
        <v>3</v>
      </c>
      <c r="E1988" t="s">
        <v>312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50.62</v>
      </c>
      <c r="L1988" t="s">
        <v>77</v>
      </c>
      <c r="M1988" t="s"/>
      <c r="N1988" t="s">
        <v>313</v>
      </c>
      <c r="O1988" t="s">
        <v>79</v>
      </c>
      <c r="P1988" t="s">
        <v>312</v>
      </c>
      <c r="Q1988" t="s"/>
      <c r="R1988" t="s">
        <v>314</v>
      </c>
      <c r="S1988" t="s">
        <v>2382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HYPERLINK("https://hotelmonitor-cachepage.eclerx.com/savepage/tk_1545475870575349_sr_61.html","info")</f>
        <v/>
      </c>
      <c r="AA1988" t="n">
        <v>-3539753</v>
      </c>
      <c r="AB1988" t="s">
        <v>323</v>
      </c>
      <c r="AC1988" t="s">
        <v>88</v>
      </c>
      <c r="AD1988" t="s">
        <v>89</v>
      </c>
      <c r="AE1988" t="s"/>
      <c r="AF1988" t="s"/>
      <c r="AG1988" t="s"/>
      <c r="AH1988" t="s">
        <v>2383</v>
      </c>
      <c r="AI1988" t="s">
        <v>2382</v>
      </c>
      <c r="AJ1988" t="s"/>
      <c r="AK1988" t="s">
        <v>91</v>
      </c>
      <c r="AL1988" t="s"/>
      <c r="AM1988" t="s"/>
      <c r="AN1988" t="s">
        <v>91</v>
      </c>
      <c r="AO1988" t="s"/>
      <c r="AP1988" t="n">
        <v>7</v>
      </c>
      <c r="AQ1988" t="s">
        <v>92</v>
      </c>
      <c r="AR1988" t="s"/>
      <c r="AS1988" t="s">
        <v>731</v>
      </c>
      <c r="AT1988" t="s">
        <v>94</v>
      </c>
      <c r="AU1988" t="s">
        <v>91</v>
      </c>
      <c r="AV1988" t="s"/>
      <c r="AW1988" t="s">
        <v>95</v>
      </c>
      <c r="AX1988" t="s"/>
      <c r="AY1988" t="n">
        <v>3539753</v>
      </c>
      <c r="AZ1988" t="s">
        <v>319</v>
      </c>
      <c r="BA1988" t="s"/>
      <c r="BB1988" t="s"/>
      <c r="BC1988" t="n">
        <v>38.9705</v>
      </c>
      <c r="BD1988" t="n">
        <v>38.9705</v>
      </c>
      <c r="BE1988" t="s">
        <v>2384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>
        <v>284</v>
      </c>
      <c r="BO1988" t="s">
        <v>82</v>
      </c>
      <c r="BP1988" t="s">
        <v>99</v>
      </c>
      <c r="BQ1988" t="s">
        <v>321</v>
      </c>
      <c r="BR1988" t="s">
        <v>205</v>
      </c>
    </row>
    <row r="1989" spans="1:70">
      <c r="A1989" t="s">
        <v>70</v>
      </c>
      <c r="B1989" t="s">
        <v>71</v>
      </c>
      <c r="C1989" t="s">
        <v>438</v>
      </c>
      <c r="D1989" t="n">
        <v>3</v>
      </c>
      <c r="E1989" t="s">
        <v>312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50.62</v>
      </c>
      <c r="L1989" t="s">
        <v>77</v>
      </c>
      <c r="M1989" t="s"/>
      <c r="N1989" t="s">
        <v>313</v>
      </c>
      <c r="O1989" t="s">
        <v>79</v>
      </c>
      <c r="P1989" t="s">
        <v>312</v>
      </c>
      <c r="Q1989" t="s"/>
      <c r="R1989" t="s">
        <v>314</v>
      </c>
      <c r="S1989" t="s">
        <v>2382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>
        <f>HYPERLINK("https://hotelmonitor-cachepage.eclerx.com/savepage/tk_1545475870575349_sr_61.html","info")</f>
        <v/>
      </c>
      <c r="AA1989" t="n">
        <v>-3539753</v>
      </c>
      <c r="AB1989" t="s">
        <v>323</v>
      </c>
      <c r="AC1989" t="s">
        <v>88</v>
      </c>
      <c r="AD1989" t="s">
        <v>89</v>
      </c>
      <c r="AE1989" t="s"/>
      <c r="AF1989" t="s"/>
      <c r="AG1989" t="s"/>
      <c r="AH1989" t="s">
        <v>2383</v>
      </c>
      <c r="AI1989" t="s">
        <v>2382</v>
      </c>
      <c r="AJ1989" t="s"/>
      <c r="AK1989" t="s">
        <v>91</v>
      </c>
      <c r="AL1989" t="s"/>
      <c r="AM1989" t="s"/>
      <c r="AN1989" t="s">
        <v>91</v>
      </c>
      <c r="AO1989" t="s"/>
      <c r="AP1989" t="n">
        <v>7</v>
      </c>
      <c r="AQ1989" t="s">
        <v>92</v>
      </c>
      <c r="AR1989" t="s"/>
      <c r="AS1989" t="s">
        <v>731</v>
      </c>
      <c r="AT1989" t="s">
        <v>94</v>
      </c>
      <c r="AU1989" t="s">
        <v>91</v>
      </c>
      <c r="AV1989" t="s"/>
      <c r="AW1989" t="s">
        <v>95</v>
      </c>
      <c r="AX1989" t="s"/>
      <c r="AY1989" t="n">
        <v>3539753</v>
      </c>
      <c r="AZ1989" t="s">
        <v>319</v>
      </c>
      <c r="BA1989" t="s"/>
      <c r="BB1989" t="s"/>
      <c r="BC1989" t="n">
        <v>38.9705</v>
      </c>
      <c r="BD1989" t="n">
        <v>38.9705</v>
      </c>
      <c r="BE1989" t="s">
        <v>2384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>
        <v>284</v>
      </c>
      <c r="BO1989" t="s">
        <v>82</v>
      </c>
      <c r="BP1989" t="s">
        <v>99</v>
      </c>
      <c r="BQ1989" t="s">
        <v>321</v>
      </c>
      <c r="BR1989" t="s">
        <v>205</v>
      </c>
    </row>
    <row r="1990" spans="1:70">
      <c r="A1990" t="s">
        <v>70</v>
      </c>
      <c r="B1990" t="s">
        <v>71</v>
      </c>
      <c r="C1990" t="s">
        <v>438</v>
      </c>
      <c r="D1990" t="n">
        <v>3</v>
      </c>
      <c r="E1990" t="s">
        <v>1952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71.18000000000001</v>
      </c>
      <c r="L1990" t="s">
        <v>77</v>
      </c>
      <c r="M1990" t="s"/>
      <c r="N1990" t="s">
        <v>440</v>
      </c>
      <c r="O1990" t="s">
        <v>79</v>
      </c>
      <c r="P1990" t="s">
        <v>1952</v>
      </c>
      <c r="Q1990" t="s"/>
      <c r="R1990" t="s">
        <v>80</v>
      </c>
      <c r="S1990" t="s">
        <v>2385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>
        <f>HYPERLINK("https://hotelmonitor-cachepage.eclerx.com/savepage/tk_15454758705446215_sr_61.html","info")</f>
        <v/>
      </c>
      <c r="AA1990" t="n">
        <v>-419223</v>
      </c>
      <c r="AB1990" t="s">
        <v>1954</v>
      </c>
      <c r="AC1990" t="s">
        <v>88</v>
      </c>
      <c r="AD1990" t="s">
        <v>89</v>
      </c>
      <c r="AE1990" t="s"/>
      <c r="AF1990" t="s"/>
      <c r="AG1990" t="s"/>
      <c r="AH1990" t="s">
        <v>2386</v>
      </c>
      <c r="AI1990" t="s">
        <v>2385</v>
      </c>
      <c r="AJ1990" t="s"/>
      <c r="AK1990" t="s">
        <v>91</v>
      </c>
      <c r="AL1990" t="s"/>
      <c r="AM1990" t="s"/>
      <c r="AN1990" t="s">
        <v>91</v>
      </c>
      <c r="AO1990" t="s"/>
      <c r="AP1990" t="n">
        <v>3</v>
      </c>
      <c r="AQ1990" t="s">
        <v>92</v>
      </c>
      <c r="AR1990" t="s"/>
      <c r="AS1990" t="s">
        <v>1073</v>
      </c>
      <c r="AT1990" t="s">
        <v>94</v>
      </c>
      <c r="AU1990" t="s">
        <v>91</v>
      </c>
      <c r="AV1990" t="s"/>
      <c r="AW1990" t="s">
        <v>95</v>
      </c>
      <c r="AX1990" t="s"/>
      <c r="AY1990" t="n">
        <v>419223</v>
      </c>
      <c r="AZ1990" t="s">
        <v>1956</v>
      </c>
      <c r="BA1990" t="s"/>
      <c r="BB1990" t="s"/>
      <c r="BC1990" t="n">
        <v>38.9038</v>
      </c>
      <c r="BD1990" t="n">
        <v>38.9038</v>
      </c>
      <c r="BE1990" t="s">
        <v>2387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>
        <v>98</v>
      </c>
      <c r="BO1990" t="s">
        <v>82</v>
      </c>
      <c r="BP1990" t="s">
        <v>99</v>
      </c>
      <c r="BQ1990" t="s">
        <v>448</v>
      </c>
      <c r="BR1990" t="s">
        <v>387</v>
      </c>
    </row>
    <row r="1991" spans="1:70">
      <c r="A1991" t="s">
        <v>70</v>
      </c>
      <c r="B1991" t="s">
        <v>71</v>
      </c>
      <c r="C1991" t="s">
        <v>438</v>
      </c>
      <c r="D1991" t="n">
        <v>3</v>
      </c>
      <c r="E1991" t="s">
        <v>1952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71.18000000000001</v>
      </c>
      <c r="L1991" t="s">
        <v>77</v>
      </c>
      <c r="M1991" t="s"/>
      <c r="N1991" t="s">
        <v>440</v>
      </c>
      <c r="O1991" t="s">
        <v>79</v>
      </c>
      <c r="P1991" t="s">
        <v>1952</v>
      </c>
      <c r="Q1991" t="s"/>
      <c r="R1991" t="s">
        <v>80</v>
      </c>
      <c r="S1991" t="s">
        <v>2385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>
        <f>HYPERLINK("https://hotelmonitor-cachepage.eclerx.com/savepage/tk_15454758705446215_sr_61.html","info")</f>
        <v/>
      </c>
      <c r="AA1991" t="n">
        <v>-419223</v>
      </c>
      <c r="AB1991" t="s">
        <v>1954</v>
      </c>
      <c r="AC1991" t="s">
        <v>88</v>
      </c>
      <c r="AD1991" t="s">
        <v>89</v>
      </c>
      <c r="AE1991" t="s"/>
      <c r="AF1991" t="s"/>
      <c r="AG1991" t="s"/>
      <c r="AH1991" t="s">
        <v>2386</v>
      </c>
      <c r="AI1991" t="s">
        <v>2385</v>
      </c>
      <c r="AJ1991" t="s"/>
      <c r="AK1991" t="s">
        <v>91</v>
      </c>
      <c r="AL1991" t="s"/>
      <c r="AM1991" t="s"/>
      <c r="AN1991" t="s">
        <v>91</v>
      </c>
      <c r="AO1991" t="s"/>
      <c r="AP1991" t="n">
        <v>3</v>
      </c>
      <c r="AQ1991" t="s">
        <v>92</v>
      </c>
      <c r="AR1991" t="s"/>
      <c r="AS1991" t="s">
        <v>1073</v>
      </c>
      <c r="AT1991" t="s">
        <v>94</v>
      </c>
      <c r="AU1991" t="s">
        <v>91</v>
      </c>
      <c r="AV1991" t="s"/>
      <c r="AW1991" t="s">
        <v>95</v>
      </c>
      <c r="AX1991" t="s"/>
      <c r="AY1991" t="n">
        <v>419223</v>
      </c>
      <c r="AZ1991" t="s">
        <v>1956</v>
      </c>
      <c r="BA1991" t="s"/>
      <c r="BB1991" t="s"/>
      <c r="BC1991" t="n">
        <v>38.9038</v>
      </c>
      <c r="BD1991" t="n">
        <v>38.9038</v>
      </c>
      <c r="BE1991" t="s">
        <v>2387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>
        <v>98</v>
      </c>
      <c r="BO1991" t="s">
        <v>82</v>
      </c>
      <c r="BP1991" t="s">
        <v>99</v>
      </c>
      <c r="BQ1991" t="s">
        <v>448</v>
      </c>
      <c r="BR1991" t="s">
        <v>387</v>
      </c>
    </row>
    <row r="1992" spans="1:70">
      <c r="A1992" t="s">
        <v>70</v>
      </c>
      <c r="B1992" t="s">
        <v>71</v>
      </c>
      <c r="C1992" t="s">
        <v>438</v>
      </c>
      <c r="D1992" t="n">
        <v>3</v>
      </c>
      <c r="E1992" t="s">
        <v>1952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74.98</v>
      </c>
      <c r="L1992" t="s">
        <v>77</v>
      </c>
      <c r="M1992" t="s"/>
      <c r="N1992" t="s">
        <v>440</v>
      </c>
      <c r="O1992" t="s">
        <v>79</v>
      </c>
      <c r="P1992" t="s">
        <v>1952</v>
      </c>
      <c r="Q1992" t="s"/>
      <c r="R1992" t="s">
        <v>80</v>
      </c>
      <c r="S1992" t="s">
        <v>2388</v>
      </c>
      <c r="T1992" t="s">
        <v>82</v>
      </c>
      <c r="U1992" t="s">
        <v>83</v>
      </c>
      <c r="V1992" t="s">
        <v>84</v>
      </c>
      <c r="W1992" t="s">
        <v>103</v>
      </c>
      <c r="X1992" t="s"/>
      <c r="Y1992" t="s">
        <v>86</v>
      </c>
      <c r="Z1992">
        <f>HYPERLINK("https://hotelmonitor-cachepage.eclerx.com/savepage/tk_15454758705446215_sr_61.html","info")</f>
        <v/>
      </c>
      <c r="AA1992" t="n">
        <v>-419223</v>
      </c>
      <c r="AB1992" t="s">
        <v>1959</v>
      </c>
      <c r="AC1992" t="s">
        <v>88</v>
      </c>
      <c r="AD1992" t="s">
        <v>89</v>
      </c>
      <c r="AE1992" t="s"/>
      <c r="AF1992" t="s"/>
      <c r="AG1992" t="s"/>
      <c r="AH1992" t="s">
        <v>2389</v>
      </c>
      <c r="AI1992" t="s">
        <v>2388</v>
      </c>
      <c r="AJ1992" t="s"/>
      <c r="AK1992" t="s">
        <v>91</v>
      </c>
      <c r="AL1992" t="s"/>
      <c r="AM1992" t="s"/>
      <c r="AN1992" t="s">
        <v>91</v>
      </c>
      <c r="AO1992" t="s"/>
      <c r="AP1992" t="n">
        <v>3</v>
      </c>
      <c r="AQ1992" t="s">
        <v>92</v>
      </c>
      <c r="AR1992" t="s"/>
      <c r="AS1992" t="s">
        <v>1073</v>
      </c>
      <c r="AT1992" t="s">
        <v>94</v>
      </c>
      <c r="AU1992" t="s">
        <v>91</v>
      </c>
      <c r="AV1992" t="s"/>
      <c r="AW1992" t="s">
        <v>95</v>
      </c>
      <c r="AX1992" t="s"/>
      <c r="AY1992" t="n">
        <v>419223</v>
      </c>
      <c r="AZ1992" t="s">
        <v>1956</v>
      </c>
      <c r="BA1992" t="s"/>
      <c r="BB1992" t="s"/>
      <c r="BC1992" t="n">
        <v>38.9038</v>
      </c>
      <c r="BD1992" t="n">
        <v>38.9038</v>
      </c>
      <c r="BE1992" t="s">
        <v>2390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>
        <v>98</v>
      </c>
      <c r="BO1992" t="s">
        <v>82</v>
      </c>
      <c r="BP1992" t="s">
        <v>99</v>
      </c>
      <c r="BQ1992" t="s">
        <v>448</v>
      </c>
      <c r="BR1992" t="s">
        <v>387</v>
      </c>
    </row>
    <row r="1993" spans="1:70">
      <c r="A1993" t="s">
        <v>70</v>
      </c>
      <c r="B1993" t="s">
        <v>71</v>
      </c>
      <c r="C1993" t="s">
        <v>438</v>
      </c>
      <c r="D1993" t="n">
        <v>3</v>
      </c>
      <c r="E1993" t="s">
        <v>1952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74.98</v>
      </c>
      <c r="L1993" t="s">
        <v>77</v>
      </c>
      <c r="M1993" t="s"/>
      <c r="N1993" t="s">
        <v>440</v>
      </c>
      <c r="O1993" t="s">
        <v>79</v>
      </c>
      <c r="P1993" t="s">
        <v>1952</v>
      </c>
      <c r="Q1993" t="s"/>
      <c r="R1993" t="s">
        <v>80</v>
      </c>
      <c r="S1993" t="s">
        <v>2388</v>
      </c>
      <c r="T1993" t="s">
        <v>82</v>
      </c>
      <c r="U1993" t="s">
        <v>83</v>
      </c>
      <c r="V1993" t="s">
        <v>84</v>
      </c>
      <c r="W1993" t="s">
        <v>103</v>
      </c>
      <c r="X1993" t="s"/>
      <c r="Y1993" t="s">
        <v>86</v>
      </c>
      <c r="Z1993">
        <f>HYPERLINK("https://hotelmonitor-cachepage.eclerx.com/savepage/tk_15454758705446215_sr_61.html","info")</f>
        <v/>
      </c>
      <c r="AA1993" t="n">
        <v>-419223</v>
      </c>
      <c r="AB1993" t="s">
        <v>1959</v>
      </c>
      <c r="AC1993" t="s">
        <v>88</v>
      </c>
      <c r="AD1993" t="s">
        <v>89</v>
      </c>
      <c r="AE1993" t="s"/>
      <c r="AF1993" t="s"/>
      <c r="AG1993" t="s"/>
      <c r="AH1993" t="s">
        <v>2389</v>
      </c>
      <c r="AI1993" t="s">
        <v>2388</v>
      </c>
      <c r="AJ1993" t="s"/>
      <c r="AK1993" t="s">
        <v>91</v>
      </c>
      <c r="AL1993" t="s"/>
      <c r="AM1993" t="s"/>
      <c r="AN1993" t="s">
        <v>91</v>
      </c>
      <c r="AO1993" t="s"/>
      <c r="AP1993" t="n">
        <v>3</v>
      </c>
      <c r="AQ1993" t="s">
        <v>92</v>
      </c>
      <c r="AR1993" t="s"/>
      <c r="AS1993" t="s">
        <v>1073</v>
      </c>
      <c r="AT1993" t="s">
        <v>94</v>
      </c>
      <c r="AU1993" t="s">
        <v>91</v>
      </c>
      <c r="AV1993" t="s"/>
      <c r="AW1993" t="s">
        <v>95</v>
      </c>
      <c r="AX1993" t="s"/>
      <c r="AY1993" t="n">
        <v>419223</v>
      </c>
      <c r="AZ1993" t="s">
        <v>1956</v>
      </c>
      <c r="BA1993" t="s"/>
      <c r="BB1993" t="s"/>
      <c r="BC1993" t="n">
        <v>38.9038</v>
      </c>
      <c r="BD1993" t="n">
        <v>38.9038</v>
      </c>
      <c r="BE1993" t="s">
        <v>2390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>
        <v>98</v>
      </c>
      <c r="BO1993" t="s">
        <v>82</v>
      </c>
      <c r="BP1993" t="s">
        <v>99</v>
      </c>
      <c r="BQ1993" t="s">
        <v>448</v>
      </c>
      <c r="BR1993" t="s">
        <v>387</v>
      </c>
    </row>
    <row r="1994" spans="1:70">
      <c r="A1994" t="s">
        <v>70</v>
      </c>
      <c r="B1994" t="s">
        <v>71</v>
      </c>
      <c r="C1994" t="s">
        <v>438</v>
      </c>
      <c r="D1994" t="n">
        <v>3</v>
      </c>
      <c r="E1994" t="s">
        <v>1952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75</v>
      </c>
      <c r="L1994" t="s">
        <v>77</v>
      </c>
      <c r="M1994" t="s"/>
      <c r="N1994" t="s">
        <v>440</v>
      </c>
      <c r="O1994" t="s">
        <v>79</v>
      </c>
      <c r="P1994" t="s">
        <v>1952</v>
      </c>
      <c r="Q1994" t="s"/>
      <c r="R1994" t="s">
        <v>80</v>
      </c>
      <c r="S1994" t="s">
        <v>2391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>
        <f>HYPERLINK("https://hotelmonitor-cachepage.eclerx.com/savepage/tk_15454758705446215_sr_61.html","info")</f>
        <v/>
      </c>
      <c r="AA1994" t="n">
        <v>-419223</v>
      </c>
      <c r="AB1994" t="s">
        <v>1954</v>
      </c>
      <c r="AC1994" t="s">
        <v>88</v>
      </c>
      <c r="AD1994" t="s">
        <v>89</v>
      </c>
      <c r="AE1994" t="s"/>
      <c r="AF1994" t="s"/>
      <c r="AG1994" t="s"/>
      <c r="AH1994" t="s">
        <v>2392</v>
      </c>
      <c r="AI1994" t="s">
        <v>2393</v>
      </c>
      <c r="AJ1994" t="s"/>
      <c r="AK1994" t="s">
        <v>99</v>
      </c>
      <c r="AL1994" t="s"/>
      <c r="AM1994" t="s"/>
      <c r="AN1994" t="s">
        <v>91</v>
      </c>
      <c r="AO1994" t="s"/>
      <c r="AP1994" t="n">
        <v>3</v>
      </c>
      <c r="AQ1994" t="s">
        <v>92</v>
      </c>
      <c r="AR1994" t="s"/>
      <c r="AS1994" t="s">
        <v>1073</v>
      </c>
      <c r="AT1994" t="s">
        <v>94</v>
      </c>
      <c r="AU1994" t="s">
        <v>91</v>
      </c>
      <c r="AV1994" t="s"/>
      <c r="AW1994" t="s">
        <v>95</v>
      </c>
      <c r="AX1994" t="s"/>
      <c r="AY1994" t="n">
        <v>419223</v>
      </c>
      <c r="AZ1994" t="s">
        <v>1956</v>
      </c>
      <c r="BA1994" t="s"/>
      <c r="BB1994" t="s"/>
      <c r="BC1994" t="n">
        <v>38.9038</v>
      </c>
      <c r="BD1994" t="n">
        <v>38.9038</v>
      </c>
      <c r="BE1994" t="s">
        <v>2394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>
        <v>98</v>
      </c>
      <c r="BO1994" t="s">
        <v>82</v>
      </c>
      <c r="BP1994" t="s">
        <v>99</v>
      </c>
      <c r="BQ1994" t="s">
        <v>448</v>
      </c>
      <c r="BR1994" t="s">
        <v>387</v>
      </c>
    </row>
    <row r="1995" spans="1:70">
      <c r="A1995" t="s">
        <v>70</v>
      </c>
      <c r="B1995" t="s">
        <v>71</v>
      </c>
      <c r="C1995" t="s">
        <v>438</v>
      </c>
      <c r="D1995" t="n">
        <v>3</v>
      </c>
      <c r="E1995" t="s">
        <v>1952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75</v>
      </c>
      <c r="L1995" t="s">
        <v>77</v>
      </c>
      <c r="M1995" t="s"/>
      <c r="N1995" t="s">
        <v>440</v>
      </c>
      <c r="O1995" t="s">
        <v>79</v>
      </c>
      <c r="P1995" t="s">
        <v>1952</v>
      </c>
      <c r="Q1995" t="s"/>
      <c r="R1995" t="s">
        <v>80</v>
      </c>
      <c r="S1995" t="s">
        <v>2391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>
        <f>HYPERLINK("https://hotelmonitor-cachepage.eclerx.com/savepage/tk_15454758705446215_sr_61.html","info")</f>
        <v/>
      </c>
      <c r="AA1995" t="n">
        <v>-419223</v>
      </c>
      <c r="AB1995" t="s">
        <v>1954</v>
      </c>
      <c r="AC1995" t="s">
        <v>88</v>
      </c>
      <c r="AD1995" t="s">
        <v>89</v>
      </c>
      <c r="AE1995" t="s"/>
      <c r="AF1995" t="s"/>
      <c r="AG1995" t="s"/>
      <c r="AH1995" t="s">
        <v>2392</v>
      </c>
      <c r="AI1995" t="s">
        <v>2393</v>
      </c>
      <c r="AJ1995" t="s"/>
      <c r="AK1995" t="s">
        <v>99</v>
      </c>
      <c r="AL1995" t="s"/>
      <c r="AM1995" t="s"/>
      <c r="AN1995" t="s">
        <v>91</v>
      </c>
      <c r="AO1995" t="s"/>
      <c r="AP1995" t="n">
        <v>3</v>
      </c>
      <c r="AQ1995" t="s">
        <v>92</v>
      </c>
      <c r="AR1995" t="s"/>
      <c r="AS1995" t="s">
        <v>1073</v>
      </c>
      <c r="AT1995" t="s">
        <v>94</v>
      </c>
      <c r="AU1995" t="s">
        <v>91</v>
      </c>
      <c r="AV1995" t="s"/>
      <c r="AW1995" t="s">
        <v>95</v>
      </c>
      <c r="AX1995" t="s"/>
      <c r="AY1995" t="n">
        <v>419223</v>
      </c>
      <c r="AZ1995" t="s">
        <v>1956</v>
      </c>
      <c r="BA1995" t="s"/>
      <c r="BB1995" t="s"/>
      <c r="BC1995" t="n">
        <v>38.9038</v>
      </c>
      <c r="BD1995" t="n">
        <v>38.9038</v>
      </c>
      <c r="BE1995" t="s">
        <v>2394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>
        <v>98</v>
      </c>
      <c r="BO1995" t="s">
        <v>82</v>
      </c>
      <c r="BP1995" t="s">
        <v>99</v>
      </c>
      <c r="BQ1995" t="s">
        <v>448</v>
      </c>
      <c r="BR1995" t="s">
        <v>387</v>
      </c>
    </row>
    <row r="1996" spans="1:70">
      <c r="A1996" t="s">
        <v>70</v>
      </c>
      <c r="B1996" t="s">
        <v>71</v>
      </c>
      <c r="C1996" t="s">
        <v>438</v>
      </c>
      <c r="D1996" t="n">
        <v>3</v>
      </c>
      <c r="E1996" t="s">
        <v>1952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79</v>
      </c>
      <c r="L1996" t="s">
        <v>77</v>
      </c>
      <c r="M1996" t="s"/>
      <c r="N1996" t="s">
        <v>440</v>
      </c>
      <c r="O1996" t="s">
        <v>79</v>
      </c>
      <c r="P1996" t="s">
        <v>1952</v>
      </c>
      <c r="Q1996" t="s"/>
      <c r="R1996" t="s">
        <v>80</v>
      </c>
      <c r="S1996" t="s">
        <v>2395</v>
      </c>
      <c r="T1996" t="s">
        <v>82</v>
      </c>
      <c r="U1996" t="s">
        <v>83</v>
      </c>
      <c r="V1996" t="s">
        <v>84</v>
      </c>
      <c r="W1996" t="s">
        <v>103</v>
      </c>
      <c r="X1996" t="s"/>
      <c r="Y1996" t="s">
        <v>86</v>
      </c>
      <c r="Z1996">
        <f>HYPERLINK("https://hotelmonitor-cachepage.eclerx.com/savepage/tk_15454758705446215_sr_61.html","info")</f>
        <v/>
      </c>
      <c r="AA1996" t="n">
        <v>-419223</v>
      </c>
      <c r="AB1996" t="s">
        <v>1959</v>
      </c>
      <c r="AC1996" t="s">
        <v>88</v>
      </c>
      <c r="AD1996" t="s">
        <v>89</v>
      </c>
      <c r="AE1996" t="s"/>
      <c r="AF1996" t="s"/>
      <c r="AG1996" t="s"/>
      <c r="AH1996" t="s">
        <v>2396</v>
      </c>
      <c r="AI1996" t="s">
        <v>2397</v>
      </c>
      <c r="AJ1996" t="s"/>
      <c r="AK1996" t="s">
        <v>99</v>
      </c>
      <c r="AL1996" t="s"/>
      <c r="AM1996" t="s"/>
      <c r="AN1996" t="s">
        <v>91</v>
      </c>
      <c r="AO1996" t="s"/>
      <c r="AP1996" t="n">
        <v>3</v>
      </c>
      <c r="AQ1996" t="s">
        <v>92</v>
      </c>
      <c r="AR1996" t="s"/>
      <c r="AS1996" t="s">
        <v>1073</v>
      </c>
      <c r="AT1996" t="s">
        <v>94</v>
      </c>
      <c r="AU1996" t="s">
        <v>91</v>
      </c>
      <c r="AV1996" t="s"/>
      <c r="AW1996" t="s">
        <v>95</v>
      </c>
      <c r="AX1996" t="s"/>
      <c r="AY1996" t="n">
        <v>419223</v>
      </c>
      <c r="AZ1996" t="s">
        <v>1956</v>
      </c>
      <c r="BA1996" t="s"/>
      <c r="BB1996" t="s"/>
      <c r="BC1996" t="n">
        <v>38.9038</v>
      </c>
      <c r="BD1996" t="n">
        <v>38.9038</v>
      </c>
      <c r="BE1996" t="s">
        <v>2398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>
        <v>98</v>
      </c>
      <c r="BO1996" t="s">
        <v>82</v>
      </c>
      <c r="BP1996" t="s">
        <v>99</v>
      </c>
      <c r="BQ1996" t="s">
        <v>448</v>
      </c>
      <c r="BR1996" t="s">
        <v>387</v>
      </c>
    </row>
    <row r="1997" spans="1:70">
      <c r="A1997" t="s">
        <v>70</v>
      </c>
      <c r="B1997" t="s">
        <v>71</v>
      </c>
      <c r="C1997" t="s">
        <v>438</v>
      </c>
      <c r="D1997" t="n">
        <v>3</v>
      </c>
      <c r="E1997" t="s">
        <v>1952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79</v>
      </c>
      <c r="L1997" t="s">
        <v>77</v>
      </c>
      <c r="M1997" t="s"/>
      <c r="N1997" t="s">
        <v>440</v>
      </c>
      <c r="O1997" t="s">
        <v>79</v>
      </c>
      <c r="P1997" t="s">
        <v>1952</v>
      </c>
      <c r="Q1997" t="s"/>
      <c r="R1997" t="s">
        <v>80</v>
      </c>
      <c r="S1997" t="s">
        <v>2395</v>
      </c>
      <c r="T1997" t="s">
        <v>82</v>
      </c>
      <c r="U1997" t="s">
        <v>83</v>
      </c>
      <c r="V1997" t="s">
        <v>84</v>
      </c>
      <c r="W1997" t="s">
        <v>103</v>
      </c>
      <c r="X1997" t="s"/>
      <c r="Y1997" t="s">
        <v>86</v>
      </c>
      <c r="Z1997">
        <f>HYPERLINK("https://hotelmonitor-cachepage.eclerx.com/savepage/tk_15454758705446215_sr_61.html","info")</f>
        <v/>
      </c>
      <c r="AA1997" t="n">
        <v>-419223</v>
      </c>
      <c r="AB1997" t="s">
        <v>1959</v>
      </c>
      <c r="AC1997" t="s">
        <v>88</v>
      </c>
      <c r="AD1997" t="s">
        <v>89</v>
      </c>
      <c r="AE1997" t="s"/>
      <c r="AF1997" t="s"/>
      <c r="AG1997" t="s"/>
      <c r="AH1997" t="s">
        <v>2396</v>
      </c>
      <c r="AI1997" t="s">
        <v>2397</v>
      </c>
      <c r="AJ1997" t="s"/>
      <c r="AK1997" t="s">
        <v>99</v>
      </c>
      <c r="AL1997" t="s"/>
      <c r="AM1997" t="s"/>
      <c r="AN1997" t="s">
        <v>91</v>
      </c>
      <c r="AO1997" t="s"/>
      <c r="AP1997" t="n">
        <v>3</v>
      </c>
      <c r="AQ1997" t="s">
        <v>92</v>
      </c>
      <c r="AR1997" t="s"/>
      <c r="AS1997" t="s">
        <v>1073</v>
      </c>
      <c r="AT1997" t="s">
        <v>94</v>
      </c>
      <c r="AU1997" t="s">
        <v>91</v>
      </c>
      <c r="AV1997" t="s"/>
      <c r="AW1997" t="s">
        <v>95</v>
      </c>
      <c r="AX1997" t="s"/>
      <c r="AY1997" t="n">
        <v>419223</v>
      </c>
      <c r="AZ1997" t="s">
        <v>1956</v>
      </c>
      <c r="BA1997" t="s"/>
      <c r="BB1997" t="s"/>
      <c r="BC1997" t="n">
        <v>38.9038</v>
      </c>
      <c r="BD1997" t="n">
        <v>38.9038</v>
      </c>
      <c r="BE1997" t="s">
        <v>2398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>
        <v>98</v>
      </c>
      <c r="BO1997" t="s">
        <v>82</v>
      </c>
      <c r="BP1997" t="s">
        <v>99</v>
      </c>
      <c r="BQ1997" t="s">
        <v>448</v>
      </c>
      <c r="BR1997" t="s">
        <v>387</v>
      </c>
    </row>
    <row r="1998" spans="1:70">
      <c r="A1998" t="s">
        <v>70</v>
      </c>
      <c r="B1998" t="s">
        <v>71</v>
      </c>
      <c r="C1998" t="s">
        <v>438</v>
      </c>
      <c r="D1998" t="n">
        <v>3</v>
      </c>
      <c r="E1998" t="s">
        <v>1952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93.95999999999999</v>
      </c>
      <c r="L1998" t="s">
        <v>77</v>
      </c>
      <c r="M1998" t="s"/>
      <c r="N1998" t="s">
        <v>440</v>
      </c>
      <c r="O1998" t="s">
        <v>79</v>
      </c>
      <c r="P1998" t="s">
        <v>1952</v>
      </c>
      <c r="Q1998" t="s"/>
      <c r="R1998" t="s">
        <v>80</v>
      </c>
      <c r="S1998" t="s">
        <v>2399</v>
      </c>
      <c r="T1998" t="s">
        <v>82</v>
      </c>
      <c r="U1998" t="s">
        <v>83</v>
      </c>
      <c r="V1998" t="s">
        <v>84</v>
      </c>
      <c r="W1998" t="s">
        <v>107</v>
      </c>
      <c r="X1998" t="s"/>
      <c r="Y1998" t="s">
        <v>86</v>
      </c>
      <c r="Z1998">
        <f>HYPERLINK("https://hotelmonitor-cachepage.eclerx.com/savepage/tk_15454758705446215_sr_61.html","info")</f>
        <v/>
      </c>
      <c r="AA1998" t="n">
        <v>-419223</v>
      </c>
      <c r="AB1998" t="s">
        <v>1970</v>
      </c>
      <c r="AC1998" t="s">
        <v>88</v>
      </c>
      <c r="AD1998" t="s">
        <v>89</v>
      </c>
      <c r="AE1998" t="s"/>
      <c r="AF1998" t="s"/>
      <c r="AG1998" t="s"/>
      <c r="AH1998" t="s">
        <v>2400</v>
      </c>
      <c r="AI1998" t="s">
        <v>2399</v>
      </c>
      <c r="AJ1998" t="s"/>
      <c r="AK1998" t="s">
        <v>91</v>
      </c>
      <c r="AL1998" t="s"/>
      <c r="AM1998" t="s"/>
      <c r="AN1998" t="s">
        <v>91</v>
      </c>
      <c r="AO1998" t="s"/>
      <c r="AP1998" t="n">
        <v>3</v>
      </c>
      <c r="AQ1998" t="s">
        <v>92</v>
      </c>
      <c r="AR1998" t="s"/>
      <c r="AS1998" t="s">
        <v>1073</v>
      </c>
      <c r="AT1998" t="s">
        <v>94</v>
      </c>
      <c r="AU1998" t="s">
        <v>91</v>
      </c>
      <c r="AV1998" t="s"/>
      <c r="AW1998" t="s">
        <v>95</v>
      </c>
      <c r="AX1998" t="s"/>
      <c r="AY1998" t="n">
        <v>419223</v>
      </c>
      <c r="AZ1998" t="s">
        <v>1956</v>
      </c>
      <c r="BA1998" t="s"/>
      <c r="BB1998" t="s"/>
      <c r="BC1998" t="n">
        <v>38.9038</v>
      </c>
      <c r="BD1998" t="n">
        <v>38.9038</v>
      </c>
      <c r="BE1998" t="s">
        <v>755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>
        <v>98</v>
      </c>
      <c r="BO1998" t="s">
        <v>82</v>
      </c>
      <c r="BP1998" t="s">
        <v>99</v>
      </c>
      <c r="BQ1998" t="s">
        <v>448</v>
      </c>
      <c r="BR1998" t="s">
        <v>387</v>
      </c>
    </row>
    <row r="1999" spans="1:70">
      <c r="A1999" t="s">
        <v>70</v>
      </c>
      <c r="B1999" t="s">
        <v>71</v>
      </c>
      <c r="C1999" t="s">
        <v>438</v>
      </c>
      <c r="D1999" t="n">
        <v>3</v>
      </c>
      <c r="E1999" t="s">
        <v>1952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93.95999999999999</v>
      </c>
      <c r="L1999" t="s">
        <v>77</v>
      </c>
      <c r="M1999" t="s"/>
      <c r="N1999" t="s">
        <v>440</v>
      </c>
      <c r="O1999" t="s">
        <v>79</v>
      </c>
      <c r="P1999" t="s">
        <v>1952</v>
      </c>
      <c r="Q1999" t="s"/>
      <c r="R1999" t="s">
        <v>80</v>
      </c>
      <c r="S1999" t="s">
        <v>2399</v>
      </c>
      <c r="T1999" t="s">
        <v>82</v>
      </c>
      <c r="U1999" t="s">
        <v>83</v>
      </c>
      <c r="V1999" t="s">
        <v>84</v>
      </c>
      <c r="W1999" t="s">
        <v>107</v>
      </c>
      <c r="X1999" t="s"/>
      <c r="Y1999" t="s">
        <v>86</v>
      </c>
      <c r="Z1999">
        <f>HYPERLINK("https://hotelmonitor-cachepage.eclerx.com/savepage/tk_15454758705446215_sr_61.html","info")</f>
        <v/>
      </c>
      <c r="AA1999" t="n">
        <v>-419223</v>
      </c>
      <c r="AB1999" t="s">
        <v>1970</v>
      </c>
      <c r="AC1999" t="s">
        <v>88</v>
      </c>
      <c r="AD1999" t="s">
        <v>89</v>
      </c>
      <c r="AE1999" t="s"/>
      <c r="AF1999" t="s"/>
      <c r="AG1999" t="s"/>
      <c r="AH1999" t="s">
        <v>2400</v>
      </c>
      <c r="AI1999" t="s">
        <v>2399</v>
      </c>
      <c r="AJ1999" t="s"/>
      <c r="AK1999" t="s">
        <v>91</v>
      </c>
      <c r="AL1999" t="s"/>
      <c r="AM1999" t="s"/>
      <c r="AN1999" t="s">
        <v>91</v>
      </c>
      <c r="AO1999" t="s"/>
      <c r="AP1999" t="n">
        <v>3</v>
      </c>
      <c r="AQ1999" t="s">
        <v>92</v>
      </c>
      <c r="AR1999" t="s"/>
      <c r="AS1999" t="s">
        <v>1073</v>
      </c>
      <c r="AT1999" t="s">
        <v>94</v>
      </c>
      <c r="AU1999" t="s">
        <v>91</v>
      </c>
      <c r="AV1999" t="s"/>
      <c r="AW1999" t="s">
        <v>95</v>
      </c>
      <c r="AX1999" t="s"/>
      <c r="AY1999" t="n">
        <v>419223</v>
      </c>
      <c r="AZ1999" t="s">
        <v>1956</v>
      </c>
      <c r="BA1999" t="s"/>
      <c r="BB1999" t="s"/>
      <c r="BC1999" t="n">
        <v>38.9038</v>
      </c>
      <c r="BD1999" t="n">
        <v>38.9038</v>
      </c>
      <c r="BE1999" t="s">
        <v>755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>
        <v>98</v>
      </c>
      <c r="BO1999" t="s">
        <v>82</v>
      </c>
      <c r="BP1999" t="s">
        <v>99</v>
      </c>
      <c r="BQ1999" t="s">
        <v>448</v>
      </c>
      <c r="BR1999" t="s">
        <v>387</v>
      </c>
    </row>
    <row r="2000" spans="1:70">
      <c r="A2000" t="s">
        <v>70</v>
      </c>
      <c r="B2000" t="s">
        <v>71</v>
      </c>
      <c r="C2000" t="s">
        <v>438</v>
      </c>
      <c r="D2000" t="n">
        <v>3</v>
      </c>
      <c r="E2000" t="s">
        <v>1952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99</v>
      </c>
      <c r="L2000" t="s">
        <v>77</v>
      </c>
      <c r="M2000" t="s"/>
      <c r="N2000" t="s">
        <v>440</v>
      </c>
      <c r="O2000" t="s">
        <v>79</v>
      </c>
      <c r="P2000" t="s">
        <v>1952</v>
      </c>
      <c r="Q2000" t="s"/>
      <c r="R2000" t="s">
        <v>80</v>
      </c>
      <c r="S2000" t="s">
        <v>482</v>
      </c>
      <c r="T2000" t="s">
        <v>82</v>
      </c>
      <c r="U2000" t="s">
        <v>83</v>
      </c>
      <c r="V2000" t="s">
        <v>84</v>
      </c>
      <c r="W2000" t="s">
        <v>107</v>
      </c>
      <c r="X2000" t="s"/>
      <c r="Y2000" t="s">
        <v>86</v>
      </c>
      <c r="Z2000">
        <f>HYPERLINK("https://hotelmonitor-cachepage.eclerx.com/savepage/tk_15454758705446215_sr_61.html","info")</f>
        <v/>
      </c>
      <c r="AA2000" t="n">
        <v>-419223</v>
      </c>
      <c r="AB2000" t="s">
        <v>1970</v>
      </c>
      <c r="AC2000" t="s">
        <v>88</v>
      </c>
      <c r="AD2000" t="s">
        <v>89</v>
      </c>
      <c r="AE2000" t="s"/>
      <c r="AF2000" t="s"/>
      <c r="AG2000" t="s"/>
      <c r="AH2000" t="s">
        <v>873</v>
      </c>
      <c r="AI2000" t="s">
        <v>484</v>
      </c>
      <c r="AJ2000" t="s"/>
      <c r="AK2000" t="s">
        <v>99</v>
      </c>
      <c r="AL2000" t="s"/>
      <c r="AM2000" t="s"/>
      <c r="AN2000" t="s">
        <v>91</v>
      </c>
      <c r="AO2000" t="s"/>
      <c r="AP2000" t="n">
        <v>3</v>
      </c>
      <c r="AQ2000" t="s">
        <v>92</v>
      </c>
      <c r="AR2000" t="s"/>
      <c r="AS2000" t="s">
        <v>1073</v>
      </c>
      <c r="AT2000" t="s">
        <v>94</v>
      </c>
      <c r="AU2000" t="s">
        <v>91</v>
      </c>
      <c r="AV2000" t="s"/>
      <c r="AW2000" t="s">
        <v>95</v>
      </c>
      <c r="AX2000" t="s"/>
      <c r="AY2000" t="n">
        <v>419223</v>
      </c>
      <c r="AZ2000" t="s">
        <v>1956</v>
      </c>
      <c r="BA2000" t="s"/>
      <c r="BB2000" t="s"/>
      <c r="BC2000" t="n">
        <v>38.9038</v>
      </c>
      <c r="BD2000" t="n">
        <v>38.9038</v>
      </c>
      <c r="BE2000" t="s">
        <v>697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>
        <v>98</v>
      </c>
      <c r="BO2000" t="s">
        <v>82</v>
      </c>
      <c r="BP2000" t="s">
        <v>99</v>
      </c>
      <c r="BQ2000" t="s">
        <v>448</v>
      </c>
      <c r="BR2000" t="s">
        <v>387</v>
      </c>
    </row>
    <row r="2001" spans="1:70">
      <c r="A2001" t="s">
        <v>70</v>
      </c>
      <c r="B2001" t="s">
        <v>71</v>
      </c>
      <c r="C2001" t="s">
        <v>438</v>
      </c>
      <c r="D2001" t="n">
        <v>3</v>
      </c>
      <c r="E2001" t="s">
        <v>1952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99</v>
      </c>
      <c r="L2001" t="s">
        <v>77</v>
      </c>
      <c r="M2001" t="s"/>
      <c r="N2001" t="s">
        <v>440</v>
      </c>
      <c r="O2001" t="s">
        <v>79</v>
      </c>
      <c r="P2001" t="s">
        <v>1952</v>
      </c>
      <c r="Q2001" t="s"/>
      <c r="R2001" t="s">
        <v>80</v>
      </c>
      <c r="S2001" t="s">
        <v>482</v>
      </c>
      <c r="T2001" t="s">
        <v>82</v>
      </c>
      <c r="U2001" t="s">
        <v>83</v>
      </c>
      <c r="V2001" t="s">
        <v>84</v>
      </c>
      <c r="W2001" t="s">
        <v>107</v>
      </c>
      <c r="X2001" t="s"/>
      <c r="Y2001" t="s">
        <v>86</v>
      </c>
      <c r="Z2001">
        <f>HYPERLINK("https://hotelmonitor-cachepage.eclerx.com/savepage/tk_15454758705446215_sr_61.html","info")</f>
        <v/>
      </c>
      <c r="AA2001" t="n">
        <v>-419223</v>
      </c>
      <c r="AB2001" t="s">
        <v>1970</v>
      </c>
      <c r="AC2001" t="s">
        <v>88</v>
      </c>
      <c r="AD2001" t="s">
        <v>89</v>
      </c>
      <c r="AE2001" t="s"/>
      <c r="AF2001" t="s"/>
      <c r="AG2001" t="s"/>
      <c r="AH2001" t="s">
        <v>873</v>
      </c>
      <c r="AI2001" t="s">
        <v>484</v>
      </c>
      <c r="AJ2001" t="s"/>
      <c r="AK2001" t="s">
        <v>99</v>
      </c>
      <c r="AL2001" t="s"/>
      <c r="AM2001" t="s"/>
      <c r="AN2001" t="s">
        <v>91</v>
      </c>
      <c r="AO2001" t="s"/>
      <c r="AP2001" t="n">
        <v>3</v>
      </c>
      <c r="AQ2001" t="s">
        <v>92</v>
      </c>
      <c r="AR2001" t="s"/>
      <c r="AS2001" t="s">
        <v>1073</v>
      </c>
      <c r="AT2001" t="s">
        <v>94</v>
      </c>
      <c r="AU2001" t="s">
        <v>91</v>
      </c>
      <c r="AV2001" t="s"/>
      <c r="AW2001" t="s">
        <v>95</v>
      </c>
      <c r="AX2001" t="s"/>
      <c r="AY2001" t="n">
        <v>419223</v>
      </c>
      <c r="AZ2001" t="s">
        <v>1956</v>
      </c>
      <c r="BA2001" t="s"/>
      <c r="BB2001" t="s"/>
      <c r="BC2001" t="n">
        <v>38.9038</v>
      </c>
      <c r="BD2001" t="n">
        <v>38.9038</v>
      </c>
      <c r="BE2001" t="s">
        <v>697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>
        <v>98</v>
      </c>
      <c r="BO2001" t="s">
        <v>82</v>
      </c>
      <c r="BP2001" t="s">
        <v>99</v>
      </c>
      <c r="BQ2001" t="s">
        <v>448</v>
      </c>
      <c r="BR2001" t="s">
        <v>387</v>
      </c>
    </row>
    <row r="2002" spans="1:70">
      <c r="A2002" t="s">
        <v>70</v>
      </c>
      <c r="B2002" t="s">
        <v>71</v>
      </c>
      <c r="C2002" t="s">
        <v>438</v>
      </c>
      <c r="D2002" t="n">
        <v>3</v>
      </c>
      <c r="E2002" t="s">
        <v>1952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113.89</v>
      </c>
      <c r="L2002" t="s">
        <v>77</v>
      </c>
      <c r="M2002" t="s"/>
      <c r="N2002" t="s">
        <v>1996</v>
      </c>
      <c r="O2002" t="s">
        <v>79</v>
      </c>
      <c r="P2002" t="s">
        <v>1952</v>
      </c>
      <c r="Q2002" t="s"/>
      <c r="R2002" t="s">
        <v>80</v>
      </c>
      <c r="S2002" t="s">
        <v>2401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>
        <f>HYPERLINK("https://hotelmonitor-cachepage.eclerx.com/savepage/tk_15454758705446215_sr_61.html","info")</f>
        <v/>
      </c>
      <c r="AA2002" t="n">
        <v>-419223</v>
      </c>
      <c r="AB2002" t="s">
        <v>1954</v>
      </c>
      <c r="AC2002" t="s">
        <v>88</v>
      </c>
      <c r="AD2002" t="s">
        <v>89</v>
      </c>
      <c r="AE2002" t="s"/>
      <c r="AF2002" t="s"/>
      <c r="AG2002" t="s"/>
      <c r="AH2002" t="s">
        <v>2402</v>
      </c>
      <c r="AI2002" t="s">
        <v>2401</v>
      </c>
      <c r="AJ2002" t="s"/>
      <c r="AK2002" t="s">
        <v>91</v>
      </c>
      <c r="AL2002" t="s"/>
      <c r="AM2002" t="s"/>
      <c r="AN2002" t="s">
        <v>91</v>
      </c>
      <c r="AO2002" t="s"/>
      <c r="AP2002" t="n">
        <v>3</v>
      </c>
      <c r="AQ2002" t="s">
        <v>92</v>
      </c>
      <c r="AR2002" t="s"/>
      <c r="AS2002" t="s">
        <v>474</v>
      </c>
      <c r="AT2002" t="s">
        <v>94</v>
      </c>
      <c r="AU2002" t="s">
        <v>91</v>
      </c>
      <c r="AV2002" t="s"/>
      <c r="AW2002" t="s">
        <v>95</v>
      </c>
      <c r="AX2002" t="s"/>
      <c r="AY2002" t="n">
        <v>419223</v>
      </c>
      <c r="AZ2002" t="s">
        <v>1956</v>
      </c>
      <c r="BA2002" t="s"/>
      <c r="BB2002" t="s"/>
      <c r="BC2002" t="n">
        <v>38.9038</v>
      </c>
      <c r="BD2002" t="n">
        <v>38.9038</v>
      </c>
      <c r="BE2002" t="s">
        <v>701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>
        <v>98</v>
      </c>
      <c r="BO2002" t="s">
        <v>82</v>
      </c>
      <c r="BP2002" t="s">
        <v>99</v>
      </c>
      <c r="BQ2002" t="s">
        <v>2001</v>
      </c>
      <c r="BR2002" t="s">
        <v>387</v>
      </c>
    </row>
    <row r="2003" spans="1:70">
      <c r="A2003" t="s">
        <v>70</v>
      </c>
      <c r="B2003" t="s">
        <v>71</v>
      </c>
      <c r="C2003" t="s">
        <v>438</v>
      </c>
      <c r="D2003" t="n">
        <v>3</v>
      </c>
      <c r="E2003" t="s">
        <v>1952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113.89</v>
      </c>
      <c r="L2003" t="s">
        <v>77</v>
      </c>
      <c r="M2003" t="s"/>
      <c r="N2003" t="s">
        <v>1996</v>
      </c>
      <c r="O2003" t="s">
        <v>79</v>
      </c>
      <c r="P2003" t="s">
        <v>1952</v>
      </c>
      <c r="Q2003" t="s"/>
      <c r="R2003" t="s">
        <v>80</v>
      </c>
      <c r="S2003" t="s">
        <v>2401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>
        <f>HYPERLINK("https://hotelmonitor-cachepage.eclerx.com/savepage/tk_15454758705446215_sr_61.html","info")</f>
        <v/>
      </c>
      <c r="AA2003" t="n">
        <v>-419223</v>
      </c>
      <c r="AB2003" t="s">
        <v>1954</v>
      </c>
      <c r="AC2003" t="s">
        <v>88</v>
      </c>
      <c r="AD2003" t="s">
        <v>89</v>
      </c>
      <c r="AE2003" t="s"/>
      <c r="AF2003" t="s"/>
      <c r="AG2003" t="s"/>
      <c r="AH2003" t="s">
        <v>2402</v>
      </c>
      <c r="AI2003" t="s">
        <v>2401</v>
      </c>
      <c r="AJ2003" t="s"/>
      <c r="AK2003" t="s">
        <v>91</v>
      </c>
      <c r="AL2003" t="s"/>
      <c r="AM2003" t="s"/>
      <c r="AN2003" t="s">
        <v>91</v>
      </c>
      <c r="AO2003" t="s"/>
      <c r="AP2003" t="n">
        <v>3</v>
      </c>
      <c r="AQ2003" t="s">
        <v>92</v>
      </c>
      <c r="AR2003" t="s"/>
      <c r="AS2003" t="s">
        <v>474</v>
      </c>
      <c r="AT2003" t="s">
        <v>94</v>
      </c>
      <c r="AU2003" t="s">
        <v>91</v>
      </c>
      <c r="AV2003" t="s"/>
      <c r="AW2003" t="s">
        <v>95</v>
      </c>
      <c r="AX2003" t="s"/>
      <c r="AY2003" t="n">
        <v>419223</v>
      </c>
      <c r="AZ2003" t="s">
        <v>1956</v>
      </c>
      <c r="BA2003" t="s"/>
      <c r="BB2003" t="s"/>
      <c r="BC2003" t="n">
        <v>38.9038</v>
      </c>
      <c r="BD2003" t="n">
        <v>38.9038</v>
      </c>
      <c r="BE2003" t="s">
        <v>701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>
        <v>98</v>
      </c>
      <c r="BO2003" t="s">
        <v>82</v>
      </c>
      <c r="BP2003" t="s">
        <v>99</v>
      </c>
      <c r="BQ2003" t="s">
        <v>2001</v>
      </c>
      <c r="BR2003" t="s">
        <v>387</v>
      </c>
    </row>
    <row r="2004" spans="1:70">
      <c r="A2004" t="s">
        <v>70</v>
      </c>
      <c r="B2004" t="s">
        <v>71</v>
      </c>
      <c r="C2004" t="s">
        <v>438</v>
      </c>
      <c r="D2004" t="n">
        <v>3</v>
      </c>
      <c r="E2004" t="s">
        <v>1952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121.48</v>
      </c>
      <c r="L2004" t="s">
        <v>77</v>
      </c>
      <c r="M2004" t="s"/>
      <c r="N2004" t="s">
        <v>1996</v>
      </c>
      <c r="O2004" t="s">
        <v>79</v>
      </c>
      <c r="P2004" t="s">
        <v>1952</v>
      </c>
      <c r="Q2004" t="s"/>
      <c r="R2004" t="s">
        <v>80</v>
      </c>
      <c r="S2004" t="s">
        <v>2403</v>
      </c>
      <c r="T2004" t="s">
        <v>82</v>
      </c>
      <c r="U2004" t="s">
        <v>83</v>
      </c>
      <c r="V2004" t="s">
        <v>84</v>
      </c>
      <c r="W2004" t="s">
        <v>103</v>
      </c>
      <c r="X2004" t="s"/>
      <c r="Y2004" t="s">
        <v>86</v>
      </c>
      <c r="Z2004">
        <f>HYPERLINK("https://hotelmonitor-cachepage.eclerx.com/savepage/tk_15454758705446215_sr_61.html","info")</f>
        <v/>
      </c>
      <c r="AA2004" t="n">
        <v>-419223</v>
      </c>
      <c r="AB2004" t="s">
        <v>1959</v>
      </c>
      <c r="AC2004" t="s">
        <v>88</v>
      </c>
      <c r="AD2004" t="s">
        <v>89</v>
      </c>
      <c r="AE2004" t="s"/>
      <c r="AF2004" t="s"/>
      <c r="AG2004" t="s"/>
      <c r="AH2004" t="s">
        <v>2404</v>
      </c>
      <c r="AI2004" t="s">
        <v>2403</v>
      </c>
      <c r="AJ2004" t="s"/>
      <c r="AK2004" t="s">
        <v>91</v>
      </c>
      <c r="AL2004" t="s"/>
      <c r="AM2004" t="s"/>
      <c r="AN2004" t="s">
        <v>91</v>
      </c>
      <c r="AO2004" t="s"/>
      <c r="AP2004" t="n">
        <v>3</v>
      </c>
      <c r="AQ2004" t="s">
        <v>92</v>
      </c>
      <c r="AR2004" t="s"/>
      <c r="AS2004" t="s">
        <v>474</v>
      </c>
      <c r="AT2004" t="s">
        <v>94</v>
      </c>
      <c r="AU2004" t="s">
        <v>91</v>
      </c>
      <c r="AV2004" t="s"/>
      <c r="AW2004" t="s">
        <v>95</v>
      </c>
      <c r="AX2004" t="s"/>
      <c r="AY2004" t="n">
        <v>419223</v>
      </c>
      <c r="AZ2004" t="s">
        <v>1956</v>
      </c>
      <c r="BA2004" t="s"/>
      <c r="BB2004" t="s"/>
      <c r="BC2004" t="n">
        <v>38.9038</v>
      </c>
      <c r="BD2004" t="n">
        <v>38.9038</v>
      </c>
      <c r="BE2004" t="s">
        <v>1701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>
        <v>98</v>
      </c>
      <c r="BO2004" t="s">
        <v>82</v>
      </c>
      <c r="BP2004" t="s">
        <v>99</v>
      </c>
      <c r="BQ2004" t="s">
        <v>2001</v>
      </c>
      <c r="BR2004" t="s">
        <v>387</v>
      </c>
    </row>
    <row r="2005" spans="1:70">
      <c r="A2005" t="s">
        <v>70</v>
      </c>
      <c r="B2005" t="s">
        <v>71</v>
      </c>
      <c r="C2005" t="s">
        <v>438</v>
      </c>
      <c r="D2005" t="n">
        <v>3</v>
      </c>
      <c r="E2005" t="s">
        <v>1952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121.48</v>
      </c>
      <c r="L2005" t="s">
        <v>77</v>
      </c>
      <c r="M2005" t="s"/>
      <c r="N2005" t="s">
        <v>1996</v>
      </c>
      <c r="O2005" t="s">
        <v>79</v>
      </c>
      <c r="P2005" t="s">
        <v>1952</v>
      </c>
      <c r="Q2005" t="s"/>
      <c r="R2005" t="s">
        <v>80</v>
      </c>
      <c r="S2005" t="s">
        <v>2403</v>
      </c>
      <c r="T2005" t="s">
        <v>82</v>
      </c>
      <c r="U2005" t="s">
        <v>83</v>
      </c>
      <c r="V2005" t="s">
        <v>84</v>
      </c>
      <c r="W2005" t="s">
        <v>103</v>
      </c>
      <c r="X2005" t="s"/>
      <c r="Y2005" t="s">
        <v>86</v>
      </c>
      <c r="Z2005">
        <f>HYPERLINK("https://hotelmonitor-cachepage.eclerx.com/savepage/tk_15454758705446215_sr_61.html","info")</f>
        <v/>
      </c>
      <c r="AA2005" t="n">
        <v>-419223</v>
      </c>
      <c r="AB2005" t="s">
        <v>1959</v>
      </c>
      <c r="AC2005" t="s">
        <v>88</v>
      </c>
      <c r="AD2005" t="s">
        <v>89</v>
      </c>
      <c r="AE2005" t="s"/>
      <c r="AF2005" t="s"/>
      <c r="AG2005" t="s"/>
      <c r="AH2005" t="s">
        <v>2404</v>
      </c>
      <c r="AI2005" t="s">
        <v>2403</v>
      </c>
      <c r="AJ2005" t="s"/>
      <c r="AK2005" t="s">
        <v>91</v>
      </c>
      <c r="AL2005" t="s"/>
      <c r="AM2005" t="s"/>
      <c r="AN2005" t="s">
        <v>91</v>
      </c>
      <c r="AO2005" t="s"/>
      <c r="AP2005" t="n">
        <v>3</v>
      </c>
      <c r="AQ2005" t="s">
        <v>92</v>
      </c>
      <c r="AR2005" t="s"/>
      <c r="AS2005" t="s">
        <v>474</v>
      </c>
      <c r="AT2005" t="s">
        <v>94</v>
      </c>
      <c r="AU2005" t="s">
        <v>91</v>
      </c>
      <c r="AV2005" t="s"/>
      <c r="AW2005" t="s">
        <v>95</v>
      </c>
      <c r="AX2005" t="s"/>
      <c r="AY2005" t="n">
        <v>419223</v>
      </c>
      <c r="AZ2005" t="s">
        <v>1956</v>
      </c>
      <c r="BA2005" t="s"/>
      <c r="BB2005" t="s"/>
      <c r="BC2005" t="n">
        <v>38.9038</v>
      </c>
      <c r="BD2005" t="n">
        <v>38.9038</v>
      </c>
      <c r="BE2005" t="s">
        <v>1701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>
        <v>98</v>
      </c>
      <c r="BO2005" t="s">
        <v>82</v>
      </c>
      <c r="BP2005" t="s">
        <v>99</v>
      </c>
      <c r="BQ2005" t="s">
        <v>2001</v>
      </c>
      <c r="BR2005" t="s">
        <v>387</v>
      </c>
    </row>
    <row r="2006" spans="1:70">
      <c r="A2006" t="s">
        <v>70</v>
      </c>
      <c r="B2006" t="s">
        <v>71</v>
      </c>
      <c r="C2006" t="s">
        <v>438</v>
      </c>
      <c r="D2006" t="n">
        <v>3</v>
      </c>
      <c r="E2006" t="s">
        <v>1952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120</v>
      </c>
      <c r="L2006" t="s">
        <v>77</v>
      </c>
      <c r="M2006" t="s"/>
      <c r="N2006" t="s">
        <v>1996</v>
      </c>
      <c r="O2006" t="s">
        <v>79</v>
      </c>
      <c r="P2006" t="s">
        <v>1952</v>
      </c>
      <c r="Q2006" t="s"/>
      <c r="R2006" t="s">
        <v>80</v>
      </c>
      <c r="S2006" t="s">
        <v>1716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>
        <f>HYPERLINK("https://hotelmonitor-cachepage.eclerx.com/savepage/tk_15454758705446215_sr_61.html","info")</f>
        <v/>
      </c>
      <c r="AA2006" t="n">
        <v>-419223</v>
      </c>
      <c r="AB2006" t="s">
        <v>1954</v>
      </c>
      <c r="AC2006" t="s">
        <v>88</v>
      </c>
      <c r="AD2006" t="s">
        <v>89</v>
      </c>
      <c r="AE2006" t="s"/>
      <c r="AF2006" t="s"/>
      <c r="AG2006" t="s"/>
      <c r="AH2006" t="s">
        <v>1717</v>
      </c>
      <c r="AI2006" t="s">
        <v>1718</v>
      </c>
      <c r="AJ2006" t="s"/>
      <c r="AK2006" t="s">
        <v>99</v>
      </c>
      <c r="AL2006" t="s"/>
      <c r="AM2006" t="s"/>
      <c r="AN2006" t="s">
        <v>91</v>
      </c>
      <c r="AO2006" t="s"/>
      <c r="AP2006" t="n">
        <v>3</v>
      </c>
      <c r="AQ2006" t="s">
        <v>92</v>
      </c>
      <c r="AR2006" t="s"/>
      <c r="AS2006" t="s">
        <v>474</v>
      </c>
      <c r="AT2006" t="s">
        <v>94</v>
      </c>
      <c r="AU2006" t="s">
        <v>91</v>
      </c>
      <c r="AV2006" t="s"/>
      <c r="AW2006" t="s">
        <v>95</v>
      </c>
      <c r="AX2006" t="s"/>
      <c r="AY2006" t="n">
        <v>419223</v>
      </c>
      <c r="AZ2006" t="s">
        <v>1956</v>
      </c>
      <c r="BA2006" t="s"/>
      <c r="BB2006" t="s"/>
      <c r="BC2006" t="n">
        <v>38.9038</v>
      </c>
      <c r="BD2006" t="n">
        <v>38.9038</v>
      </c>
      <c r="BE2006" t="s">
        <v>1719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>
        <v>98</v>
      </c>
      <c r="BO2006" t="s">
        <v>82</v>
      </c>
      <c r="BP2006" t="s">
        <v>99</v>
      </c>
      <c r="BQ2006" t="s">
        <v>2001</v>
      </c>
      <c r="BR2006" t="s">
        <v>387</v>
      </c>
    </row>
    <row r="2007" spans="1:70">
      <c r="A2007" t="s">
        <v>70</v>
      </c>
      <c r="B2007" t="s">
        <v>71</v>
      </c>
      <c r="C2007" t="s">
        <v>438</v>
      </c>
      <c r="D2007" t="n">
        <v>3</v>
      </c>
      <c r="E2007" t="s">
        <v>1952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120</v>
      </c>
      <c r="L2007" t="s">
        <v>77</v>
      </c>
      <c r="M2007" t="s"/>
      <c r="N2007" t="s">
        <v>1996</v>
      </c>
      <c r="O2007" t="s">
        <v>79</v>
      </c>
      <c r="P2007" t="s">
        <v>1952</v>
      </c>
      <c r="Q2007" t="s"/>
      <c r="R2007" t="s">
        <v>80</v>
      </c>
      <c r="S2007" t="s">
        <v>1716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>
        <f>HYPERLINK("https://hotelmonitor-cachepage.eclerx.com/savepage/tk_15454758705446215_sr_61.html","info")</f>
        <v/>
      </c>
      <c r="AA2007" t="n">
        <v>-419223</v>
      </c>
      <c r="AB2007" t="s">
        <v>1954</v>
      </c>
      <c r="AC2007" t="s">
        <v>88</v>
      </c>
      <c r="AD2007" t="s">
        <v>89</v>
      </c>
      <c r="AE2007" t="s"/>
      <c r="AF2007" t="s"/>
      <c r="AG2007" t="s"/>
      <c r="AH2007" t="s">
        <v>1717</v>
      </c>
      <c r="AI2007" t="s">
        <v>1718</v>
      </c>
      <c r="AJ2007" t="s"/>
      <c r="AK2007" t="s">
        <v>99</v>
      </c>
      <c r="AL2007" t="s"/>
      <c r="AM2007" t="s"/>
      <c r="AN2007" t="s">
        <v>91</v>
      </c>
      <c r="AO2007" t="s"/>
      <c r="AP2007" t="n">
        <v>3</v>
      </c>
      <c r="AQ2007" t="s">
        <v>92</v>
      </c>
      <c r="AR2007" t="s"/>
      <c r="AS2007" t="s">
        <v>474</v>
      </c>
      <c r="AT2007" t="s">
        <v>94</v>
      </c>
      <c r="AU2007" t="s">
        <v>91</v>
      </c>
      <c r="AV2007" t="s"/>
      <c r="AW2007" t="s">
        <v>95</v>
      </c>
      <c r="AX2007" t="s"/>
      <c r="AY2007" t="n">
        <v>419223</v>
      </c>
      <c r="AZ2007" t="s">
        <v>1956</v>
      </c>
      <c r="BA2007" t="s"/>
      <c r="BB2007" t="s"/>
      <c r="BC2007" t="n">
        <v>38.9038</v>
      </c>
      <c r="BD2007" t="n">
        <v>38.9038</v>
      </c>
      <c r="BE2007" t="s">
        <v>1719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>
        <v>98</v>
      </c>
      <c r="BO2007" t="s">
        <v>82</v>
      </c>
      <c r="BP2007" t="s">
        <v>99</v>
      </c>
      <c r="BQ2007" t="s">
        <v>2001</v>
      </c>
      <c r="BR2007" t="s">
        <v>387</v>
      </c>
    </row>
    <row r="2008" spans="1:70">
      <c r="A2008" t="s">
        <v>70</v>
      </c>
      <c r="B2008" t="s">
        <v>71</v>
      </c>
      <c r="C2008" t="s">
        <v>438</v>
      </c>
      <c r="D2008" t="n">
        <v>3</v>
      </c>
      <c r="E2008" t="s">
        <v>1952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128</v>
      </c>
      <c r="L2008" t="s">
        <v>77</v>
      </c>
      <c r="M2008" t="s"/>
      <c r="N2008" t="s">
        <v>1996</v>
      </c>
      <c r="O2008" t="s">
        <v>79</v>
      </c>
      <c r="P2008" t="s">
        <v>1952</v>
      </c>
      <c r="Q2008" t="s"/>
      <c r="R2008" t="s">
        <v>80</v>
      </c>
      <c r="S2008" t="s">
        <v>2250</v>
      </c>
      <c r="T2008" t="s">
        <v>82</v>
      </c>
      <c r="U2008" t="s">
        <v>83</v>
      </c>
      <c r="V2008" t="s">
        <v>84</v>
      </c>
      <c r="W2008" t="s">
        <v>103</v>
      </c>
      <c r="X2008" t="s"/>
      <c r="Y2008" t="s">
        <v>86</v>
      </c>
      <c r="Z2008">
        <f>HYPERLINK("https://hotelmonitor-cachepage.eclerx.com/savepage/tk_15454758705446215_sr_61.html","info")</f>
        <v/>
      </c>
      <c r="AA2008" t="n">
        <v>-419223</v>
      </c>
      <c r="AB2008" t="s">
        <v>1959</v>
      </c>
      <c r="AC2008" t="s">
        <v>88</v>
      </c>
      <c r="AD2008" t="s">
        <v>89</v>
      </c>
      <c r="AE2008" t="s"/>
      <c r="AF2008" t="s"/>
      <c r="AG2008" t="s"/>
      <c r="AH2008" t="s">
        <v>2244</v>
      </c>
      <c r="AI2008" t="s">
        <v>2252</v>
      </c>
      <c r="AJ2008" t="s"/>
      <c r="AK2008" t="s">
        <v>99</v>
      </c>
      <c r="AL2008" t="s"/>
      <c r="AM2008" t="s"/>
      <c r="AN2008" t="s">
        <v>91</v>
      </c>
      <c r="AO2008" t="s"/>
      <c r="AP2008" t="n">
        <v>3</v>
      </c>
      <c r="AQ2008" t="s">
        <v>92</v>
      </c>
      <c r="AR2008" t="s"/>
      <c r="AS2008" t="s">
        <v>474</v>
      </c>
      <c r="AT2008" t="s">
        <v>94</v>
      </c>
      <c r="AU2008" t="s">
        <v>91</v>
      </c>
      <c r="AV2008" t="s"/>
      <c r="AW2008" t="s">
        <v>95</v>
      </c>
      <c r="AX2008" t="s"/>
      <c r="AY2008" t="n">
        <v>419223</v>
      </c>
      <c r="AZ2008" t="s">
        <v>1956</v>
      </c>
      <c r="BA2008" t="s"/>
      <c r="BB2008" t="s"/>
      <c r="BC2008" t="n">
        <v>38.9038</v>
      </c>
      <c r="BD2008" t="n">
        <v>38.9038</v>
      </c>
      <c r="BE2008" t="s">
        <v>141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>
        <v>98</v>
      </c>
      <c r="BO2008" t="s">
        <v>82</v>
      </c>
      <c r="BP2008" t="s">
        <v>99</v>
      </c>
      <c r="BQ2008" t="s">
        <v>2001</v>
      </c>
      <c r="BR2008" t="s">
        <v>387</v>
      </c>
    </row>
    <row r="2009" spans="1:70">
      <c r="A2009" t="s">
        <v>70</v>
      </c>
      <c r="B2009" t="s">
        <v>71</v>
      </c>
      <c r="C2009" t="s">
        <v>438</v>
      </c>
      <c r="D2009" t="n">
        <v>3</v>
      </c>
      <c r="E2009" t="s">
        <v>1952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128</v>
      </c>
      <c r="L2009" t="s">
        <v>77</v>
      </c>
      <c r="M2009" t="s"/>
      <c r="N2009" t="s">
        <v>1996</v>
      </c>
      <c r="O2009" t="s">
        <v>79</v>
      </c>
      <c r="P2009" t="s">
        <v>1952</v>
      </c>
      <c r="Q2009" t="s"/>
      <c r="R2009" t="s">
        <v>80</v>
      </c>
      <c r="S2009" t="s">
        <v>2250</v>
      </c>
      <c r="T2009" t="s">
        <v>82</v>
      </c>
      <c r="U2009" t="s">
        <v>83</v>
      </c>
      <c r="V2009" t="s">
        <v>84</v>
      </c>
      <c r="W2009" t="s">
        <v>103</v>
      </c>
      <c r="X2009" t="s"/>
      <c r="Y2009" t="s">
        <v>86</v>
      </c>
      <c r="Z2009">
        <f>HYPERLINK("https://hotelmonitor-cachepage.eclerx.com/savepage/tk_15454758705446215_sr_61.html","info")</f>
        <v/>
      </c>
      <c r="AA2009" t="n">
        <v>-419223</v>
      </c>
      <c r="AB2009" t="s">
        <v>1959</v>
      </c>
      <c r="AC2009" t="s">
        <v>88</v>
      </c>
      <c r="AD2009" t="s">
        <v>89</v>
      </c>
      <c r="AE2009" t="s"/>
      <c r="AF2009" t="s"/>
      <c r="AG2009" t="s"/>
      <c r="AH2009" t="s">
        <v>2244</v>
      </c>
      <c r="AI2009" t="s">
        <v>2252</v>
      </c>
      <c r="AJ2009" t="s"/>
      <c r="AK2009" t="s">
        <v>99</v>
      </c>
      <c r="AL2009" t="s"/>
      <c r="AM2009" t="s"/>
      <c r="AN2009" t="s">
        <v>91</v>
      </c>
      <c r="AO2009" t="s"/>
      <c r="AP2009" t="n">
        <v>3</v>
      </c>
      <c r="AQ2009" t="s">
        <v>92</v>
      </c>
      <c r="AR2009" t="s"/>
      <c r="AS2009" t="s">
        <v>474</v>
      </c>
      <c r="AT2009" t="s">
        <v>94</v>
      </c>
      <c r="AU2009" t="s">
        <v>91</v>
      </c>
      <c r="AV2009" t="s"/>
      <c r="AW2009" t="s">
        <v>95</v>
      </c>
      <c r="AX2009" t="s"/>
      <c r="AY2009" t="n">
        <v>419223</v>
      </c>
      <c r="AZ2009" t="s">
        <v>1956</v>
      </c>
      <c r="BA2009" t="s"/>
      <c r="BB2009" t="s"/>
      <c r="BC2009" t="n">
        <v>38.9038</v>
      </c>
      <c r="BD2009" t="n">
        <v>38.9038</v>
      </c>
      <c r="BE2009" t="s">
        <v>141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>
        <v>98</v>
      </c>
      <c r="BO2009" t="s">
        <v>82</v>
      </c>
      <c r="BP2009" t="s">
        <v>99</v>
      </c>
      <c r="BQ2009" t="s">
        <v>2001</v>
      </c>
      <c r="BR2009" t="s">
        <v>387</v>
      </c>
    </row>
    <row r="2010" spans="1:70">
      <c r="A2010" t="s">
        <v>70</v>
      </c>
      <c r="B2010" t="s">
        <v>71</v>
      </c>
      <c r="C2010" t="s">
        <v>438</v>
      </c>
      <c r="D2010" t="n">
        <v>3</v>
      </c>
      <c r="E2010" t="s">
        <v>1952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159.45</v>
      </c>
      <c r="L2010" t="s">
        <v>77</v>
      </c>
      <c r="M2010" t="s"/>
      <c r="N2010" t="s">
        <v>1996</v>
      </c>
      <c r="O2010" t="s">
        <v>79</v>
      </c>
      <c r="P2010" t="s">
        <v>1952</v>
      </c>
      <c r="Q2010" t="s"/>
      <c r="R2010" t="s">
        <v>80</v>
      </c>
      <c r="S2010" t="s">
        <v>2405</v>
      </c>
      <c r="T2010" t="s">
        <v>82</v>
      </c>
      <c r="U2010" t="s">
        <v>83</v>
      </c>
      <c r="V2010" t="s">
        <v>84</v>
      </c>
      <c r="W2010" t="s">
        <v>107</v>
      </c>
      <c r="X2010" t="s"/>
      <c r="Y2010" t="s">
        <v>86</v>
      </c>
      <c r="Z2010">
        <f>HYPERLINK("https://hotelmonitor-cachepage.eclerx.com/savepage/tk_15454758705446215_sr_61.html","info")</f>
        <v/>
      </c>
      <c r="AA2010" t="n">
        <v>-419223</v>
      </c>
      <c r="AB2010" t="s">
        <v>1970</v>
      </c>
      <c r="AC2010" t="s">
        <v>88</v>
      </c>
      <c r="AD2010" t="s">
        <v>89</v>
      </c>
      <c r="AE2010" t="s"/>
      <c r="AF2010" t="s"/>
      <c r="AG2010" t="s"/>
      <c r="AH2010" t="s">
        <v>2406</v>
      </c>
      <c r="AI2010" t="s">
        <v>2405</v>
      </c>
      <c r="AJ2010" t="s"/>
      <c r="AK2010" t="s">
        <v>91</v>
      </c>
      <c r="AL2010" t="s"/>
      <c r="AM2010" t="s"/>
      <c r="AN2010" t="s">
        <v>91</v>
      </c>
      <c r="AO2010" t="s"/>
      <c r="AP2010" t="n">
        <v>3</v>
      </c>
      <c r="AQ2010" t="s">
        <v>92</v>
      </c>
      <c r="AR2010" t="s"/>
      <c r="AS2010" t="s">
        <v>474</v>
      </c>
      <c r="AT2010" t="s">
        <v>94</v>
      </c>
      <c r="AU2010" t="s">
        <v>91</v>
      </c>
      <c r="AV2010" t="s"/>
      <c r="AW2010" t="s">
        <v>95</v>
      </c>
      <c r="AX2010" t="s"/>
      <c r="AY2010" t="n">
        <v>419223</v>
      </c>
      <c r="AZ2010" t="s">
        <v>1956</v>
      </c>
      <c r="BA2010" t="s"/>
      <c r="BB2010" t="s"/>
      <c r="BC2010" t="n">
        <v>38.9038</v>
      </c>
      <c r="BD2010" t="n">
        <v>38.9038</v>
      </c>
      <c r="BE2010" t="s">
        <v>2310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>
        <v>98</v>
      </c>
      <c r="BO2010" t="s">
        <v>82</v>
      </c>
      <c r="BP2010" t="s">
        <v>99</v>
      </c>
      <c r="BQ2010" t="s">
        <v>2001</v>
      </c>
      <c r="BR2010" t="s">
        <v>387</v>
      </c>
    </row>
    <row r="2011" spans="1:70">
      <c r="A2011" t="s">
        <v>70</v>
      </c>
      <c r="B2011" t="s">
        <v>71</v>
      </c>
      <c r="C2011" t="s">
        <v>438</v>
      </c>
      <c r="D2011" t="n">
        <v>3</v>
      </c>
      <c r="E2011" t="s">
        <v>1952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159.45</v>
      </c>
      <c r="L2011" t="s">
        <v>77</v>
      </c>
      <c r="M2011" t="s"/>
      <c r="N2011" t="s">
        <v>1996</v>
      </c>
      <c r="O2011" t="s">
        <v>79</v>
      </c>
      <c r="P2011" t="s">
        <v>1952</v>
      </c>
      <c r="Q2011" t="s"/>
      <c r="R2011" t="s">
        <v>80</v>
      </c>
      <c r="S2011" t="s">
        <v>2405</v>
      </c>
      <c r="T2011" t="s">
        <v>82</v>
      </c>
      <c r="U2011" t="s">
        <v>83</v>
      </c>
      <c r="V2011" t="s">
        <v>84</v>
      </c>
      <c r="W2011" t="s">
        <v>107</v>
      </c>
      <c r="X2011" t="s"/>
      <c r="Y2011" t="s">
        <v>86</v>
      </c>
      <c r="Z2011">
        <f>HYPERLINK("https://hotelmonitor-cachepage.eclerx.com/savepage/tk_15454758705446215_sr_61.html","info")</f>
        <v/>
      </c>
      <c r="AA2011" t="n">
        <v>-419223</v>
      </c>
      <c r="AB2011" t="s">
        <v>1970</v>
      </c>
      <c r="AC2011" t="s">
        <v>88</v>
      </c>
      <c r="AD2011" t="s">
        <v>89</v>
      </c>
      <c r="AE2011" t="s"/>
      <c r="AF2011" t="s"/>
      <c r="AG2011" t="s"/>
      <c r="AH2011" t="s">
        <v>2406</v>
      </c>
      <c r="AI2011" t="s">
        <v>2405</v>
      </c>
      <c r="AJ2011" t="s"/>
      <c r="AK2011" t="s">
        <v>91</v>
      </c>
      <c r="AL2011" t="s"/>
      <c r="AM2011" t="s"/>
      <c r="AN2011" t="s">
        <v>91</v>
      </c>
      <c r="AO2011" t="s"/>
      <c r="AP2011" t="n">
        <v>3</v>
      </c>
      <c r="AQ2011" t="s">
        <v>92</v>
      </c>
      <c r="AR2011" t="s"/>
      <c r="AS2011" t="s">
        <v>474</v>
      </c>
      <c r="AT2011" t="s">
        <v>94</v>
      </c>
      <c r="AU2011" t="s">
        <v>91</v>
      </c>
      <c r="AV2011" t="s"/>
      <c r="AW2011" t="s">
        <v>95</v>
      </c>
      <c r="AX2011" t="s"/>
      <c r="AY2011" t="n">
        <v>419223</v>
      </c>
      <c r="AZ2011" t="s">
        <v>1956</v>
      </c>
      <c r="BA2011" t="s"/>
      <c r="BB2011" t="s"/>
      <c r="BC2011" t="n">
        <v>38.9038</v>
      </c>
      <c r="BD2011" t="n">
        <v>38.9038</v>
      </c>
      <c r="BE2011" t="s">
        <v>2310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>
        <v>98</v>
      </c>
      <c r="BO2011" t="s">
        <v>82</v>
      </c>
      <c r="BP2011" t="s">
        <v>99</v>
      </c>
      <c r="BQ2011" t="s">
        <v>2001</v>
      </c>
      <c r="BR2011" t="s">
        <v>387</v>
      </c>
    </row>
    <row r="2012" spans="1:70">
      <c r="A2012" t="s">
        <v>70</v>
      </c>
      <c r="B2012" t="s">
        <v>71</v>
      </c>
      <c r="C2012" t="s">
        <v>438</v>
      </c>
      <c r="D2012" t="n">
        <v>3</v>
      </c>
      <c r="E2012" t="s">
        <v>1952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168</v>
      </c>
      <c r="L2012" t="s">
        <v>77</v>
      </c>
      <c r="M2012" t="s"/>
      <c r="N2012" t="s">
        <v>1996</v>
      </c>
      <c r="O2012" t="s">
        <v>79</v>
      </c>
      <c r="P2012" t="s">
        <v>1952</v>
      </c>
      <c r="Q2012" t="s"/>
      <c r="R2012" t="s">
        <v>80</v>
      </c>
      <c r="S2012" t="s">
        <v>1611</v>
      </c>
      <c r="T2012" t="s">
        <v>82</v>
      </c>
      <c r="U2012" t="s">
        <v>83</v>
      </c>
      <c r="V2012" t="s">
        <v>84</v>
      </c>
      <c r="W2012" t="s">
        <v>107</v>
      </c>
      <c r="X2012" t="s"/>
      <c r="Y2012" t="s">
        <v>86</v>
      </c>
      <c r="Z2012">
        <f>HYPERLINK("https://hotelmonitor-cachepage.eclerx.com/savepage/tk_15454758705446215_sr_61.html","info")</f>
        <v/>
      </c>
      <c r="AA2012" t="n">
        <v>-419223</v>
      </c>
      <c r="AB2012" t="s">
        <v>1970</v>
      </c>
      <c r="AC2012" t="s">
        <v>88</v>
      </c>
      <c r="AD2012" t="s">
        <v>89</v>
      </c>
      <c r="AE2012" t="s"/>
      <c r="AF2012" t="s"/>
      <c r="AG2012" t="s"/>
      <c r="AH2012" t="s">
        <v>1604</v>
      </c>
      <c r="AI2012" t="s">
        <v>1613</v>
      </c>
      <c r="AJ2012" t="s"/>
      <c r="AK2012" t="s">
        <v>99</v>
      </c>
      <c r="AL2012" t="s"/>
      <c r="AM2012" t="s"/>
      <c r="AN2012" t="s">
        <v>91</v>
      </c>
      <c r="AO2012" t="s"/>
      <c r="AP2012" t="n">
        <v>3</v>
      </c>
      <c r="AQ2012" t="s">
        <v>92</v>
      </c>
      <c r="AR2012" t="s"/>
      <c r="AS2012" t="s">
        <v>474</v>
      </c>
      <c r="AT2012" t="s">
        <v>94</v>
      </c>
      <c r="AU2012" t="s">
        <v>91</v>
      </c>
      <c r="AV2012" t="s"/>
      <c r="AW2012" t="s">
        <v>95</v>
      </c>
      <c r="AX2012" t="s"/>
      <c r="AY2012" t="n">
        <v>419223</v>
      </c>
      <c r="AZ2012" t="s">
        <v>1956</v>
      </c>
      <c r="BA2012" t="s"/>
      <c r="BB2012" t="s"/>
      <c r="BC2012" t="n">
        <v>38.9038</v>
      </c>
      <c r="BD2012" t="n">
        <v>38.9038</v>
      </c>
      <c r="BE2012" t="s">
        <v>2407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>
        <v>98</v>
      </c>
      <c r="BO2012" t="s">
        <v>82</v>
      </c>
      <c r="BP2012" t="s">
        <v>99</v>
      </c>
      <c r="BQ2012" t="s">
        <v>2001</v>
      </c>
      <c r="BR2012" t="s">
        <v>387</v>
      </c>
    </row>
    <row r="2013" spans="1:70">
      <c r="A2013" t="s">
        <v>70</v>
      </c>
      <c r="B2013" t="s">
        <v>71</v>
      </c>
      <c r="C2013" t="s">
        <v>438</v>
      </c>
      <c r="D2013" t="n">
        <v>3</v>
      </c>
      <c r="E2013" t="s">
        <v>1952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168</v>
      </c>
      <c r="L2013" t="s">
        <v>77</v>
      </c>
      <c r="M2013" t="s"/>
      <c r="N2013" t="s">
        <v>1996</v>
      </c>
      <c r="O2013" t="s">
        <v>79</v>
      </c>
      <c r="P2013" t="s">
        <v>1952</v>
      </c>
      <c r="Q2013" t="s"/>
      <c r="R2013" t="s">
        <v>80</v>
      </c>
      <c r="S2013" t="s">
        <v>1611</v>
      </c>
      <c r="T2013" t="s">
        <v>82</v>
      </c>
      <c r="U2013" t="s">
        <v>83</v>
      </c>
      <c r="V2013" t="s">
        <v>84</v>
      </c>
      <c r="W2013" t="s">
        <v>107</v>
      </c>
      <c r="X2013" t="s"/>
      <c r="Y2013" t="s">
        <v>86</v>
      </c>
      <c r="Z2013">
        <f>HYPERLINK("https://hotelmonitor-cachepage.eclerx.com/savepage/tk_15454758705446215_sr_61.html","info")</f>
        <v/>
      </c>
      <c r="AA2013" t="n">
        <v>-419223</v>
      </c>
      <c r="AB2013" t="s">
        <v>1970</v>
      </c>
      <c r="AC2013" t="s">
        <v>88</v>
      </c>
      <c r="AD2013" t="s">
        <v>89</v>
      </c>
      <c r="AE2013" t="s"/>
      <c r="AF2013" t="s"/>
      <c r="AG2013" t="s"/>
      <c r="AH2013" t="s">
        <v>1604</v>
      </c>
      <c r="AI2013" t="s">
        <v>1613</v>
      </c>
      <c r="AJ2013" t="s"/>
      <c r="AK2013" t="s">
        <v>99</v>
      </c>
      <c r="AL2013" t="s"/>
      <c r="AM2013" t="s"/>
      <c r="AN2013" t="s">
        <v>91</v>
      </c>
      <c r="AO2013" t="s"/>
      <c r="AP2013" t="n">
        <v>3</v>
      </c>
      <c r="AQ2013" t="s">
        <v>92</v>
      </c>
      <c r="AR2013" t="s"/>
      <c r="AS2013" t="s">
        <v>474</v>
      </c>
      <c r="AT2013" t="s">
        <v>94</v>
      </c>
      <c r="AU2013" t="s">
        <v>91</v>
      </c>
      <c r="AV2013" t="s"/>
      <c r="AW2013" t="s">
        <v>95</v>
      </c>
      <c r="AX2013" t="s"/>
      <c r="AY2013" t="n">
        <v>419223</v>
      </c>
      <c r="AZ2013" t="s">
        <v>1956</v>
      </c>
      <c r="BA2013" t="s"/>
      <c r="BB2013" t="s"/>
      <c r="BC2013" t="n">
        <v>38.9038</v>
      </c>
      <c r="BD2013" t="n">
        <v>38.9038</v>
      </c>
      <c r="BE2013" t="s">
        <v>2407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>
        <v>98</v>
      </c>
      <c r="BO2013" t="s">
        <v>82</v>
      </c>
      <c r="BP2013" t="s">
        <v>99</v>
      </c>
      <c r="BQ2013" t="s">
        <v>2001</v>
      </c>
      <c r="BR2013" t="s">
        <v>387</v>
      </c>
    </row>
    <row r="2014" spans="1:70">
      <c r="A2014" t="s">
        <v>70</v>
      </c>
      <c r="B2014" t="s">
        <v>71</v>
      </c>
      <c r="C2014" t="s">
        <v>438</v>
      </c>
      <c r="D2014" t="n">
        <v>3</v>
      </c>
      <c r="E2014" t="s">
        <v>1952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124.33</v>
      </c>
      <c r="L2014" t="s">
        <v>77</v>
      </c>
      <c r="M2014" t="s"/>
      <c r="N2014" t="s">
        <v>2015</v>
      </c>
      <c r="O2014" t="s">
        <v>79</v>
      </c>
      <c r="P2014" t="s">
        <v>1952</v>
      </c>
      <c r="Q2014" t="s"/>
      <c r="R2014" t="s">
        <v>80</v>
      </c>
      <c r="S2014" t="s">
        <v>2408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>
        <f>HYPERLINK("https://hotelmonitor-cachepage.eclerx.com/savepage/tk_15454758705446215_sr_61.html","info")</f>
        <v/>
      </c>
      <c r="AA2014" t="n">
        <v>-419223</v>
      </c>
      <c r="AB2014" t="s">
        <v>1954</v>
      </c>
      <c r="AC2014" t="s">
        <v>88</v>
      </c>
      <c r="AD2014" t="s">
        <v>89</v>
      </c>
      <c r="AE2014" t="s"/>
      <c r="AF2014" t="s"/>
      <c r="AG2014" t="s"/>
      <c r="AH2014" t="s">
        <v>2409</v>
      </c>
      <c r="AI2014" t="s">
        <v>2408</v>
      </c>
      <c r="AJ2014" t="s"/>
      <c r="AK2014" t="s">
        <v>91</v>
      </c>
      <c r="AL2014" t="s"/>
      <c r="AM2014" t="s"/>
      <c r="AN2014" t="s">
        <v>91</v>
      </c>
      <c r="AO2014" t="s"/>
      <c r="AP2014" t="n">
        <v>3</v>
      </c>
      <c r="AQ2014" t="s">
        <v>92</v>
      </c>
      <c r="AR2014" t="s"/>
      <c r="AS2014" t="s">
        <v>683</v>
      </c>
      <c r="AT2014" t="s">
        <v>94</v>
      </c>
      <c r="AU2014" t="s">
        <v>91</v>
      </c>
      <c r="AV2014" t="s"/>
      <c r="AW2014" t="s">
        <v>95</v>
      </c>
      <c r="AX2014" t="s"/>
      <c r="AY2014" t="n">
        <v>419223</v>
      </c>
      <c r="AZ2014" t="s">
        <v>1956</v>
      </c>
      <c r="BA2014" t="s"/>
      <c r="BB2014" t="s"/>
      <c r="BC2014" t="n">
        <v>38.9038</v>
      </c>
      <c r="BD2014" t="n">
        <v>38.9038</v>
      </c>
      <c r="BE2014" t="s">
        <v>2410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>
        <v>98</v>
      </c>
      <c r="BO2014" t="s">
        <v>82</v>
      </c>
      <c r="BP2014" t="s">
        <v>99</v>
      </c>
      <c r="BQ2014" t="s">
        <v>2019</v>
      </c>
      <c r="BR2014" t="s">
        <v>387</v>
      </c>
    </row>
    <row r="2015" spans="1:70">
      <c r="A2015" t="s">
        <v>70</v>
      </c>
      <c r="B2015" t="s">
        <v>71</v>
      </c>
      <c r="C2015" t="s">
        <v>438</v>
      </c>
      <c r="D2015" t="n">
        <v>3</v>
      </c>
      <c r="E2015" t="s">
        <v>1952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124.33</v>
      </c>
      <c r="L2015" t="s">
        <v>77</v>
      </c>
      <c r="M2015" t="s"/>
      <c r="N2015" t="s">
        <v>2015</v>
      </c>
      <c r="O2015" t="s">
        <v>79</v>
      </c>
      <c r="P2015" t="s">
        <v>1952</v>
      </c>
      <c r="Q2015" t="s"/>
      <c r="R2015" t="s">
        <v>80</v>
      </c>
      <c r="S2015" t="s">
        <v>2408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>
        <f>HYPERLINK("https://hotelmonitor-cachepage.eclerx.com/savepage/tk_15454758705446215_sr_61.html","info")</f>
        <v/>
      </c>
      <c r="AA2015" t="n">
        <v>-419223</v>
      </c>
      <c r="AB2015" t="s">
        <v>1954</v>
      </c>
      <c r="AC2015" t="s">
        <v>88</v>
      </c>
      <c r="AD2015" t="s">
        <v>89</v>
      </c>
      <c r="AE2015" t="s"/>
      <c r="AF2015" t="s"/>
      <c r="AG2015" t="s"/>
      <c r="AH2015" t="s">
        <v>2409</v>
      </c>
      <c r="AI2015" t="s">
        <v>2408</v>
      </c>
      <c r="AJ2015" t="s"/>
      <c r="AK2015" t="s">
        <v>91</v>
      </c>
      <c r="AL2015" t="s"/>
      <c r="AM2015" t="s"/>
      <c r="AN2015" t="s">
        <v>91</v>
      </c>
      <c r="AO2015" t="s"/>
      <c r="AP2015" t="n">
        <v>3</v>
      </c>
      <c r="AQ2015" t="s">
        <v>92</v>
      </c>
      <c r="AR2015" t="s"/>
      <c r="AS2015" t="s">
        <v>683</v>
      </c>
      <c r="AT2015" t="s">
        <v>94</v>
      </c>
      <c r="AU2015" t="s">
        <v>91</v>
      </c>
      <c r="AV2015" t="s"/>
      <c r="AW2015" t="s">
        <v>95</v>
      </c>
      <c r="AX2015" t="s"/>
      <c r="AY2015" t="n">
        <v>419223</v>
      </c>
      <c r="AZ2015" t="s">
        <v>1956</v>
      </c>
      <c r="BA2015" t="s"/>
      <c r="BB2015" t="s"/>
      <c r="BC2015" t="n">
        <v>38.9038</v>
      </c>
      <c r="BD2015" t="n">
        <v>38.9038</v>
      </c>
      <c r="BE2015" t="s">
        <v>2410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>
        <v>98</v>
      </c>
      <c r="BO2015" t="s">
        <v>82</v>
      </c>
      <c r="BP2015" t="s">
        <v>99</v>
      </c>
      <c r="BQ2015" t="s">
        <v>2019</v>
      </c>
      <c r="BR2015" t="s">
        <v>387</v>
      </c>
    </row>
    <row r="2016" spans="1:70">
      <c r="A2016" t="s">
        <v>70</v>
      </c>
      <c r="B2016" t="s">
        <v>71</v>
      </c>
      <c r="C2016" t="s">
        <v>438</v>
      </c>
      <c r="D2016" t="n">
        <v>3</v>
      </c>
      <c r="E2016" t="s">
        <v>1952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131.92</v>
      </c>
      <c r="L2016" t="s">
        <v>77</v>
      </c>
      <c r="M2016" t="s"/>
      <c r="N2016" t="s">
        <v>2015</v>
      </c>
      <c r="O2016" t="s">
        <v>79</v>
      </c>
      <c r="P2016" t="s">
        <v>1952</v>
      </c>
      <c r="Q2016" t="s"/>
      <c r="R2016" t="s">
        <v>80</v>
      </c>
      <c r="S2016" t="s">
        <v>2411</v>
      </c>
      <c r="T2016" t="s">
        <v>82</v>
      </c>
      <c r="U2016" t="s">
        <v>83</v>
      </c>
      <c r="V2016" t="s">
        <v>84</v>
      </c>
      <c r="W2016" t="s">
        <v>103</v>
      </c>
      <c r="X2016" t="s"/>
      <c r="Y2016" t="s">
        <v>86</v>
      </c>
      <c r="Z2016">
        <f>HYPERLINK("https://hotelmonitor-cachepage.eclerx.com/savepage/tk_15454758705446215_sr_61.html","info")</f>
        <v/>
      </c>
      <c r="AA2016" t="n">
        <v>-419223</v>
      </c>
      <c r="AB2016" t="s">
        <v>1959</v>
      </c>
      <c r="AC2016" t="s">
        <v>88</v>
      </c>
      <c r="AD2016" t="s">
        <v>89</v>
      </c>
      <c r="AE2016" t="s"/>
      <c r="AF2016" t="s"/>
      <c r="AG2016" t="s"/>
      <c r="AH2016" t="s">
        <v>2412</v>
      </c>
      <c r="AI2016" t="s">
        <v>2411</v>
      </c>
      <c r="AJ2016" t="s"/>
      <c r="AK2016" t="s">
        <v>91</v>
      </c>
      <c r="AL2016" t="s"/>
      <c r="AM2016" t="s"/>
      <c r="AN2016" t="s">
        <v>91</v>
      </c>
      <c r="AO2016" t="s"/>
      <c r="AP2016" t="n">
        <v>3</v>
      </c>
      <c r="AQ2016" t="s">
        <v>92</v>
      </c>
      <c r="AR2016" t="s"/>
      <c r="AS2016" t="s">
        <v>683</v>
      </c>
      <c r="AT2016" t="s">
        <v>94</v>
      </c>
      <c r="AU2016" t="s">
        <v>91</v>
      </c>
      <c r="AV2016" t="s"/>
      <c r="AW2016" t="s">
        <v>95</v>
      </c>
      <c r="AX2016" t="s"/>
      <c r="AY2016" t="n">
        <v>419223</v>
      </c>
      <c r="AZ2016" t="s">
        <v>1956</v>
      </c>
      <c r="BA2016" t="s"/>
      <c r="BB2016" t="s"/>
      <c r="BC2016" t="n">
        <v>38.9038</v>
      </c>
      <c r="BD2016" t="n">
        <v>38.9038</v>
      </c>
      <c r="BE2016" t="s">
        <v>2413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>
        <v>98</v>
      </c>
      <c r="BO2016" t="s">
        <v>82</v>
      </c>
      <c r="BP2016" t="s">
        <v>99</v>
      </c>
      <c r="BQ2016" t="s">
        <v>2019</v>
      </c>
      <c r="BR2016" t="s">
        <v>387</v>
      </c>
    </row>
    <row r="2017" spans="1:70">
      <c r="A2017" t="s">
        <v>70</v>
      </c>
      <c r="B2017" t="s">
        <v>71</v>
      </c>
      <c r="C2017" t="s">
        <v>438</v>
      </c>
      <c r="D2017" t="n">
        <v>3</v>
      </c>
      <c r="E2017" t="s">
        <v>1952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131.92</v>
      </c>
      <c r="L2017" t="s">
        <v>77</v>
      </c>
      <c r="M2017" t="s"/>
      <c r="N2017" t="s">
        <v>2015</v>
      </c>
      <c r="O2017" t="s">
        <v>79</v>
      </c>
      <c r="P2017" t="s">
        <v>1952</v>
      </c>
      <c r="Q2017" t="s"/>
      <c r="R2017" t="s">
        <v>80</v>
      </c>
      <c r="S2017" t="s">
        <v>2411</v>
      </c>
      <c r="T2017" t="s">
        <v>82</v>
      </c>
      <c r="U2017" t="s">
        <v>83</v>
      </c>
      <c r="V2017" t="s">
        <v>84</v>
      </c>
      <c r="W2017" t="s">
        <v>103</v>
      </c>
      <c r="X2017" t="s"/>
      <c r="Y2017" t="s">
        <v>86</v>
      </c>
      <c r="Z2017">
        <f>HYPERLINK("https://hotelmonitor-cachepage.eclerx.com/savepage/tk_15454758705446215_sr_61.html","info")</f>
        <v/>
      </c>
      <c r="AA2017" t="n">
        <v>-419223</v>
      </c>
      <c r="AB2017" t="s">
        <v>1959</v>
      </c>
      <c r="AC2017" t="s">
        <v>88</v>
      </c>
      <c r="AD2017" t="s">
        <v>89</v>
      </c>
      <c r="AE2017" t="s"/>
      <c r="AF2017" t="s"/>
      <c r="AG2017" t="s"/>
      <c r="AH2017" t="s">
        <v>2412</v>
      </c>
      <c r="AI2017" t="s">
        <v>2411</v>
      </c>
      <c r="AJ2017" t="s"/>
      <c r="AK2017" t="s">
        <v>91</v>
      </c>
      <c r="AL2017" t="s"/>
      <c r="AM2017" t="s"/>
      <c r="AN2017" t="s">
        <v>91</v>
      </c>
      <c r="AO2017" t="s"/>
      <c r="AP2017" t="n">
        <v>3</v>
      </c>
      <c r="AQ2017" t="s">
        <v>92</v>
      </c>
      <c r="AR2017" t="s"/>
      <c r="AS2017" t="s">
        <v>683</v>
      </c>
      <c r="AT2017" t="s">
        <v>94</v>
      </c>
      <c r="AU2017" t="s">
        <v>91</v>
      </c>
      <c r="AV2017" t="s"/>
      <c r="AW2017" t="s">
        <v>95</v>
      </c>
      <c r="AX2017" t="s"/>
      <c r="AY2017" t="n">
        <v>419223</v>
      </c>
      <c r="AZ2017" t="s">
        <v>1956</v>
      </c>
      <c r="BA2017" t="s"/>
      <c r="BB2017" t="s"/>
      <c r="BC2017" t="n">
        <v>38.9038</v>
      </c>
      <c r="BD2017" t="n">
        <v>38.9038</v>
      </c>
      <c r="BE2017" t="s">
        <v>2413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>
        <v>98</v>
      </c>
      <c r="BO2017" t="s">
        <v>82</v>
      </c>
      <c r="BP2017" t="s">
        <v>99</v>
      </c>
      <c r="BQ2017" t="s">
        <v>2019</v>
      </c>
      <c r="BR2017" t="s">
        <v>387</v>
      </c>
    </row>
    <row r="2018" spans="1:70">
      <c r="A2018" t="s">
        <v>70</v>
      </c>
      <c r="B2018" t="s">
        <v>71</v>
      </c>
      <c r="C2018" t="s">
        <v>438</v>
      </c>
      <c r="D2018" t="n">
        <v>3</v>
      </c>
      <c r="E2018" t="s">
        <v>1952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131</v>
      </c>
      <c r="L2018" t="s">
        <v>77</v>
      </c>
      <c r="M2018" t="s"/>
      <c r="N2018" t="s">
        <v>2015</v>
      </c>
      <c r="O2018" t="s">
        <v>79</v>
      </c>
      <c r="P2018" t="s">
        <v>1952</v>
      </c>
      <c r="Q2018" t="s"/>
      <c r="R2018" t="s">
        <v>80</v>
      </c>
      <c r="S2018" t="s">
        <v>2414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>
        <f>HYPERLINK("https://hotelmonitor-cachepage.eclerx.com/savepage/tk_15454758705446215_sr_61.html","info")</f>
        <v/>
      </c>
      <c r="AA2018" t="n">
        <v>-419223</v>
      </c>
      <c r="AB2018" t="s">
        <v>1954</v>
      </c>
      <c r="AC2018" t="s">
        <v>88</v>
      </c>
      <c r="AD2018" t="s">
        <v>89</v>
      </c>
      <c r="AE2018" t="s"/>
      <c r="AF2018" t="s"/>
      <c r="AG2018" t="s"/>
      <c r="AH2018" t="s">
        <v>2415</v>
      </c>
      <c r="AI2018" t="s">
        <v>2416</v>
      </c>
      <c r="AJ2018" t="s"/>
      <c r="AK2018" t="s">
        <v>99</v>
      </c>
      <c r="AL2018" t="s"/>
      <c r="AM2018" t="s"/>
      <c r="AN2018" t="s">
        <v>91</v>
      </c>
      <c r="AO2018" t="s"/>
      <c r="AP2018" t="n">
        <v>3</v>
      </c>
      <c r="AQ2018" t="s">
        <v>92</v>
      </c>
      <c r="AR2018" t="s"/>
      <c r="AS2018" t="s">
        <v>683</v>
      </c>
      <c r="AT2018" t="s">
        <v>94</v>
      </c>
      <c r="AU2018" t="s">
        <v>91</v>
      </c>
      <c r="AV2018" t="s"/>
      <c r="AW2018" t="s">
        <v>95</v>
      </c>
      <c r="AX2018" t="s"/>
      <c r="AY2018" t="n">
        <v>419223</v>
      </c>
      <c r="AZ2018" t="s">
        <v>1956</v>
      </c>
      <c r="BA2018" t="s"/>
      <c r="BB2018" t="s"/>
      <c r="BC2018" t="n">
        <v>38.9038</v>
      </c>
      <c r="BD2018" t="n">
        <v>38.9038</v>
      </c>
      <c r="BE2018" t="s">
        <v>2417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>
        <v>98</v>
      </c>
      <c r="BO2018" t="s">
        <v>82</v>
      </c>
      <c r="BP2018" t="s">
        <v>99</v>
      </c>
      <c r="BQ2018" t="s">
        <v>2019</v>
      </c>
      <c r="BR2018" t="s">
        <v>387</v>
      </c>
    </row>
    <row r="2019" spans="1:70">
      <c r="A2019" t="s">
        <v>70</v>
      </c>
      <c r="B2019" t="s">
        <v>71</v>
      </c>
      <c r="C2019" t="s">
        <v>438</v>
      </c>
      <c r="D2019" t="n">
        <v>3</v>
      </c>
      <c r="E2019" t="s">
        <v>1952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131</v>
      </c>
      <c r="L2019" t="s">
        <v>77</v>
      </c>
      <c r="M2019" t="s"/>
      <c r="N2019" t="s">
        <v>2015</v>
      </c>
      <c r="O2019" t="s">
        <v>79</v>
      </c>
      <c r="P2019" t="s">
        <v>1952</v>
      </c>
      <c r="Q2019" t="s"/>
      <c r="R2019" t="s">
        <v>80</v>
      </c>
      <c r="S2019" t="s">
        <v>2414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>
        <f>HYPERLINK("https://hotelmonitor-cachepage.eclerx.com/savepage/tk_15454758705446215_sr_61.html","info")</f>
        <v/>
      </c>
      <c r="AA2019" t="n">
        <v>-419223</v>
      </c>
      <c r="AB2019" t="s">
        <v>1954</v>
      </c>
      <c r="AC2019" t="s">
        <v>88</v>
      </c>
      <c r="AD2019" t="s">
        <v>89</v>
      </c>
      <c r="AE2019" t="s"/>
      <c r="AF2019" t="s"/>
      <c r="AG2019" t="s"/>
      <c r="AH2019" t="s">
        <v>2415</v>
      </c>
      <c r="AI2019" t="s">
        <v>2416</v>
      </c>
      <c r="AJ2019" t="s"/>
      <c r="AK2019" t="s">
        <v>99</v>
      </c>
      <c r="AL2019" t="s"/>
      <c r="AM2019" t="s"/>
      <c r="AN2019" t="s">
        <v>91</v>
      </c>
      <c r="AO2019" t="s"/>
      <c r="AP2019" t="n">
        <v>3</v>
      </c>
      <c r="AQ2019" t="s">
        <v>92</v>
      </c>
      <c r="AR2019" t="s"/>
      <c r="AS2019" t="s">
        <v>683</v>
      </c>
      <c r="AT2019" t="s">
        <v>94</v>
      </c>
      <c r="AU2019" t="s">
        <v>91</v>
      </c>
      <c r="AV2019" t="s"/>
      <c r="AW2019" t="s">
        <v>95</v>
      </c>
      <c r="AX2019" t="s"/>
      <c r="AY2019" t="n">
        <v>419223</v>
      </c>
      <c r="AZ2019" t="s">
        <v>1956</v>
      </c>
      <c r="BA2019" t="s"/>
      <c r="BB2019" t="s"/>
      <c r="BC2019" t="n">
        <v>38.9038</v>
      </c>
      <c r="BD2019" t="n">
        <v>38.9038</v>
      </c>
      <c r="BE2019" t="s">
        <v>2417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>
        <v>98</v>
      </c>
      <c r="BO2019" t="s">
        <v>82</v>
      </c>
      <c r="BP2019" t="s">
        <v>99</v>
      </c>
      <c r="BQ2019" t="s">
        <v>2019</v>
      </c>
      <c r="BR2019" t="s">
        <v>387</v>
      </c>
    </row>
    <row r="2020" spans="1:70">
      <c r="A2020" t="s">
        <v>70</v>
      </c>
      <c r="B2020" t="s">
        <v>71</v>
      </c>
      <c r="C2020" t="s">
        <v>438</v>
      </c>
      <c r="D2020" t="n">
        <v>3</v>
      </c>
      <c r="E2020" t="s">
        <v>1952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139</v>
      </c>
      <c r="L2020" t="s">
        <v>77</v>
      </c>
      <c r="M2020" t="s"/>
      <c r="N2020" t="s">
        <v>2015</v>
      </c>
      <c r="O2020" t="s">
        <v>79</v>
      </c>
      <c r="P2020" t="s">
        <v>1952</v>
      </c>
      <c r="Q2020" t="s"/>
      <c r="R2020" t="s">
        <v>80</v>
      </c>
      <c r="S2020" t="s">
        <v>2418</v>
      </c>
      <c r="T2020" t="s">
        <v>82</v>
      </c>
      <c r="U2020" t="s">
        <v>83</v>
      </c>
      <c r="V2020" t="s">
        <v>84</v>
      </c>
      <c r="W2020" t="s">
        <v>103</v>
      </c>
      <c r="X2020" t="s"/>
      <c r="Y2020" t="s">
        <v>86</v>
      </c>
      <c r="Z2020">
        <f>HYPERLINK("https://hotelmonitor-cachepage.eclerx.com/savepage/tk_15454758705446215_sr_61.html","info")</f>
        <v/>
      </c>
      <c r="AA2020" t="n">
        <v>-419223</v>
      </c>
      <c r="AB2020" t="s">
        <v>1959</v>
      </c>
      <c r="AC2020" t="s">
        <v>88</v>
      </c>
      <c r="AD2020" t="s">
        <v>89</v>
      </c>
      <c r="AE2020" t="s"/>
      <c r="AF2020" t="s"/>
      <c r="AG2020" t="s"/>
      <c r="AH2020" t="s">
        <v>2419</v>
      </c>
      <c r="AI2020" t="s">
        <v>2420</v>
      </c>
      <c r="AJ2020" t="s"/>
      <c r="AK2020" t="s">
        <v>99</v>
      </c>
      <c r="AL2020" t="s"/>
      <c r="AM2020" t="s"/>
      <c r="AN2020" t="s">
        <v>91</v>
      </c>
      <c r="AO2020" t="s"/>
      <c r="AP2020" t="n">
        <v>3</v>
      </c>
      <c r="AQ2020" t="s">
        <v>92</v>
      </c>
      <c r="AR2020" t="s"/>
      <c r="AS2020" t="s">
        <v>683</v>
      </c>
      <c r="AT2020" t="s">
        <v>94</v>
      </c>
      <c r="AU2020" t="s">
        <v>91</v>
      </c>
      <c r="AV2020" t="s"/>
      <c r="AW2020" t="s">
        <v>95</v>
      </c>
      <c r="AX2020" t="s"/>
      <c r="AY2020" t="n">
        <v>419223</v>
      </c>
      <c r="AZ2020" t="s">
        <v>1956</v>
      </c>
      <c r="BA2020" t="s"/>
      <c r="BB2020" t="s"/>
      <c r="BC2020" t="n">
        <v>38.9038</v>
      </c>
      <c r="BD2020" t="n">
        <v>38.9038</v>
      </c>
      <c r="BE2020" t="s">
        <v>2421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>
        <v>98</v>
      </c>
      <c r="BO2020" t="s">
        <v>82</v>
      </c>
      <c r="BP2020" t="s">
        <v>99</v>
      </c>
      <c r="BQ2020" t="s">
        <v>2019</v>
      </c>
      <c r="BR2020" t="s">
        <v>387</v>
      </c>
    </row>
    <row r="2021" spans="1:70">
      <c r="A2021" t="s">
        <v>70</v>
      </c>
      <c r="B2021" t="s">
        <v>71</v>
      </c>
      <c r="C2021" t="s">
        <v>438</v>
      </c>
      <c r="D2021" t="n">
        <v>3</v>
      </c>
      <c r="E2021" t="s">
        <v>1952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139</v>
      </c>
      <c r="L2021" t="s">
        <v>77</v>
      </c>
      <c r="M2021" t="s"/>
      <c r="N2021" t="s">
        <v>2015</v>
      </c>
      <c r="O2021" t="s">
        <v>79</v>
      </c>
      <c r="P2021" t="s">
        <v>1952</v>
      </c>
      <c r="Q2021" t="s"/>
      <c r="R2021" t="s">
        <v>80</v>
      </c>
      <c r="S2021" t="s">
        <v>2418</v>
      </c>
      <c r="T2021" t="s">
        <v>82</v>
      </c>
      <c r="U2021" t="s">
        <v>83</v>
      </c>
      <c r="V2021" t="s">
        <v>84</v>
      </c>
      <c r="W2021" t="s">
        <v>103</v>
      </c>
      <c r="X2021" t="s"/>
      <c r="Y2021" t="s">
        <v>86</v>
      </c>
      <c r="Z2021">
        <f>HYPERLINK("https://hotelmonitor-cachepage.eclerx.com/savepage/tk_15454758705446215_sr_61.html","info")</f>
        <v/>
      </c>
      <c r="AA2021" t="n">
        <v>-419223</v>
      </c>
      <c r="AB2021" t="s">
        <v>1959</v>
      </c>
      <c r="AC2021" t="s">
        <v>88</v>
      </c>
      <c r="AD2021" t="s">
        <v>89</v>
      </c>
      <c r="AE2021" t="s"/>
      <c r="AF2021" t="s"/>
      <c r="AG2021" t="s"/>
      <c r="AH2021" t="s">
        <v>2419</v>
      </c>
      <c r="AI2021" t="s">
        <v>2420</v>
      </c>
      <c r="AJ2021" t="s"/>
      <c r="AK2021" t="s">
        <v>99</v>
      </c>
      <c r="AL2021" t="s"/>
      <c r="AM2021" t="s"/>
      <c r="AN2021" t="s">
        <v>91</v>
      </c>
      <c r="AO2021" t="s"/>
      <c r="AP2021" t="n">
        <v>3</v>
      </c>
      <c r="AQ2021" t="s">
        <v>92</v>
      </c>
      <c r="AR2021" t="s"/>
      <c r="AS2021" t="s">
        <v>683</v>
      </c>
      <c r="AT2021" t="s">
        <v>94</v>
      </c>
      <c r="AU2021" t="s">
        <v>91</v>
      </c>
      <c r="AV2021" t="s"/>
      <c r="AW2021" t="s">
        <v>95</v>
      </c>
      <c r="AX2021" t="s"/>
      <c r="AY2021" t="n">
        <v>419223</v>
      </c>
      <c r="AZ2021" t="s">
        <v>1956</v>
      </c>
      <c r="BA2021" t="s"/>
      <c r="BB2021" t="s"/>
      <c r="BC2021" t="n">
        <v>38.9038</v>
      </c>
      <c r="BD2021" t="n">
        <v>38.9038</v>
      </c>
      <c r="BE2021" t="s">
        <v>2421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>
        <v>98</v>
      </c>
      <c r="BO2021" t="s">
        <v>82</v>
      </c>
      <c r="BP2021" t="s">
        <v>99</v>
      </c>
      <c r="BQ2021" t="s">
        <v>2019</v>
      </c>
      <c r="BR2021" t="s">
        <v>387</v>
      </c>
    </row>
    <row r="2022" spans="1:70">
      <c r="A2022" t="s">
        <v>70</v>
      </c>
      <c r="B2022" t="s">
        <v>71</v>
      </c>
      <c r="C2022" t="s">
        <v>438</v>
      </c>
      <c r="D2022" t="n">
        <v>3</v>
      </c>
      <c r="E2022" t="s">
        <v>1952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169.89</v>
      </c>
      <c r="L2022" t="s">
        <v>77</v>
      </c>
      <c r="M2022" t="s"/>
      <c r="N2022" t="s">
        <v>2015</v>
      </c>
      <c r="O2022" t="s">
        <v>79</v>
      </c>
      <c r="P2022" t="s">
        <v>1952</v>
      </c>
      <c r="Q2022" t="s"/>
      <c r="R2022" t="s">
        <v>80</v>
      </c>
      <c r="S2022" t="s">
        <v>2422</v>
      </c>
      <c r="T2022" t="s">
        <v>82</v>
      </c>
      <c r="U2022" t="s">
        <v>83</v>
      </c>
      <c r="V2022" t="s">
        <v>84</v>
      </c>
      <c r="W2022" t="s">
        <v>107</v>
      </c>
      <c r="X2022" t="s"/>
      <c r="Y2022" t="s">
        <v>86</v>
      </c>
      <c r="Z2022">
        <f>HYPERLINK("https://hotelmonitor-cachepage.eclerx.com/savepage/tk_15454758705446215_sr_61.html","info")</f>
        <v/>
      </c>
      <c r="AA2022" t="n">
        <v>-419223</v>
      </c>
      <c r="AB2022" t="s">
        <v>1970</v>
      </c>
      <c r="AC2022" t="s">
        <v>88</v>
      </c>
      <c r="AD2022" t="s">
        <v>89</v>
      </c>
      <c r="AE2022" t="s"/>
      <c r="AF2022" t="s"/>
      <c r="AG2022" t="s"/>
      <c r="AH2022" t="s">
        <v>2423</v>
      </c>
      <c r="AI2022" t="s">
        <v>2422</v>
      </c>
      <c r="AJ2022" t="s"/>
      <c r="AK2022" t="s">
        <v>91</v>
      </c>
      <c r="AL2022" t="s"/>
      <c r="AM2022" t="s"/>
      <c r="AN2022" t="s">
        <v>91</v>
      </c>
      <c r="AO2022" t="s"/>
      <c r="AP2022" t="n">
        <v>3</v>
      </c>
      <c r="AQ2022" t="s">
        <v>92</v>
      </c>
      <c r="AR2022" t="s"/>
      <c r="AS2022" t="s">
        <v>683</v>
      </c>
      <c r="AT2022" t="s">
        <v>94</v>
      </c>
      <c r="AU2022" t="s">
        <v>91</v>
      </c>
      <c r="AV2022" t="s"/>
      <c r="AW2022" t="s">
        <v>95</v>
      </c>
      <c r="AX2022" t="s"/>
      <c r="AY2022" t="n">
        <v>419223</v>
      </c>
      <c r="AZ2022" t="s">
        <v>1956</v>
      </c>
      <c r="BA2022" t="s"/>
      <c r="BB2022" t="s"/>
      <c r="BC2022" t="n">
        <v>38.9038</v>
      </c>
      <c r="BD2022" t="n">
        <v>38.9038</v>
      </c>
      <c r="BE2022" t="s">
        <v>2424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>
        <v>98</v>
      </c>
      <c r="BO2022" t="s">
        <v>82</v>
      </c>
      <c r="BP2022" t="s">
        <v>99</v>
      </c>
      <c r="BQ2022" t="s">
        <v>2019</v>
      </c>
      <c r="BR2022" t="s">
        <v>387</v>
      </c>
    </row>
    <row r="2023" spans="1:70">
      <c r="A2023" t="s">
        <v>70</v>
      </c>
      <c r="B2023" t="s">
        <v>71</v>
      </c>
      <c r="C2023" t="s">
        <v>438</v>
      </c>
      <c r="D2023" t="n">
        <v>3</v>
      </c>
      <c r="E2023" t="s">
        <v>1952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169.89</v>
      </c>
      <c r="L2023" t="s">
        <v>77</v>
      </c>
      <c r="M2023" t="s"/>
      <c r="N2023" t="s">
        <v>2015</v>
      </c>
      <c r="O2023" t="s">
        <v>79</v>
      </c>
      <c r="P2023" t="s">
        <v>1952</v>
      </c>
      <c r="Q2023" t="s"/>
      <c r="R2023" t="s">
        <v>80</v>
      </c>
      <c r="S2023" t="s">
        <v>2422</v>
      </c>
      <c r="T2023" t="s">
        <v>82</v>
      </c>
      <c r="U2023" t="s">
        <v>83</v>
      </c>
      <c r="V2023" t="s">
        <v>84</v>
      </c>
      <c r="W2023" t="s">
        <v>107</v>
      </c>
      <c r="X2023" t="s"/>
      <c r="Y2023" t="s">
        <v>86</v>
      </c>
      <c r="Z2023">
        <f>HYPERLINK("https://hotelmonitor-cachepage.eclerx.com/savepage/tk_15454758705446215_sr_61.html","info")</f>
        <v/>
      </c>
      <c r="AA2023" t="n">
        <v>-419223</v>
      </c>
      <c r="AB2023" t="s">
        <v>1970</v>
      </c>
      <c r="AC2023" t="s">
        <v>88</v>
      </c>
      <c r="AD2023" t="s">
        <v>89</v>
      </c>
      <c r="AE2023" t="s"/>
      <c r="AF2023" t="s"/>
      <c r="AG2023" t="s"/>
      <c r="AH2023" t="s">
        <v>2423</v>
      </c>
      <c r="AI2023" t="s">
        <v>2422</v>
      </c>
      <c r="AJ2023" t="s"/>
      <c r="AK2023" t="s">
        <v>91</v>
      </c>
      <c r="AL2023" t="s"/>
      <c r="AM2023" t="s"/>
      <c r="AN2023" t="s">
        <v>91</v>
      </c>
      <c r="AO2023" t="s"/>
      <c r="AP2023" t="n">
        <v>3</v>
      </c>
      <c r="AQ2023" t="s">
        <v>92</v>
      </c>
      <c r="AR2023" t="s"/>
      <c r="AS2023" t="s">
        <v>683</v>
      </c>
      <c r="AT2023" t="s">
        <v>94</v>
      </c>
      <c r="AU2023" t="s">
        <v>91</v>
      </c>
      <c r="AV2023" t="s"/>
      <c r="AW2023" t="s">
        <v>95</v>
      </c>
      <c r="AX2023" t="s"/>
      <c r="AY2023" t="n">
        <v>419223</v>
      </c>
      <c r="AZ2023" t="s">
        <v>1956</v>
      </c>
      <c r="BA2023" t="s"/>
      <c r="BB2023" t="s"/>
      <c r="BC2023" t="n">
        <v>38.9038</v>
      </c>
      <c r="BD2023" t="n">
        <v>38.9038</v>
      </c>
      <c r="BE2023" t="s">
        <v>2424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>
        <v>98</v>
      </c>
      <c r="BO2023" t="s">
        <v>82</v>
      </c>
      <c r="BP2023" t="s">
        <v>99</v>
      </c>
      <c r="BQ2023" t="s">
        <v>2019</v>
      </c>
      <c r="BR2023" t="s">
        <v>387</v>
      </c>
    </row>
    <row r="2024" spans="1:70">
      <c r="A2024" t="s">
        <v>70</v>
      </c>
      <c r="B2024" t="s">
        <v>71</v>
      </c>
      <c r="C2024" t="s">
        <v>438</v>
      </c>
      <c r="D2024" t="n">
        <v>3</v>
      </c>
      <c r="E2024" t="s">
        <v>1952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179</v>
      </c>
      <c r="L2024" t="s">
        <v>77</v>
      </c>
      <c r="M2024" t="s"/>
      <c r="N2024" t="s">
        <v>2015</v>
      </c>
      <c r="O2024" t="s">
        <v>79</v>
      </c>
      <c r="P2024" t="s">
        <v>1952</v>
      </c>
      <c r="Q2024" t="s"/>
      <c r="R2024" t="s">
        <v>80</v>
      </c>
      <c r="S2024" t="s">
        <v>2425</v>
      </c>
      <c r="T2024" t="s">
        <v>82</v>
      </c>
      <c r="U2024" t="s">
        <v>83</v>
      </c>
      <c r="V2024" t="s">
        <v>84</v>
      </c>
      <c r="W2024" t="s">
        <v>107</v>
      </c>
      <c r="X2024" t="s"/>
      <c r="Y2024" t="s">
        <v>86</v>
      </c>
      <c r="Z2024">
        <f>HYPERLINK("https://hotelmonitor-cachepage.eclerx.com/savepage/tk_15454758705446215_sr_61.html","info")</f>
        <v/>
      </c>
      <c r="AA2024" t="n">
        <v>-419223</v>
      </c>
      <c r="AB2024" t="s">
        <v>1970</v>
      </c>
      <c r="AC2024" t="s">
        <v>88</v>
      </c>
      <c r="AD2024" t="s">
        <v>89</v>
      </c>
      <c r="AE2024" t="s"/>
      <c r="AF2024" t="s"/>
      <c r="AG2024" t="s"/>
      <c r="AH2024" t="s">
        <v>2426</v>
      </c>
      <c r="AI2024" t="s">
        <v>2427</v>
      </c>
      <c r="AJ2024" t="s"/>
      <c r="AK2024" t="s">
        <v>99</v>
      </c>
      <c r="AL2024" t="s"/>
      <c r="AM2024" t="s"/>
      <c r="AN2024" t="s">
        <v>91</v>
      </c>
      <c r="AO2024" t="s"/>
      <c r="AP2024" t="n">
        <v>3</v>
      </c>
      <c r="AQ2024" t="s">
        <v>92</v>
      </c>
      <c r="AR2024" t="s"/>
      <c r="AS2024" t="s">
        <v>683</v>
      </c>
      <c r="AT2024" t="s">
        <v>94</v>
      </c>
      <c r="AU2024" t="s">
        <v>91</v>
      </c>
      <c r="AV2024" t="s"/>
      <c r="AW2024" t="s">
        <v>95</v>
      </c>
      <c r="AX2024" t="s"/>
      <c r="AY2024" t="n">
        <v>419223</v>
      </c>
      <c r="AZ2024" t="s">
        <v>1956</v>
      </c>
      <c r="BA2024" t="s"/>
      <c r="BB2024" t="s"/>
      <c r="BC2024" t="n">
        <v>38.9038</v>
      </c>
      <c r="BD2024" t="n">
        <v>38.9038</v>
      </c>
      <c r="BE2024" t="s">
        <v>2428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>
        <v>98</v>
      </c>
      <c r="BO2024" t="s">
        <v>82</v>
      </c>
      <c r="BP2024" t="s">
        <v>99</v>
      </c>
      <c r="BQ2024" t="s">
        <v>2019</v>
      </c>
      <c r="BR2024" t="s">
        <v>387</v>
      </c>
    </row>
    <row r="2025" spans="1:70">
      <c r="A2025" t="s">
        <v>70</v>
      </c>
      <c r="B2025" t="s">
        <v>71</v>
      </c>
      <c r="C2025" t="s">
        <v>438</v>
      </c>
      <c r="D2025" t="n">
        <v>3</v>
      </c>
      <c r="E2025" t="s">
        <v>1952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179</v>
      </c>
      <c r="L2025" t="s">
        <v>77</v>
      </c>
      <c r="M2025" t="s"/>
      <c r="N2025" t="s">
        <v>2015</v>
      </c>
      <c r="O2025" t="s">
        <v>79</v>
      </c>
      <c r="P2025" t="s">
        <v>1952</v>
      </c>
      <c r="Q2025" t="s"/>
      <c r="R2025" t="s">
        <v>80</v>
      </c>
      <c r="S2025" t="s">
        <v>2425</v>
      </c>
      <c r="T2025" t="s">
        <v>82</v>
      </c>
      <c r="U2025" t="s">
        <v>83</v>
      </c>
      <c r="V2025" t="s">
        <v>84</v>
      </c>
      <c r="W2025" t="s">
        <v>107</v>
      </c>
      <c r="X2025" t="s"/>
      <c r="Y2025" t="s">
        <v>86</v>
      </c>
      <c r="Z2025">
        <f>HYPERLINK("https://hotelmonitor-cachepage.eclerx.com/savepage/tk_15454758705446215_sr_61.html","info")</f>
        <v/>
      </c>
      <c r="AA2025" t="n">
        <v>-419223</v>
      </c>
      <c r="AB2025" t="s">
        <v>1970</v>
      </c>
      <c r="AC2025" t="s">
        <v>88</v>
      </c>
      <c r="AD2025" t="s">
        <v>89</v>
      </c>
      <c r="AE2025" t="s"/>
      <c r="AF2025" t="s"/>
      <c r="AG2025" t="s"/>
      <c r="AH2025" t="s">
        <v>2426</v>
      </c>
      <c r="AI2025" t="s">
        <v>2427</v>
      </c>
      <c r="AJ2025" t="s"/>
      <c r="AK2025" t="s">
        <v>99</v>
      </c>
      <c r="AL2025" t="s"/>
      <c r="AM2025" t="s"/>
      <c r="AN2025" t="s">
        <v>91</v>
      </c>
      <c r="AO2025" t="s"/>
      <c r="AP2025" t="n">
        <v>3</v>
      </c>
      <c r="AQ2025" t="s">
        <v>92</v>
      </c>
      <c r="AR2025" t="s"/>
      <c r="AS2025" t="s">
        <v>683</v>
      </c>
      <c r="AT2025" t="s">
        <v>94</v>
      </c>
      <c r="AU2025" t="s">
        <v>91</v>
      </c>
      <c r="AV2025" t="s"/>
      <c r="AW2025" t="s">
        <v>95</v>
      </c>
      <c r="AX2025" t="s"/>
      <c r="AY2025" t="n">
        <v>419223</v>
      </c>
      <c r="AZ2025" t="s">
        <v>1956</v>
      </c>
      <c r="BA2025" t="s"/>
      <c r="BB2025" t="s"/>
      <c r="BC2025" t="n">
        <v>38.9038</v>
      </c>
      <c r="BD2025" t="n">
        <v>38.9038</v>
      </c>
      <c r="BE2025" t="s">
        <v>2428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>
        <v>98</v>
      </c>
      <c r="BO2025" t="s">
        <v>82</v>
      </c>
      <c r="BP2025" t="s">
        <v>99</v>
      </c>
      <c r="BQ2025" t="s">
        <v>2019</v>
      </c>
      <c r="BR2025" t="s">
        <v>387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2429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130.13</v>
      </c>
      <c r="L2026" t="s">
        <v>77</v>
      </c>
      <c r="M2026" t="s"/>
      <c r="N2026" t="s">
        <v>276</v>
      </c>
      <c r="O2026" t="s">
        <v>79</v>
      </c>
      <c r="P2026" t="s">
        <v>2429</v>
      </c>
      <c r="Q2026" t="s"/>
      <c r="R2026" t="s">
        <v>80</v>
      </c>
      <c r="S2026" t="s">
        <v>2430</v>
      </c>
      <c r="T2026" t="s">
        <v>82</v>
      </c>
      <c r="U2026" t="s">
        <v>83</v>
      </c>
      <c r="V2026" t="s">
        <v>84</v>
      </c>
      <c r="W2026" t="s">
        <v>1390</v>
      </c>
      <c r="X2026" t="s"/>
      <c r="Y2026" t="s">
        <v>86</v>
      </c>
      <c r="Z2026">
        <f>HYPERLINK("https://hotelmonitor-cachepage.eclerx.com/savepage/tk_15454758768795085_sr_62.html","info")</f>
        <v/>
      </c>
      <c r="AA2026" t="n">
        <v>-5957433</v>
      </c>
      <c r="AB2026" t="s">
        <v>2321</v>
      </c>
      <c r="AC2026" t="s">
        <v>88</v>
      </c>
      <c r="AD2026" t="s">
        <v>89</v>
      </c>
      <c r="AE2026" t="s"/>
      <c r="AF2026" t="s"/>
      <c r="AG2026" t="s"/>
      <c r="AH2026" t="s">
        <v>2431</v>
      </c>
      <c r="AI2026" t="s">
        <v>2432</v>
      </c>
      <c r="AJ2026" t="s"/>
      <c r="AK2026" t="s">
        <v>91</v>
      </c>
      <c r="AL2026" t="s"/>
      <c r="AM2026" t="s"/>
      <c r="AN2026" t="s">
        <v>91</v>
      </c>
      <c r="AO2026" t="s"/>
      <c r="AP2026" t="n">
        <v>31</v>
      </c>
      <c r="AQ2026" t="s">
        <v>92</v>
      </c>
      <c r="AR2026" t="s"/>
      <c r="AS2026" t="s">
        <v>2084</v>
      </c>
      <c r="AT2026" t="s">
        <v>94</v>
      </c>
      <c r="AU2026" t="s">
        <v>91</v>
      </c>
      <c r="AV2026" t="s"/>
      <c r="AW2026" t="s">
        <v>95</v>
      </c>
      <c r="AX2026" t="s"/>
      <c r="AY2026" t="n">
        <v>5957433</v>
      </c>
      <c r="AZ2026" t="s">
        <v>2433</v>
      </c>
      <c r="BA2026" t="s"/>
      <c r="BB2026" t="s"/>
      <c r="BC2026" t="n">
        <v>38.9907</v>
      </c>
      <c r="BD2026" t="n">
        <v>38.9907</v>
      </c>
      <c r="BE2026" t="s">
        <v>2434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>
        <v>98</v>
      </c>
      <c r="BO2026" t="s">
        <v>82</v>
      </c>
      <c r="BP2026" t="s">
        <v>99</v>
      </c>
      <c r="BQ2026" t="s">
        <v>285</v>
      </c>
      <c r="BR2026" t="s">
        <v>2435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2429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130.13</v>
      </c>
      <c r="L2027" t="s">
        <v>77</v>
      </c>
      <c r="M2027" t="s"/>
      <c r="N2027" t="s">
        <v>276</v>
      </c>
      <c r="O2027" t="s">
        <v>79</v>
      </c>
      <c r="P2027" t="s">
        <v>2429</v>
      </c>
      <c r="Q2027" t="s"/>
      <c r="R2027" t="s">
        <v>80</v>
      </c>
      <c r="S2027" t="s">
        <v>2430</v>
      </c>
      <c r="T2027" t="s">
        <v>82</v>
      </c>
      <c r="U2027" t="s">
        <v>83</v>
      </c>
      <c r="V2027" t="s">
        <v>84</v>
      </c>
      <c r="W2027" t="s">
        <v>1390</v>
      </c>
      <c r="X2027" t="s"/>
      <c r="Y2027" t="s">
        <v>86</v>
      </c>
      <c r="Z2027">
        <f>HYPERLINK("https://hotelmonitor-cachepage.eclerx.com/savepage/tk_15454758768795085_sr_62.html","info")</f>
        <v/>
      </c>
      <c r="AA2027" t="n">
        <v>-5957433</v>
      </c>
      <c r="AB2027" t="s">
        <v>2321</v>
      </c>
      <c r="AC2027" t="s">
        <v>88</v>
      </c>
      <c r="AD2027" t="s">
        <v>89</v>
      </c>
      <c r="AE2027" t="s"/>
      <c r="AF2027" t="s"/>
      <c r="AG2027" t="s"/>
      <c r="AH2027" t="s">
        <v>2431</v>
      </c>
      <c r="AI2027" t="s">
        <v>2432</v>
      </c>
      <c r="AJ2027" t="s"/>
      <c r="AK2027" t="s">
        <v>91</v>
      </c>
      <c r="AL2027" t="s"/>
      <c r="AM2027" t="s"/>
      <c r="AN2027" t="s">
        <v>91</v>
      </c>
      <c r="AO2027" t="s"/>
      <c r="AP2027" t="n">
        <v>31</v>
      </c>
      <c r="AQ2027" t="s">
        <v>92</v>
      </c>
      <c r="AR2027" t="s"/>
      <c r="AS2027" t="s">
        <v>2084</v>
      </c>
      <c r="AT2027" t="s">
        <v>94</v>
      </c>
      <c r="AU2027" t="s">
        <v>91</v>
      </c>
      <c r="AV2027" t="s"/>
      <c r="AW2027" t="s">
        <v>95</v>
      </c>
      <c r="AX2027" t="s"/>
      <c r="AY2027" t="n">
        <v>5957433</v>
      </c>
      <c r="AZ2027" t="s">
        <v>2433</v>
      </c>
      <c r="BA2027" t="s"/>
      <c r="BB2027" t="s"/>
      <c r="BC2027" t="n">
        <v>38.9907</v>
      </c>
      <c r="BD2027" t="n">
        <v>38.9907</v>
      </c>
      <c r="BE2027" t="s">
        <v>2434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>
        <v>98</v>
      </c>
      <c r="BO2027" t="s">
        <v>82</v>
      </c>
      <c r="BP2027" t="s">
        <v>99</v>
      </c>
      <c r="BQ2027" t="s">
        <v>285</v>
      </c>
      <c r="BR2027" t="s">
        <v>2435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2429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10855.87</v>
      </c>
      <c r="L2028" t="s">
        <v>77</v>
      </c>
      <c r="M2028" t="s"/>
      <c r="N2028" t="s">
        <v>276</v>
      </c>
      <c r="O2028" t="s">
        <v>79</v>
      </c>
      <c r="P2028" t="s">
        <v>2429</v>
      </c>
      <c r="Q2028" t="s"/>
      <c r="R2028" t="s">
        <v>80</v>
      </c>
      <c r="S2028" t="s">
        <v>2436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>
        <f>HYPERLINK("https://hotelmonitor-cachepage.eclerx.com/savepage/tk_15454758768795085_sr_62.html","info")</f>
        <v/>
      </c>
      <c r="AA2028" t="n">
        <v>-5957433</v>
      </c>
      <c r="AB2028" t="s">
        <v>953</v>
      </c>
      <c r="AC2028" t="s">
        <v>88</v>
      </c>
      <c r="AD2028" t="s">
        <v>89</v>
      </c>
      <c r="AE2028" t="s"/>
      <c r="AF2028" t="s"/>
      <c r="AG2028" t="s"/>
      <c r="AH2028" t="s">
        <v>2437</v>
      </c>
      <c r="AI2028" t="s">
        <v>2436</v>
      </c>
      <c r="AJ2028" t="s"/>
      <c r="AK2028" t="s">
        <v>91</v>
      </c>
      <c r="AL2028" t="s"/>
      <c r="AM2028" t="s">
        <v>563</v>
      </c>
      <c r="AN2028" t="s">
        <v>91</v>
      </c>
      <c r="AO2028" t="s"/>
      <c r="AP2028" t="n">
        <v>31</v>
      </c>
      <c r="AQ2028" t="s">
        <v>92</v>
      </c>
      <c r="AR2028" t="s"/>
      <c r="AS2028" t="s">
        <v>955</v>
      </c>
      <c r="AT2028" t="s">
        <v>94</v>
      </c>
      <c r="AU2028" t="s">
        <v>91</v>
      </c>
      <c r="AV2028" t="s"/>
      <c r="AW2028" t="s">
        <v>95</v>
      </c>
      <c r="AX2028" t="s"/>
      <c r="AY2028" t="n">
        <v>5957433</v>
      </c>
      <c r="AZ2028" t="s">
        <v>2433</v>
      </c>
      <c r="BA2028" t="s"/>
      <c r="BB2028" t="s"/>
      <c r="BC2028" t="n">
        <v>38.9907</v>
      </c>
      <c r="BD2028" t="n">
        <v>38.9907</v>
      </c>
      <c r="BE2028" t="s">
        <v>2438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>
        <v>285</v>
      </c>
      <c r="BR2028" t="s">
        <v>2435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2429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10855.87</v>
      </c>
      <c r="L2029" t="s">
        <v>77</v>
      </c>
      <c r="M2029" t="s"/>
      <c r="N2029" t="s">
        <v>276</v>
      </c>
      <c r="O2029" t="s">
        <v>79</v>
      </c>
      <c r="P2029" t="s">
        <v>2429</v>
      </c>
      <c r="Q2029" t="s"/>
      <c r="R2029" t="s">
        <v>80</v>
      </c>
      <c r="S2029" t="s">
        <v>2436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>
        <f>HYPERLINK("https://hotelmonitor-cachepage.eclerx.com/savepage/tk_15454758768795085_sr_62.html","info")</f>
        <v/>
      </c>
      <c r="AA2029" t="n">
        <v>-5957433</v>
      </c>
      <c r="AB2029" t="s">
        <v>953</v>
      </c>
      <c r="AC2029" t="s">
        <v>88</v>
      </c>
      <c r="AD2029" t="s">
        <v>89</v>
      </c>
      <c r="AE2029" t="s"/>
      <c r="AF2029" t="s"/>
      <c r="AG2029" t="s"/>
      <c r="AH2029" t="s">
        <v>2437</v>
      </c>
      <c r="AI2029" t="s">
        <v>2436</v>
      </c>
      <c r="AJ2029" t="s"/>
      <c r="AK2029" t="s">
        <v>91</v>
      </c>
      <c r="AL2029" t="s"/>
      <c r="AM2029" t="s">
        <v>563</v>
      </c>
      <c r="AN2029" t="s">
        <v>91</v>
      </c>
      <c r="AO2029" t="s"/>
      <c r="AP2029" t="n">
        <v>31</v>
      </c>
      <c r="AQ2029" t="s">
        <v>92</v>
      </c>
      <c r="AR2029" t="s"/>
      <c r="AS2029" t="s">
        <v>955</v>
      </c>
      <c r="AT2029" t="s">
        <v>94</v>
      </c>
      <c r="AU2029" t="s">
        <v>91</v>
      </c>
      <c r="AV2029" t="s"/>
      <c r="AW2029" t="s">
        <v>95</v>
      </c>
      <c r="AX2029" t="s"/>
      <c r="AY2029" t="n">
        <v>5957433</v>
      </c>
      <c r="AZ2029" t="s">
        <v>2433</v>
      </c>
      <c r="BA2029" t="s"/>
      <c r="BB2029" t="s"/>
      <c r="BC2029" t="n">
        <v>38.9907</v>
      </c>
      <c r="BD2029" t="n">
        <v>38.9907</v>
      </c>
      <c r="BE2029" t="s">
        <v>2438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>
        <v>285</v>
      </c>
      <c r="BR2029" t="s">
        <v>2435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2429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137.6</v>
      </c>
      <c r="L2030" t="s">
        <v>77</v>
      </c>
      <c r="M2030" t="s"/>
      <c r="N2030" t="s">
        <v>2439</v>
      </c>
      <c r="O2030" t="s">
        <v>79</v>
      </c>
      <c r="P2030" t="s">
        <v>2429</v>
      </c>
      <c r="Q2030" t="s"/>
      <c r="R2030" t="s">
        <v>80</v>
      </c>
      <c r="S2030" t="s">
        <v>2440</v>
      </c>
      <c r="T2030" t="s">
        <v>82</v>
      </c>
      <c r="U2030" t="s">
        <v>83</v>
      </c>
      <c r="V2030" t="s">
        <v>84</v>
      </c>
      <c r="W2030" t="s">
        <v>1390</v>
      </c>
      <c r="X2030" t="s"/>
      <c r="Y2030" t="s">
        <v>86</v>
      </c>
      <c r="Z2030">
        <f>HYPERLINK("https://hotelmonitor-cachepage.eclerx.com/savepage/tk_15454758768795085_sr_62.html","info")</f>
        <v/>
      </c>
      <c r="AA2030" t="n">
        <v>-5957433</v>
      </c>
      <c r="AB2030" t="s">
        <v>2321</v>
      </c>
      <c r="AC2030" t="s">
        <v>88</v>
      </c>
      <c r="AD2030" t="s">
        <v>89</v>
      </c>
      <c r="AE2030" t="s"/>
      <c r="AF2030" t="s"/>
      <c r="AG2030" t="s"/>
      <c r="AH2030" t="s">
        <v>2441</v>
      </c>
      <c r="AI2030" t="s">
        <v>2442</v>
      </c>
      <c r="AJ2030" t="s"/>
      <c r="AK2030" t="s">
        <v>91</v>
      </c>
      <c r="AL2030" t="s"/>
      <c r="AM2030" t="s"/>
      <c r="AN2030" t="s">
        <v>91</v>
      </c>
      <c r="AO2030" t="s"/>
      <c r="AP2030" t="n">
        <v>31</v>
      </c>
      <c r="AQ2030" t="s">
        <v>92</v>
      </c>
      <c r="AR2030" t="s"/>
      <c r="AS2030" t="s">
        <v>731</v>
      </c>
      <c r="AT2030" t="s">
        <v>94</v>
      </c>
      <c r="AU2030" t="s">
        <v>91</v>
      </c>
      <c r="AV2030" t="s"/>
      <c r="AW2030" t="s">
        <v>95</v>
      </c>
      <c r="AX2030" t="s"/>
      <c r="AY2030" t="n">
        <v>5957433</v>
      </c>
      <c r="AZ2030" t="s">
        <v>2433</v>
      </c>
      <c r="BA2030" t="s"/>
      <c r="BB2030" t="s"/>
      <c r="BC2030" t="n">
        <v>38.9907</v>
      </c>
      <c r="BD2030" t="n">
        <v>38.9907</v>
      </c>
      <c r="BE2030" t="s">
        <v>2443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>
        <v>98</v>
      </c>
      <c r="BO2030" t="s">
        <v>82</v>
      </c>
      <c r="BP2030" t="s">
        <v>99</v>
      </c>
      <c r="BQ2030" t="s">
        <v>2444</v>
      </c>
      <c r="BR2030" t="s">
        <v>2435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2429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137.6</v>
      </c>
      <c r="L2031" t="s">
        <v>77</v>
      </c>
      <c r="M2031" t="s"/>
      <c r="N2031" t="s">
        <v>2439</v>
      </c>
      <c r="O2031" t="s">
        <v>79</v>
      </c>
      <c r="P2031" t="s">
        <v>2429</v>
      </c>
      <c r="Q2031" t="s"/>
      <c r="R2031" t="s">
        <v>80</v>
      </c>
      <c r="S2031" t="s">
        <v>2440</v>
      </c>
      <c r="T2031" t="s">
        <v>82</v>
      </c>
      <c r="U2031" t="s">
        <v>83</v>
      </c>
      <c r="V2031" t="s">
        <v>84</v>
      </c>
      <c r="W2031" t="s">
        <v>1390</v>
      </c>
      <c r="X2031" t="s"/>
      <c r="Y2031" t="s">
        <v>86</v>
      </c>
      <c r="Z2031">
        <f>HYPERLINK("https://hotelmonitor-cachepage.eclerx.com/savepage/tk_15454758768795085_sr_62.html","info")</f>
        <v/>
      </c>
      <c r="AA2031" t="n">
        <v>-5957433</v>
      </c>
      <c r="AB2031" t="s">
        <v>2321</v>
      </c>
      <c r="AC2031" t="s">
        <v>88</v>
      </c>
      <c r="AD2031" t="s">
        <v>89</v>
      </c>
      <c r="AE2031" t="s"/>
      <c r="AF2031" t="s"/>
      <c r="AG2031" t="s"/>
      <c r="AH2031" t="s">
        <v>2441</v>
      </c>
      <c r="AI2031" t="s">
        <v>2442</v>
      </c>
      <c r="AJ2031" t="s"/>
      <c r="AK2031" t="s">
        <v>91</v>
      </c>
      <c r="AL2031" t="s"/>
      <c r="AM2031" t="s"/>
      <c r="AN2031" t="s">
        <v>91</v>
      </c>
      <c r="AO2031" t="s"/>
      <c r="AP2031" t="n">
        <v>31</v>
      </c>
      <c r="AQ2031" t="s">
        <v>92</v>
      </c>
      <c r="AR2031" t="s"/>
      <c r="AS2031" t="s">
        <v>731</v>
      </c>
      <c r="AT2031" t="s">
        <v>94</v>
      </c>
      <c r="AU2031" t="s">
        <v>91</v>
      </c>
      <c r="AV2031" t="s"/>
      <c r="AW2031" t="s">
        <v>95</v>
      </c>
      <c r="AX2031" t="s"/>
      <c r="AY2031" t="n">
        <v>5957433</v>
      </c>
      <c r="AZ2031" t="s">
        <v>2433</v>
      </c>
      <c r="BA2031" t="s"/>
      <c r="BB2031" t="s"/>
      <c r="BC2031" t="n">
        <v>38.9907</v>
      </c>
      <c r="BD2031" t="n">
        <v>38.9907</v>
      </c>
      <c r="BE2031" t="s">
        <v>2443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>
        <v>98</v>
      </c>
      <c r="BO2031" t="s">
        <v>82</v>
      </c>
      <c r="BP2031" t="s">
        <v>99</v>
      </c>
      <c r="BQ2031" t="s">
        <v>2444</v>
      </c>
      <c r="BR2031" t="s">
        <v>2435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2429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10843.44</v>
      </c>
      <c r="L2032" t="s">
        <v>77</v>
      </c>
      <c r="M2032" t="s"/>
      <c r="N2032" t="s">
        <v>2445</v>
      </c>
      <c r="O2032" t="s">
        <v>79</v>
      </c>
      <c r="P2032" t="s">
        <v>2429</v>
      </c>
      <c r="Q2032" t="s"/>
      <c r="R2032" t="s">
        <v>80</v>
      </c>
      <c r="S2032" t="s">
        <v>2446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>
        <f>HYPERLINK("https://hotelmonitor-cachepage.eclerx.com/savepage/tk_15454758768795085_sr_62.html","info")</f>
        <v/>
      </c>
      <c r="AA2032" t="n">
        <v>-5957433</v>
      </c>
      <c r="AB2032" t="s">
        <v>953</v>
      </c>
      <c r="AC2032" t="s">
        <v>88</v>
      </c>
      <c r="AD2032" t="s">
        <v>89</v>
      </c>
      <c r="AE2032" t="s"/>
      <c r="AF2032" t="s"/>
      <c r="AG2032" t="s"/>
      <c r="AH2032" t="s">
        <v>2447</v>
      </c>
      <c r="AI2032" t="s">
        <v>2446</v>
      </c>
      <c r="AJ2032" t="s"/>
      <c r="AK2032" t="s">
        <v>91</v>
      </c>
      <c r="AL2032" t="s"/>
      <c r="AM2032" t="s">
        <v>563</v>
      </c>
      <c r="AN2032" t="s">
        <v>91</v>
      </c>
      <c r="AO2032" t="s"/>
      <c r="AP2032" t="n">
        <v>31</v>
      </c>
      <c r="AQ2032" t="s">
        <v>92</v>
      </c>
      <c r="AR2032" t="s"/>
      <c r="AS2032" t="s">
        <v>955</v>
      </c>
      <c r="AT2032" t="s">
        <v>94</v>
      </c>
      <c r="AU2032" t="s">
        <v>91</v>
      </c>
      <c r="AV2032" t="s"/>
      <c r="AW2032" t="s">
        <v>95</v>
      </c>
      <c r="AX2032" t="s"/>
      <c r="AY2032" t="n">
        <v>5957433</v>
      </c>
      <c r="AZ2032" t="s">
        <v>2433</v>
      </c>
      <c r="BA2032" t="s"/>
      <c r="BB2032" t="s"/>
      <c r="BC2032" t="n">
        <v>38.9907</v>
      </c>
      <c r="BD2032" t="n">
        <v>38.9907</v>
      </c>
      <c r="BE2032" t="s">
        <v>2448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>
        <v>2449</v>
      </c>
      <c r="BR2032" t="s">
        <v>2435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2429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10843.44</v>
      </c>
      <c r="L2033" t="s">
        <v>77</v>
      </c>
      <c r="M2033" t="s"/>
      <c r="N2033" t="s">
        <v>2445</v>
      </c>
      <c r="O2033" t="s">
        <v>79</v>
      </c>
      <c r="P2033" t="s">
        <v>2429</v>
      </c>
      <c r="Q2033" t="s"/>
      <c r="R2033" t="s">
        <v>80</v>
      </c>
      <c r="S2033" t="s">
        <v>2446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>
        <f>HYPERLINK("https://hotelmonitor-cachepage.eclerx.com/savepage/tk_15454758768795085_sr_62.html","info")</f>
        <v/>
      </c>
      <c r="AA2033" t="n">
        <v>-5957433</v>
      </c>
      <c r="AB2033" t="s">
        <v>953</v>
      </c>
      <c r="AC2033" t="s">
        <v>88</v>
      </c>
      <c r="AD2033" t="s">
        <v>89</v>
      </c>
      <c r="AE2033" t="s"/>
      <c r="AF2033" t="s"/>
      <c r="AG2033" t="s"/>
      <c r="AH2033" t="s">
        <v>2447</v>
      </c>
      <c r="AI2033" t="s">
        <v>2446</v>
      </c>
      <c r="AJ2033" t="s"/>
      <c r="AK2033" t="s">
        <v>91</v>
      </c>
      <c r="AL2033" t="s"/>
      <c r="AM2033" t="s">
        <v>563</v>
      </c>
      <c r="AN2033" t="s">
        <v>91</v>
      </c>
      <c r="AO2033" t="s"/>
      <c r="AP2033" t="n">
        <v>31</v>
      </c>
      <c r="AQ2033" t="s">
        <v>92</v>
      </c>
      <c r="AR2033" t="s"/>
      <c r="AS2033" t="s">
        <v>955</v>
      </c>
      <c r="AT2033" t="s">
        <v>94</v>
      </c>
      <c r="AU2033" t="s">
        <v>91</v>
      </c>
      <c r="AV2033" t="s"/>
      <c r="AW2033" t="s">
        <v>95</v>
      </c>
      <c r="AX2033" t="s"/>
      <c r="AY2033" t="n">
        <v>5957433</v>
      </c>
      <c r="AZ2033" t="s">
        <v>2433</v>
      </c>
      <c r="BA2033" t="s"/>
      <c r="BB2033" t="s"/>
      <c r="BC2033" t="n">
        <v>38.9907</v>
      </c>
      <c r="BD2033" t="n">
        <v>38.9907</v>
      </c>
      <c r="BE2033" t="s">
        <v>2448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>
        <v>2449</v>
      </c>
      <c r="BR2033" t="s">
        <v>2435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2429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10901.16</v>
      </c>
      <c r="L2034" t="s">
        <v>77</v>
      </c>
      <c r="M2034" t="s"/>
      <c r="N2034" t="s">
        <v>193</v>
      </c>
      <c r="O2034" t="s">
        <v>79</v>
      </c>
      <c r="P2034" t="s">
        <v>2429</v>
      </c>
      <c r="Q2034" t="s"/>
      <c r="R2034" t="s">
        <v>80</v>
      </c>
      <c r="S2034" t="s">
        <v>2450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>
        <f>HYPERLINK("https://hotelmonitor-cachepage.eclerx.com/savepage/tk_15454758768795085_sr_62.html","info")</f>
        <v/>
      </c>
      <c r="AA2034" t="n">
        <v>-5957433</v>
      </c>
      <c r="AB2034" t="s">
        <v>953</v>
      </c>
      <c r="AC2034" t="s">
        <v>88</v>
      </c>
      <c r="AD2034" t="s">
        <v>89</v>
      </c>
      <c r="AE2034" t="s"/>
      <c r="AF2034" t="s"/>
      <c r="AG2034" t="s"/>
      <c r="AH2034" t="s">
        <v>2451</v>
      </c>
      <c r="AI2034" t="s">
        <v>2450</v>
      </c>
      <c r="AJ2034" t="s"/>
      <c r="AK2034" t="s">
        <v>91</v>
      </c>
      <c r="AL2034" t="s"/>
      <c r="AM2034" t="s">
        <v>563</v>
      </c>
      <c r="AN2034" t="s">
        <v>91</v>
      </c>
      <c r="AO2034" t="s"/>
      <c r="AP2034" t="n">
        <v>31</v>
      </c>
      <c r="AQ2034" t="s">
        <v>92</v>
      </c>
      <c r="AR2034" t="s"/>
      <c r="AS2034" t="s">
        <v>955</v>
      </c>
      <c r="AT2034" t="s">
        <v>94</v>
      </c>
      <c r="AU2034" t="s">
        <v>91</v>
      </c>
      <c r="AV2034" t="s"/>
      <c r="AW2034" t="s">
        <v>95</v>
      </c>
      <c r="AX2034" t="s"/>
      <c r="AY2034" t="n">
        <v>5957433</v>
      </c>
      <c r="AZ2034" t="s">
        <v>2433</v>
      </c>
      <c r="BA2034" t="s"/>
      <c r="BB2034" t="s"/>
      <c r="BC2034" t="n">
        <v>38.9907</v>
      </c>
      <c r="BD2034" t="n">
        <v>38.9907</v>
      </c>
      <c r="BE2034" t="s">
        <v>2452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>
        <v>204</v>
      </c>
      <c r="BR2034" t="s">
        <v>2435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2429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10901.16</v>
      </c>
      <c r="L2035" t="s">
        <v>77</v>
      </c>
      <c r="M2035" t="s"/>
      <c r="N2035" t="s">
        <v>193</v>
      </c>
      <c r="O2035" t="s">
        <v>79</v>
      </c>
      <c r="P2035" t="s">
        <v>2429</v>
      </c>
      <c r="Q2035" t="s"/>
      <c r="R2035" t="s">
        <v>80</v>
      </c>
      <c r="S2035" t="s">
        <v>2450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>
        <f>HYPERLINK("https://hotelmonitor-cachepage.eclerx.com/savepage/tk_15454758768795085_sr_62.html","info")</f>
        <v/>
      </c>
      <c r="AA2035" t="n">
        <v>-5957433</v>
      </c>
      <c r="AB2035" t="s">
        <v>953</v>
      </c>
      <c r="AC2035" t="s">
        <v>88</v>
      </c>
      <c r="AD2035" t="s">
        <v>89</v>
      </c>
      <c r="AE2035" t="s"/>
      <c r="AF2035" t="s"/>
      <c r="AG2035" t="s"/>
      <c r="AH2035" t="s">
        <v>2451</v>
      </c>
      <c r="AI2035" t="s">
        <v>2450</v>
      </c>
      <c r="AJ2035" t="s"/>
      <c r="AK2035" t="s">
        <v>91</v>
      </c>
      <c r="AL2035" t="s"/>
      <c r="AM2035" t="s">
        <v>563</v>
      </c>
      <c r="AN2035" t="s">
        <v>91</v>
      </c>
      <c r="AO2035" t="s"/>
      <c r="AP2035" t="n">
        <v>31</v>
      </c>
      <c r="AQ2035" t="s">
        <v>92</v>
      </c>
      <c r="AR2035" t="s"/>
      <c r="AS2035" t="s">
        <v>955</v>
      </c>
      <c r="AT2035" t="s">
        <v>94</v>
      </c>
      <c r="AU2035" t="s">
        <v>91</v>
      </c>
      <c r="AV2035" t="s"/>
      <c r="AW2035" t="s">
        <v>95</v>
      </c>
      <c r="AX2035" t="s"/>
      <c r="AY2035" t="n">
        <v>5957433</v>
      </c>
      <c r="AZ2035" t="s">
        <v>2433</v>
      </c>
      <c r="BA2035" t="s"/>
      <c r="BB2035" t="s"/>
      <c r="BC2035" t="n">
        <v>38.9907</v>
      </c>
      <c r="BD2035" t="n">
        <v>38.9907</v>
      </c>
      <c r="BE2035" t="s">
        <v>2452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>
        <v>204</v>
      </c>
      <c r="BR2035" t="s">
        <v>2435</v>
      </c>
    </row>
    <row r="2036" spans="1:70">
      <c r="A2036" t="s">
        <v>70</v>
      </c>
      <c r="B2036" t="s">
        <v>71</v>
      </c>
      <c r="C2036" t="s">
        <v>265</v>
      </c>
      <c r="D2036" t="n">
        <v>3</v>
      </c>
      <c r="E2036" t="s">
        <v>73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76.98999999999999</v>
      </c>
      <c r="L2036" t="s">
        <v>77</v>
      </c>
      <c r="M2036" t="s"/>
      <c r="N2036" t="s">
        <v>78</v>
      </c>
      <c r="O2036" t="s">
        <v>79</v>
      </c>
      <c r="P2036" t="s">
        <v>73</v>
      </c>
      <c r="Q2036" t="s"/>
      <c r="R2036" t="s">
        <v>80</v>
      </c>
      <c r="S2036" t="s">
        <v>1405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>
        <f>HYPERLINK("https://hotelmonitor-cachepage.eclerx.com/savepage/tk_15454758708641481_sr_60.html","info")</f>
        <v/>
      </c>
      <c r="AA2036" t="n">
        <v>-418152</v>
      </c>
      <c r="AB2036" t="s">
        <v>87</v>
      </c>
      <c r="AC2036" t="s">
        <v>88</v>
      </c>
      <c r="AD2036" t="s">
        <v>89</v>
      </c>
      <c r="AE2036" t="s"/>
      <c r="AF2036" t="s"/>
      <c r="AG2036" t="s"/>
      <c r="AH2036" t="s">
        <v>1406</v>
      </c>
      <c r="AI2036" t="s">
        <v>1405</v>
      </c>
      <c r="AJ2036" t="s"/>
      <c r="AK2036" t="s">
        <v>91</v>
      </c>
      <c r="AL2036" t="s"/>
      <c r="AM2036" t="s"/>
      <c r="AN2036" t="s">
        <v>91</v>
      </c>
      <c r="AO2036" t="s"/>
      <c r="AP2036" t="n">
        <v>10</v>
      </c>
      <c r="AQ2036" t="s">
        <v>92</v>
      </c>
      <c r="AR2036" t="s"/>
      <c r="AS2036" t="s">
        <v>160</v>
      </c>
      <c r="AT2036" t="s">
        <v>94</v>
      </c>
      <c r="AU2036" t="s">
        <v>91</v>
      </c>
      <c r="AV2036" t="s"/>
      <c r="AW2036" t="s">
        <v>95</v>
      </c>
      <c r="AX2036" t="s"/>
      <c r="AY2036" t="n">
        <v>418152</v>
      </c>
      <c r="AZ2036" t="s">
        <v>96</v>
      </c>
      <c r="BA2036" t="s"/>
      <c r="BB2036" t="s"/>
      <c r="BC2036" t="n">
        <v>38.9852</v>
      </c>
      <c r="BD2036" t="n">
        <v>38.9852</v>
      </c>
      <c r="BE2036" t="s">
        <v>1407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>
        <v>98</v>
      </c>
      <c r="BO2036" t="s">
        <v>82</v>
      </c>
      <c r="BP2036" t="s">
        <v>99</v>
      </c>
      <c r="BQ2036" t="s">
        <v>100</v>
      </c>
      <c r="BR2036" t="s">
        <v>101</v>
      </c>
    </row>
    <row r="2037" spans="1:70">
      <c r="A2037" t="s">
        <v>70</v>
      </c>
      <c r="B2037" t="s">
        <v>71</v>
      </c>
      <c r="C2037" t="s">
        <v>265</v>
      </c>
      <c r="D2037" t="n">
        <v>3</v>
      </c>
      <c r="E2037" t="s">
        <v>73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76.98999999999999</v>
      </c>
      <c r="L2037" t="s">
        <v>77</v>
      </c>
      <c r="M2037" t="s"/>
      <c r="N2037" t="s">
        <v>78</v>
      </c>
      <c r="O2037" t="s">
        <v>79</v>
      </c>
      <c r="P2037" t="s">
        <v>73</v>
      </c>
      <c r="Q2037" t="s"/>
      <c r="R2037" t="s">
        <v>80</v>
      </c>
      <c r="S2037" t="s">
        <v>1405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>
        <f>HYPERLINK("https://hotelmonitor-cachepage.eclerx.com/savepage/tk_15454758708641481_sr_60.html","info")</f>
        <v/>
      </c>
      <c r="AA2037" t="n">
        <v>-418152</v>
      </c>
      <c r="AB2037" t="s">
        <v>87</v>
      </c>
      <c r="AC2037" t="s">
        <v>88</v>
      </c>
      <c r="AD2037" t="s">
        <v>89</v>
      </c>
      <c r="AE2037" t="s"/>
      <c r="AF2037" t="s"/>
      <c r="AG2037" t="s"/>
      <c r="AH2037" t="s">
        <v>1406</v>
      </c>
      <c r="AI2037" t="s">
        <v>1405</v>
      </c>
      <c r="AJ2037" t="s"/>
      <c r="AK2037" t="s">
        <v>91</v>
      </c>
      <c r="AL2037" t="s"/>
      <c r="AM2037" t="s"/>
      <c r="AN2037" t="s">
        <v>91</v>
      </c>
      <c r="AO2037" t="s"/>
      <c r="AP2037" t="n">
        <v>10</v>
      </c>
      <c r="AQ2037" t="s">
        <v>92</v>
      </c>
      <c r="AR2037" t="s"/>
      <c r="AS2037" t="s">
        <v>160</v>
      </c>
      <c r="AT2037" t="s">
        <v>94</v>
      </c>
      <c r="AU2037" t="s">
        <v>91</v>
      </c>
      <c r="AV2037" t="s"/>
      <c r="AW2037" t="s">
        <v>95</v>
      </c>
      <c r="AX2037" t="s"/>
      <c r="AY2037" t="n">
        <v>418152</v>
      </c>
      <c r="AZ2037" t="s">
        <v>96</v>
      </c>
      <c r="BA2037" t="s"/>
      <c r="BB2037" t="s"/>
      <c r="BC2037" t="n">
        <v>38.9852</v>
      </c>
      <c r="BD2037" t="n">
        <v>38.9852</v>
      </c>
      <c r="BE2037" t="s">
        <v>1407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>
        <v>98</v>
      </c>
      <c r="BO2037" t="s">
        <v>82</v>
      </c>
      <c r="BP2037" t="s">
        <v>99</v>
      </c>
      <c r="BQ2037" t="s">
        <v>100</v>
      </c>
      <c r="BR2037" t="s">
        <v>101</v>
      </c>
    </row>
    <row r="2038" spans="1:70">
      <c r="A2038" t="s">
        <v>70</v>
      </c>
      <c r="B2038" t="s">
        <v>71</v>
      </c>
      <c r="C2038" t="s">
        <v>265</v>
      </c>
      <c r="D2038" t="n">
        <v>3</v>
      </c>
      <c r="E2038" t="s">
        <v>73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90.91</v>
      </c>
      <c r="L2038" t="s">
        <v>77</v>
      </c>
      <c r="M2038" t="s"/>
      <c r="N2038" t="s">
        <v>78</v>
      </c>
      <c r="O2038" t="s">
        <v>79</v>
      </c>
      <c r="P2038" t="s">
        <v>73</v>
      </c>
      <c r="Q2038" t="s"/>
      <c r="R2038" t="s">
        <v>80</v>
      </c>
      <c r="S2038" t="s">
        <v>1408</v>
      </c>
      <c r="T2038" t="s">
        <v>82</v>
      </c>
      <c r="U2038" t="s">
        <v>83</v>
      </c>
      <c r="V2038" t="s">
        <v>84</v>
      </c>
      <c r="W2038" t="s">
        <v>103</v>
      </c>
      <c r="X2038" t="s"/>
      <c r="Y2038" t="s">
        <v>86</v>
      </c>
      <c r="Z2038">
        <f>HYPERLINK("https://hotelmonitor-cachepage.eclerx.com/savepage/tk_15454758708641481_sr_60.html","info")</f>
        <v/>
      </c>
      <c r="AA2038" t="n">
        <v>-418152</v>
      </c>
      <c r="AB2038" t="s">
        <v>87</v>
      </c>
      <c r="AC2038" t="s">
        <v>88</v>
      </c>
      <c r="AD2038" t="s">
        <v>89</v>
      </c>
      <c r="AE2038" t="s"/>
      <c r="AF2038" t="s"/>
      <c r="AG2038" t="s"/>
      <c r="AH2038" t="s">
        <v>478</v>
      </c>
      <c r="AI2038" t="s">
        <v>1408</v>
      </c>
      <c r="AJ2038" t="s"/>
      <c r="AK2038" t="s">
        <v>91</v>
      </c>
      <c r="AL2038" t="s"/>
      <c r="AM2038" t="s"/>
      <c r="AN2038" t="s">
        <v>91</v>
      </c>
      <c r="AO2038" t="s"/>
      <c r="AP2038" t="n">
        <v>10</v>
      </c>
      <c r="AQ2038" t="s">
        <v>92</v>
      </c>
      <c r="AR2038" t="s"/>
      <c r="AS2038" t="s">
        <v>160</v>
      </c>
      <c r="AT2038" t="s">
        <v>94</v>
      </c>
      <c r="AU2038" t="s">
        <v>91</v>
      </c>
      <c r="AV2038" t="s"/>
      <c r="AW2038" t="s">
        <v>95</v>
      </c>
      <c r="AX2038" t="s"/>
      <c r="AY2038" t="n">
        <v>418152</v>
      </c>
      <c r="AZ2038" t="s">
        <v>96</v>
      </c>
      <c r="BA2038" t="s"/>
      <c r="BB2038" t="s"/>
      <c r="BC2038" t="n">
        <v>38.9852</v>
      </c>
      <c r="BD2038" t="n">
        <v>38.9852</v>
      </c>
      <c r="BE2038" t="s">
        <v>1409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>
        <v>98</v>
      </c>
      <c r="BO2038" t="s">
        <v>82</v>
      </c>
      <c r="BP2038" t="s">
        <v>99</v>
      </c>
      <c r="BQ2038" t="s">
        <v>100</v>
      </c>
      <c r="BR2038" t="s">
        <v>101</v>
      </c>
    </row>
    <row r="2039" spans="1:70">
      <c r="A2039" t="s">
        <v>70</v>
      </c>
      <c r="B2039" t="s">
        <v>71</v>
      </c>
      <c r="C2039" t="s">
        <v>265</v>
      </c>
      <c r="D2039" t="n">
        <v>3</v>
      </c>
      <c r="E2039" t="s">
        <v>73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90.91</v>
      </c>
      <c r="L2039" t="s">
        <v>77</v>
      </c>
      <c r="M2039" t="s"/>
      <c r="N2039" t="s">
        <v>78</v>
      </c>
      <c r="O2039" t="s">
        <v>79</v>
      </c>
      <c r="P2039" t="s">
        <v>73</v>
      </c>
      <c r="Q2039" t="s"/>
      <c r="R2039" t="s">
        <v>80</v>
      </c>
      <c r="S2039" t="s">
        <v>1408</v>
      </c>
      <c r="T2039" t="s">
        <v>82</v>
      </c>
      <c r="U2039" t="s">
        <v>83</v>
      </c>
      <c r="V2039" t="s">
        <v>84</v>
      </c>
      <c r="W2039" t="s">
        <v>103</v>
      </c>
      <c r="X2039" t="s"/>
      <c r="Y2039" t="s">
        <v>86</v>
      </c>
      <c r="Z2039">
        <f>HYPERLINK("https://hotelmonitor-cachepage.eclerx.com/savepage/tk_15454758708641481_sr_60.html","info")</f>
        <v/>
      </c>
      <c r="AA2039" t="n">
        <v>-418152</v>
      </c>
      <c r="AB2039" t="s">
        <v>87</v>
      </c>
      <c r="AC2039" t="s">
        <v>88</v>
      </c>
      <c r="AD2039" t="s">
        <v>89</v>
      </c>
      <c r="AE2039" t="s"/>
      <c r="AF2039" t="s"/>
      <c r="AG2039" t="s"/>
      <c r="AH2039" t="s">
        <v>478</v>
      </c>
      <c r="AI2039" t="s">
        <v>1408</v>
      </c>
      <c r="AJ2039" t="s"/>
      <c r="AK2039" t="s">
        <v>91</v>
      </c>
      <c r="AL2039" t="s"/>
      <c r="AM2039" t="s"/>
      <c r="AN2039" t="s">
        <v>91</v>
      </c>
      <c r="AO2039" t="s"/>
      <c r="AP2039" t="n">
        <v>10</v>
      </c>
      <c r="AQ2039" t="s">
        <v>92</v>
      </c>
      <c r="AR2039" t="s"/>
      <c r="AS2039" t="s">
        <v>160</v>
      </c>
      <c r="AT2039" t="s">
        <v>94</v>
      </c>
      <c r="AU2039" t="s">
        <v>91</v>
      </c>
      <c r="AV2039" t="s"/>
      <c r="AW2039" t="s">
        <v>95</v>
      </c>
      <c r="AX2039" t="s"/>
      <c r="AY2039" t="n">
        <v>418152</v>
      </c>
      <c r="AZ2039" t="s">
        <v>96</v>
      </c>
      <c r="BA2039" t="s"/>
      <c r="BB2039" t="s"/>
      <c r="BC2039" t="n">
        <v>38.9852</v>
      </c>
      <c r="BD2039" t="n">
        <v>38.9852</v>
      </c>
      <c r="BE2039" t="s">
        <v>1409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>
        <v>98</v>
      </c>
      <c r="BO2039" t="s">
        <v>82</v>
      </c>
      <c r="BP2039" t="s">
        <v>99</v>
      </c>
      <c r="BQ2039" t="s">
        <v>100</v>
      </c>
      <c r="BR2039" t="s">
        <v>101</v>
      </c>
    </row>
    <row r="2040" spans="1:70">
      <c r="A2040" t="s">
        <v>70</v>
      </c>
      <c r="B2040" t="s">
        <v>71</v>
      </c>
      <c r="C2040" t="s">
        <v>265</v>
      </c>
      <c r="D2040" t="n">
        <v>3</v>
      </c>
      <c r="E2040" t="s">
        <v>73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108.63</v>
      </c>
      <c r="L2040" t="s">
        <v>77</v>
      </c>
      <c r="M2040" t="s"/>
      <c r="N2040" t="s">
        <v>78</v>
      </c>
      <c r="O2040" t="s">
        <v>79</v>
      </c>
      <c r="P2040" t="s">
        <v>73</v>
      </c>
      <c r="Q2040" t="s"/>
      <c r="R2040" t="s">
        <v>80</v>
      </c>
      <c r="S2040" t="s">
        <v>1410</v>
      </c>
      <c r="T2040" t="s">
        <v>82</v>
      </c>
      <c r="U2040" t="s">
        <v>83</v>
      </c>
      <c r="V2040" t="s">
        <v>84</v>
      </c>
      <c r="W2040" t="s">
        <v>107</v>
      </c>
      <c r="X2040" t="s"/>
      <c r="Y2040" t="s">
        <v>86</v>
      </c>
      <c r="Z2040">
        <f>HYPERLINK("https://hotelmonitor-cachepage.eclerx.com/savepage/tk_15454758708641481_sr_60.html","info")</f>
        <v/>
      </c>
      <c r="AA2040" t="n">
        <v>-418152</v>
      </c>
      <c r="AB2040" t="s">
        <v>87</v>
      </c>
      <c r="AC2040" t="s">
        <v>88</v>
      </c>
      <c r="AD2040" t="s">
        <v>89</v>
      </c>
      <c r="AE2040" t="s"/>
      <c r="AF2040" t="s"/>
      <c r="AG2040" t="s"/>
      <c r="AH2040" t="s">
        <v>1411</v>
      </c>
      <c r="AI2040" t="s">
        <v>1410</v>
      </c>
      <c r="AJ2040" t="s"/>
      <c r="AK2040" t="s">
        <v>91</v>
      </c>
      <c r="AL2040" t="s"/>
      <c r="AM2040" t="s"/>
      <c r="AN2040" t="s">
        <v>91</v>
      </c>
      <c r="AO2040" t="s"/>
      <c r="AP2040" t="n">
        <v>10</v>
      </c>
      <c r="AQ2040" t="s">
        <v>92</v>
      </c>
      <c r="AR2040" t="s"/>
      <c r="AS2040" t="s">
        <v>160</v>
      </c>
      <c r="AT2040" t="s">
        <v>94</v>
      </c>
      <c r="AU2040" t="s">
        <v>91</v>
      </c>
      <c r="AV2040" t="s"/>
      <c r="AW2040" t="s">
        <v>95</v>
      </c>
      <c r="AX2040" t="s"/>
      <c r="AY2040" t="n">
        <v>418152</v>
      </c>
      <c r="AZ2040" t="s">
        <v>96</v>
      </c>
      <c r="BA2040" t="s"/>
      <c r="BB2040" t="s"/>
      <c r="BC2040" t="n">
        <v>38.9852</v>
      </c>
      <c r="BD2040" t="n">
        <v>38.9852</v>
      </c>
      <c r="BE2040" t="s">
        <v>1412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>
        <v>98</v>
      </c>
      <c r="BO2040" t="s">
        <v>82</v>
      </c>
      <c r="BP2040" t="s">
        <v>99</v>
      </c>
      <c r="BQ2040" t="s">
        <v>100</v>
      </c>
      <c r="BR2040" t="s">
        <v>101</v>
      </c>
    </row>
    <row r="2041" spans="1:70">
      <c r="A2041" t="s">
        <v>70</v>
      </c>
      <c r="B2041" t="s">
        <v>71</v>
      </c>
      <c r="C2041" t="s">
        <v>265</v>
      </c>
      <c r="D2041" t="n">
        <v>3</v>
      </c>
      <c r="E2041" t="s">
        <v>73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108.63</v>
      </c>
      <c r="L2041" t="s">
        <v>77</v>
      </c>
      <c r="M2041" t="s"/>
      <c r="N2041" t="s">
        <v>78</v>
      </c>
      <c r="O2041" t="s">
        <v>79</v>
      </c>
      <c r="P2041" t="s">
        <v>73</v>
      </c>
      <c r="Q2041" t="s"/>
      <c r="R2041" t="s">
        <v>80</v>
      </c>
      <c r="S2041" t="s">
        <v>1410</v>
      </c>
      <c r="T2041" t="s">
        <v>82</v>
      </c>
      <c r="U2041" t="s">
        <v>83</v>
      </c>
      <c r="V2041" t="s">
        <v>84</v>
      </c>
      <c r="W2041" t="s">
        <v>107</v>
      </c>
      <c r="X2041" t="s"/>
      <c r="Y2041" t="s">
        <v>86</v>
      </c>
      <c r="Z2041">
        <f>HYPERLINK("https://hotelmonitor-cachepage.eclerx.com/savepage/tk_15454758708641481_sr_60.html","info")</f>
        <v/>
      </c>
      <c r="AA2041" t="n">
        <v>-418152</v>
      </c>
      <c r="AB2041" t="s">
        <v>87</v>
      </c>
      <c r="AC2041" t="s">
        <v>88</v>
      </c>
      <c r="AD2041" t="s">
        <v>89</v>
      </c>
      <c r="AE2041" t="s"/>
      <c r="AF2041" t="s"/>
      <c r="AG2041" t="s"/>
      <c r="AH2041" t="s">
        <v>1411</v>
      </c>
      <c r="AI2041" t="s">
        <v>1410</v>
      </c>
      <c r="AJ2041" t="s"/>
      <c r="AK2041" t="s">
        <v>91</v>
      </c>
      <c r="AL2041" t="s"/>
      <c r="AM2041" t="s"/>
      <c r="AN2041" t="s">
        <v>91</v>
      </c>
      <c r="AO2041" t="s"/>
      <c r="AP2041" t="n">
        <v>10</v>
      </c>
      <c r="AQ2041" t="s">
        <v>92</v>
      </c>
      <c r="AR2041" t="s"/>
      <c r="AS2041" t="s">
        <v>160</v>
      </c>
      <c r="AT2041" t="s">
        <v>94</v>
      </c>
      <c r="AU2041" t="s">
        <v>91</v>
      </c>
      <c r="AV2041" t="s"/>
      <c r="AW2041" t="s">
        <v>95</v>
      </c>
      <c r="AX2041" t="s"/>
      <c r="AY2041" t="n">
        <v>418152</v>
      </c>
      <c r="AZ2041" t="s">
        <v>96</v>
      </c>
      <c r="BA2041" t="s"/>
      <c r="BB2041" t="s"/>
      <c r="BC2041" t="n">
        <v>38.9852</v>
      </c>
      <c r="BD2041" t="n">
        <v>38.9852</v>
      </c>
      <c r="BE2041" t="s">
        <v>1412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>
        <v>98</v>
      </c>
      <c r="BO2041" t="s">
        <v>82</v>
      </c>
      <c r="BP2041" t="s">
        <v>99</v>
      </c>
      <c r="BQ2041" t="s">
        <v>100</v>
      </c>
      <c r="BR2041" t="s">
        <v>101</v>
      </c>
    </row>
    <row r="2042" spans="1:70">
      <c r="A2042" t="s">
        <v>70</v>
      </c>
      <c r="B2042" t="s">
        <v>71</v>
      </c>
      <c r="C2042" t="s">
        <v>265</v>
      </c>
      <c r="D2042" t="n">
        <v>3</v>
      </c>
      <c r="E2042" t="s">
        <v>73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78.13</v>
      </c>
      <c r="L2042" t="s">
        <v>77</v>
      </c>
      <c r="M2042" t="s"/>
      <c r="N2042" t="s">
        <v>110</v>
      </c>
      <c r="O2042" t="s">
        <v>79</v>
      </c>
      <c r="P2042" t="s">
        <v>73</v>
      </c>
      <c r="Q2042" t="s"/>
      <c r="R2042" t="s">
        <v>80</v>
      </c>
      <c r="S2042" t="s">
        <v>1413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HYPERLINK("https://hotelmonitor-cachepage.eclerx.com/savepage/tk_15454758708641481_sr_60.html","info")</f>
        <v/>
      </c>
      <c r="AA2042" t="n">
        <v>-418152</v>
      </c>
      <c r="AB2042" t="s">
        <v>112</v>
      </c>
      <c r="AC2042" t="s">
        <v>88</v>
      </c>
      <c r="AD2042" t="s">
        <v>89</v>
      </c>
      <c r="AE2042" t="s"/>
      <c r="AF2042" t="s"/>
      <c r="AG2042" t="s"/>
      <c r="AH2042" t="s">
        <v>1414</v>
      </c>
      <c r="AI2042" t="s">
        <v>1413</v>
      </c>
      <c r="AJ2042" t="s"/>
      <c r="AK2042" t="s">
        <v>91</v>
      </c>
      <c r="AL2042" t="s"/>
      <c r="AM2042" t="s">
        <v>114</v>
      </c>
      <c r="AN2042" t="s">
        <v>91</v>
      </c>
      <c r="AO2042" t="s"/>
      <c r="AP2042" t="n">
        <v>10</v>
      </c>
      <c r="AQ2042" t="s">
        <v>92</v>
      </c>
      <c r="AR2042" t="s"/>
      <c r="AS2042" t="s">
        <v>115</v>
      </c>
      <c r="AT2042" t="s">
        <v>94</v>
      </c>
      <c r="AU2042" t="s">
        <v>91</v>
      </c>
      <c r="AV2042" t="s"/>
      <c r="AW2042" t="s">
        <v>95</v>
      </c>
      <c r="AX2042" t="s"/>
      <c r="AY2042" t="n">
        <v>418152</v>
      </c>
      <c r="AZ2042" t="s">
        <v>96</v>
      </c>
      <c r="BA2042" t="s"/>
      <c r="BB2042" t="s"/>
      <c r="BC2042" t="n">
        <v>38.9852</v>
      </c>
      <c r="BD2042" t="n">
        <v>38.9852</v>
      </c>
      <c r="BE2042" t="s">
        <v>1415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>
        <v>117</v>
      </c>
      <c r="BR2042" t="s">
        <v>101</v>
      </c>
    </row>
    <row r="2043" spans="1:70">
      <c r="A2043" t="s">
        <v>70</v>
      </c>
      <c r="B2043" t="s">
        <v>71</v>
      </c>
      <c r="C2043" t="s">
        <v>265</v>
      </c>
      <c r="D2043" t="n">
        <v>3</v>
      </c>
      <c r="E2043" t="s">
        <v>73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78.13</v>
      </c>
      <c r="L2043" t="s">
        <v>77</v>
      </c>
      <c r="M2043" t="s"/>
      <c r="N2043" t="s">
        <v>110</v>
      </c>
      <c r="O2043" t="s">
        <v>79</v>
      </c>
      <c r="P2043" t="s">
        <v>73</v>
      </c>
      <c r="Q2043" t="s"/>
      <c r="R2043" t="s">
        <v>80</v>
      </c>
      <c r="S2043" t="s">
        <v>1413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HYPERLINK("https://hotelmonitor-cachepage.eclerx.com/savepage/tk_15454758708641481_sr_60.html","info")</f>
        <v/>
      </c>
      <c r="AA2043" t="n">
        <v>-418152</v>
      </c>
      <c r="AB2043" t="s">
        <v>112</v>
      </c>
      <c r="AC2043" t="s">
        <v>88</v>
      </c>
      <c r="AD2043" t="s">
        <v>89</v>
      </c>
      <c r="AE2043" t="s"/>
      <c r="AF2043" t="s"/>
      <c r="AG2043" t="s"/>
      <c r="AH2043" t="s">
        <v>1414</v>
      </c>
      <c r="AI2043" t="s">
        <v>1413</v>
      </c>
      <c r="AJ2043" t="s"/>
      <c r="AK2043" t="s">
        <v>91</v>
      </c>
      <c r="AL2043" t="s"/>
      <c r="AM2043" t="s">
        <v>114</v>
      </c>
      <c r="AN2043" t="s">
        <v>91</v>
      </c>
      <c r="AO2043" t="s"/>
      <c r="AP2043" t="n">
        <v>10</v>
      </c>
      <c r="AQ2043" t="s">
        <v>92</v>
      </c>
      <c r="AR2043" t="s"/>
      <c r="AS2043" t="s">
        <v>115</v>
      </c>
      <c r="AT2043" t="s">
        <v>94</v>
      </c>
      <c r="AU2043" t="s">
        <v>91</v>
      </c>
      <c r="AV2043" t="s"/>
      <c r="AW2043" t="s">
        <v>95</v>
      </c>
      <c r="AX2043" t="s"/>
      <c r="AY2043" t="n">
        <v>418152</v>
      </c>
      <c r="AZ2043" t="s">
        <v>96</v>
      </c>
      <c r="BA2043" t="s"/>
      <c r="BB2043" t="s"/>
      <c r="BC2043" t="n">
        <v>38.9852</v>
      </c>
      <c r="BD2043" t="n">
        <v>38.9852</v>
      </c>
      <c r="BE2043" t="s">
        <v>1415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>
        <v>117</v>
      </c>
      <c r="BR2043" t="s">
        <v>101</v>
      </c>
    </row>
    <row r="2044" spans="1:70">
      <c r="A2044" t="s">
        <v>70</v>
      </c>
      <c r="B2044" t="s">
        <v>71</v>
      </c>
      <c r="C2044" t="s">
        <v>265</v>
      </c>
      <c r="D2044" t="n">
        <v>3</v>
      </c>
      <c r="E2044" t="s">
        <v>73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91.95</v>
      </c>
      <c r="L2044" t="s">
        <v>77</v>
      </c>
      <c r="M2044" t="s"/>
      <c r="N2044" t="s">
        <v>110</v>
      </c>
      <c r="O2044" t="s">
        <v>79</v>
      </c>
      <c r="P2044" t="s">
        <v>73</v>
      </c>
      <c r="Q2044" t="s"/>
      <c r="R2044" t="s">
        <v>80</v>
      </c>
      <c r="S2044" t="s">
        <v>1416</v>
      </c>
      <c r="T2044" t="s">
        <v>82</v>
      </c>
      <c r="U2044" t="s">
        <v>83</v>
      </c>
      <c r="V2044" t="s">
        <v>84</v>
      </c>
      <c r="W2044" t="s">
        <v>103</v>
      </c>
      <c r="X2044" t="s"/>
      <c r="Y2044" t="s">
        <v>86</v>
      </c>
      <c r="Z2044">
        <f>HYPERLINK("https://hotelmonitor-cachepage.eclerx.com/savepage/tk_15454758708641481_sr_60.html","info")</f>
        <v/>
      </c>
      <c r="AA2044" t="n">
        <v>-418152</v>
      </c>
      <c r="AB2044" t="s">
        <v>112</v>
      </c>
      <c r="AC2044" t="s">
        <v>88</v>
      </c>
      <c r="AD2044" t="s">
        <v>89</v>
      </c>
      <c r="AE2044" t="s"/>
      <c r="AF2044" t="s"/>
      <c r="AG2044" t="s"/>
      <c r="AH2044" t="s">
        <v>1417</v>
      </c>
      <c r="AI2044" t="s">
        <v>1416</v>
      </c>
      <c r="AJ2044" t="s"/>
      <c r="AK2044" t="s">
        <v>91</v>
      </c>
      <c r="AL2044" t="s"/>
      <c r="AM2044" t="s">
        <v>114</v>
      </c>
      <c r="AN2044" t="s">
        <v>91</v>
      </c>
      <c r="AO2044" t="s"/>
      <c r="AP2044" t="n">
        <v>10</v>
      </c>
      <c r="AQ2044" t="s">
        <v>92</v>
      </c>
      <c r="AR2044" t="s"/>
      <c r="AS2044" t="s">
        <v>115</v>
      </c>
      <c r="AT2044" t="s">
        <v>94</v>
      </c>
      <c r="AU2044" t="s">
        <v>91</v>
      </c>
      <c r="AV2044" t="s"/>
      <c r="AW2044" t="s">
        <v>95</v>
      </c>
      <c r="AX2044" t="s"/>
      <c r="AY2044" t="n">
        <v>418152</v>
      </c>
      <c r="AZ2044" t="s">
        <v>96</v>
      </c>
      <c r="BA2044" t="s"/>
      <c r="BB2044" t="s"/>
      <c r="BC2044" t="n">
        <v>38.9852</v>
      </c>
      <c r="BD2044" t="n">
        <v>38.9852</v>
      </c>
      <c r="BE2044" t="s">
        <v>1418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>
        <v>117</v>
      </c>
      <c r="BR2044" t="s">
        <v>101</v>
      </c>
    </row>
    <row r="2045" spans="1:70">
      <c r="A2045" t="s">
        <v>70</v>
      </c>
      <c r="B2045" t="s">
        <v>71</v>
      </c>
      <c r="C2045" t="s">
        <v>265</v>
      </c>
      <c r="D2045" t="n">
        <v>3</v>
      </c>
      <c r="E2045" t="s">
        <v>73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91.95</v>
      </c>
      <c r="L2045" t="s">
        <v>77</v>
      </c>
      <c r="M2045" t="s"/>
      <c r="N2045" t="s">
        <v>110</v>
      </c>
      <c r="O2045" t="s">
        <v>79</v>
      </c>
      <c r="P2045" t="s">
        <v>73</v>
      </c>
      <c r="Q2045" t="s"/>
      <c r="R2045" t="s">
        <v>80</v>
      </c>
      <c r="S2045" t="s">
        <v>1416</v>
      </c>
      <c r="T2045" t="s">
        <v>82</v>
      </c>
      <c r="U2045" t="s">
        <v>83</v>
      </c>
      <c r="V2045" t="s">
        <v>84</v>
      </c>
      <c r="W2045" t="s">
        <v>103</v>
      </c>
      <c r="X2045" t="s"/>
      <c r="Y2045" t="s">
        <v>86</v>
      </c>
      <c r="Z2045">
        <f>HYPERLINK("https://hotelmonitor-cachepage.eclerx.com/savepage/tk_15454758708641481_sr_60.html","info")</f>
        <v/>
      </c>
      <c r="AA2045" t="n">
        <v>-418152</v>
      </c>
      <c r="AB2045" t="s">
        <v>112</v>
      </c>
      <c r="AC2045" t="s">
        <v>88</v>
      </c>
      <c r="AD2045" t="s">
        <v>89</v>
      </c>
      <c r="AE2045" t="s"/>
      <c r="AF2045" t="s"/>
      <c r="AG2045" t="s"/>
      <c r="AH2045" t="s">
        <v>1417</v>
      </c>
      <c r="AI2045" t="s">
        <v>1416</v>
      </c>
      <c r="AJ2045" t="s"/>
      <c r="AK2045" t="s">
        <v>91</v>
      </c>
      <c r="AL2045" t="s"/>
      <c r="AM2045" t="s">
        <v>114</v>
      </c>
      <c r="AN2045" t="s">
        <v>91</v>
      </c>
      <c r="AO2045" t="s"/>
      <c r="AP2045" t="n">
        <v>10</v>
      </c>
      <c r="AQ2045" t="s">
        <v>92</v>
      </c>
      <c r="AR2045" t="s"/>
      <c r="AS2045" t="s">
        <v>115</v>
      </c>
      <c r="AT2045" t="s">
        <v>94</v>
      </c>
      <c r="AU2045" t="s">
        <v>91</v>
      </c>
      <c r="AV2045" t="s"/>
      <c r="AW2045" t="s">
        <v>95</v>
      </c>
      <c r="AX2045" t="s"/>
      <c r="AY2045" t="n">
        <v>418152</v>
      </c>
      <c r="AZ2045" t="s">
        <v>96</v>
      </c>
      <c r="BA2045" t="s"/>
      <c r="BB2045" t="s"/>
      <c r="BC2045" t="n">
        <v>38.9852</v>
      </c>
      <c r="BD2045" t="n">
        <v>38.9852</v>
      </c>
      <c r="BE2045" t="s">
        <v>1418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>
        <v>117</v>
      </c>
      <c r="BR2045" t="s">
        <v>101</v>
      </c>
    </row>
    <row r="2046" spans="1:70">
      <c r="A2046" t="s">
        <v>70</v>
      </c>
      <c r="B2046" t="s">
        <v>71</v>
      </c>
      <c r="C2046" t="s">
        <v>265</v>
      </c>
      <c r="D2046" t="n">
        <v>3</v>
      </c>
      <c r="E2046" t="s">
        <v>73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109.57</v>
      </c>
      <c r="L2046" t="s">
        <v>77</v>
      </c>
      <c r="M2046" t="s"/>
      <c r="N2046" t="s">
        <v>110</v>
      </c>
      <c r="O2046" t="s">
        <v>79</v>
      </c>
      <c r="P2046" t="s">
        <v>73</v>
      </c>
      <c r="Q2046" t="s"/>
      <c r="R2046" t="s">
        <v>80</v>
      </c>
      <c r="S2046" t="s">
        <v>1419</v>
      </c>
      <c r="T2046" t="s">
        <v>82</v>
      </c>
      <c r="U2046" t="s">
        <v>83</v>
      </c>
      <c r="V2046" t="s">
        <v>84</v>
      </c>
      <c r="W2046" t="s">
        <v>107</v>
      </c>
      <c r="X2046" t="s"/>
      <c r="Y2046" t="s">
        <v>86</v>
      </c>
      <c r="Z2046">
        <f>HYPERLINK("https://hotelmonitor-cachepage.eclerx.com/savepage/tk_15454758708641481_sr_60.html","info")</f>
        <v/>
      </c>
      <c r="AA2046" t="n">
        <v>-418152</v>
      </c>
      <c r="AB2046" t="s">
        <v>112</v>
      </c>
      <c r="AC2046" t="s">
        <v>88</v>
      </c>
      <c r="AD2046" t="s">
        <v>89</v>
      </c>
      <c r="AE2046" t="s"/>
      <c r="AF2046" t="s"/>
      <c r="AG2046" t="s"/>
      <c r="AH2046" t="s">
        <v>1420</v>
      </c>
      <c r="AI2046" t="s">
        <v>1419</v>
      </c>
      <c r="AJ2046" t="s"/>
      <c r="AK2046" t="s">
        <v>91</v>
      </c>
      <c r="AL2046" t="s"/>
      <c r="AM2046" t="s">
        <v>114</v>
      </c>
      <c r="AN2046" t="s">
        <v>91</v>
      </c>
      <c r="AO2046" t="s"/>
      <c r="AP2046" t="n">
        <v>10</v>
      </c>
      <c r="AQ2046" t="s">
        <v>92</v>
      </c>
      <c r="AR2046" t="s"/>
      <c r="AS2046" t="s">
        <v>115</v>
      </c>
      <c r="AT2046" t="s">
        <v>94</v>
      </c>
      <c r="AU2046" t="s">
        <v>91</v>
      </c>
      <c r="AV2046" t="s"/>
      <c r="AW2046" t="s">
        <v>95</v>
      </c>
      <c r="AX2046" t="s"/>
      <c r="AY2046" t="n">
        <v>418152</v>
      </c>
      <c r="AZ2046" t="s">
        <v>96</v>
      </c>
      <c r="BA2046" t="s"/>
      <c r="BB2046" t="s"/>
      <c r="BC2046" t="n">
        <v>38.9852</v>
      </c>
      <c r="BD2046" t="n">
        <v>38.9852</v>
      </c>
      <c r="BE2046" t="s">
        <v>1421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>
        <v>117</v>
      </c>
      <c r="BR2046" t="s">
        <v>101</v>
      </c>
    </row>
    <row r="2047" spans="1:70">
      <c r="A2047" t="s">
        <v>70</v>
      </c>
      <c r="B2047" t="s">
        <v>71</v>
      </c>
      <c r="C2047" t="s">
        <v>265</v>
      </c>
      <c r="D2047" t="n">
        <v>3</v>
      </c>
      <c r="E2047" t="s">
        <v>73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109.57</v>
      </c>
      <c r="L2047" t="s">
        <v>77</v>
      </c>
      <c r="M2047" t="s"/>
      <c r="N2047" t="s">
        <v>110</v>
      </c>
      <c r="O2047" t="s">
        <v>79</v>
      </c>
      <c r="P2047" t="s">
        <v>73</v>
      </c>
      <c r="Q2047" t="s"/>
      <c r="R2047" t="s">
        <v>80</v>
      </c>
      <c r="S2047" t="s">
        <v>1419</v>
      </c>
      <c r="T2047" t="s">
        <v>82</v>
      </c>
      <c r="U2047" t="s">
        <v>83</v>
      </c>
      <c r="V2047" t="s">
        <v>84</v>
      </c>
      <c r="W2047" t="s">
        <v>107</v>
      </c>
      <c r="X2047" t="s"/>
      <c r="Y2047" t="s">
        <v>86</v>
      </c>
      <c r="Z2047">
        <f>HYPERLINK("https://hotelmonitor-cachepage.eclerx.com/savepage/tk_15454758708641481_sr_60.html","info")</f>
        <v/>
      </c>
      <c r="AA2047" t="n">
        <v>-418152</v>
      </c>
      <c r="AB2047" t="s">
        <v>112</v>
      </c>
      <c r="AC2047" t="s">
        <v>88</v>
      </c>
      <c r="AD2047" t="s">
        <v>89</v>
      </c>
      <c r="AE2047" t="s"/>
      <c r="AF2047" t="s"/>
      <c r="AG2047" t="s"/>
      <c r="AH2047" t="s">
        <v>1420</v>
      </c>
      <c r="AI2047" t="s">
        <v>1419</v>
      </c>
      <c r="AJ2047" t="s"/>
      <c r="AK2047" t="s">
        <v>91</v>
      </c>
      <c r="AL2047" t="s"/>
      <c r="AM2047" t="s">
        <v>114</v>
      </c>
      <c r="AN2047" t="s">
        <v>91</v>
      </c>
      <c r="AO2047" t="s"/>
      <c r="AP2047" t="n">
        <v>10</v>
      </c>
      <c r="AQ2047" t="s">
        <v>92</v>
      </c>
      <c r="AR2047" t="s"/>
      <c r="AS2047" t="s">
        <v>115</v>
      </c>
      <c r="AT2047" t="s">
        <v>94</v>
      </c>
      <c r="AU2047" t="s">
        <v>91</v>
      </c>
      <c r="AV2047" t="s"/>
      <c r="AW2047" t="s">
        <v>95</v>
      </c>
      <c r="AX2047" t="s"/>
      <c r="AY2047" t="n">
        <v>418152</v>
      </c>
      <c r="AZ2047" t="s">
        <v>96</v>
      </c>
      <c r="BA2047" t="s"/>
      <c r="BB2047" t="s"/>
      <c r="BC2047" t="n">
        <v>38.9852</v>
      </c>
      <c r="BD2047" t="n">
        <v>38.9852</v>
      </c>
      <c r="BE2047" t="s">
        <v>1421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>
        <v>117</v>
      </c>
      <c r="BR2047" t="s">
        <v>101</v>
      </c>
    </row>
    <row r="2048" spans="1:70">
      <c r="A2048" t="s">
        <v>70</v>
      </c>
      <c r="B2048" t="s">
        <v>71</v>
      </c>
      <c r="C2048" t="s">
        <v>265</v>
      </c>
      <c r="D2048" t="n">
        <v>3</v>
      </c>
      <c r="E2048" t="s">
        <v>73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87.5</v>
      </c>
      <c r="L2048" t="s">
        <v>77</v>
      </c>
      <c r="M2048" t="s"/>
      <c r="N2048" t="s">
        <v>78</v>
      </c>
      <c r="O2048" t="s">
        <v>79</v>
      </c>
      <c r="P2048" t="s">
        <v>73</v>
      </c>
      <c r="Q2048" t="s"/>
      <c r="R2048" t="s">
        <v>80</v>
      </c>
      <c r="S2048" t="s">
        <v>2453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>
        <f>HYPERLINK("https://hotelmonitor-cachepage.eclerx.com/savepage/tk_15454758708641481_sr_60.html","info")</f>
        <v/>
      </c>
      <c r="AA2048" t="n">
        <v>-418152</v>
      </c>
      <c r="AB2048" t="s">
        <v>269</v>
      </c>
      <c r="AC2048" t="s">
        <v>88</v>
      </c>
      <c r="AD2048" t="s">
        <v>89</v>
      </c>
      <c r="AE2048" t="s"/>
      <c r="AF2048" t="s"/>
      <c r="AG2048" t="s"/>
      <c r="AH2048" t="s">
        <v>2454</v>
      </c>
      <c r="AI2048" t="s">
        <v>2453</v>
      </c>
      <c r="AJ2048" t="s"/>
      <c r="AK2048" t="s">
        <v>91</v>
      </c>
      <c r="AL2048" t="s"/>
      <c r="AM2048" t="s">
        <v>271</v>
      </c>
      <c r="AN2048" t="s">
        <v>91</v>
      </c>
      <c r="AO2048" t="s"/>
      <c r="AP2048" t="n">
        <v>10</v>
      </c>
      <c r="AQ2048" t="s">
        <v>92</v>
      </c>
      <c r="AR2048" t="s"/>
      <c r="AS2048" t="s">
        <v>160</v>
      </c>
      <c r="AT2048" t="s">
        <v>94</v>
      </c>
      <c r="AU2048" t="s">
        <v>91</v>
      </c>
      <c r="AV2048" t="s"/>
      <c r="AW2048" t="s">
        <v>95</v>
      </c>
      <c r="AX2048" t="s"/>
      <c r="AY2048" t="n">
        <v>418152</v>
      </c>
      <c r="AZ2048" t="s">
        <v>96</v>
      </c>
      <c r="BA2048" t="s"/>
      <c r="BB2048" t="s"/>
      <c r="BC2048" t="n">
        <v>38.9852</v>
      </c>
      <c r="BD2048" t="n">
        <v>38.9852</v>
      </c>
      <c r="BE2048" t="s">
        <v>2455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>
        <v>274</v>
      </c>
      <c r="BR2048" t="s">
        <v>101</v>
      </c>
    </row>
    <row r="2049" spans="1:70">
      <c r="A2049" t="s">
        <v>70</v>
      </c>
      <c r="B2049" t="s">
        <v>71</v>
      </c>
      <c r="C2049" t="s">
        <v>265</v>
      </c>
      <c r="D2049" t="n">
        <v>3</v>
      </c>
      <c r="E2049" t="s">
        <v>73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87.5</v>
      </c>
      <c r="L2049" t="s">
        <v>77</v>
      </c>
      <c r="M2049" t="s"/>
      <c r="N2049" t="s">
        <v>78</v>
      </c>
      <c r="O2049" t="s">
        <v>79</v>
      </c>
      <c r="P2049" t="s">
        <v>73</v>
      </c>
      <c r="Q2049" t="s"/>
      <c r="R2049" t="s">
        <v>80</v>
      </c>
      <c r="S2049" t="s">
        <v>2453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>
        <f>HYPERLINK("https://hotelmonitor-cachepage.eclerx.com/savepage/tk_15454758708641481_sr_60.html","info")</f>
        <v/>
      </c>
      <c r="AA2049" t="n">
        <v>-418152</v>
      </c>
      <c r="AB2049" t="s">
        <v>269</v>
      </c>
      <c r="AC2049" t="s">
        <v>88</v>
      </c>
      <c r="AD2049" t="s">
        <v>89</v>
      </c>
      <c r="AE2049" t="s"/>
      <c r="AF2049" t="s"/>
      <c r="AG2049" t="s"/>
      <c r="AH2049" t="s">
        <v>2454</v>
      </c>
      <c r="AI2049" t="s">
        <v>2453</v>
      </c>
      <c r="AJ2049" t="s"/>
      <c r="AK2049" t="s">
        <v>91</v>
      </c>
      <c r="AL2049" t="s"/>
      <c r="AM2049" t="s">
        <v>271</v>
      </c>
      <c r="AN2049" t="s">
        <v>91</v>
      </c>
      <c r="AO2049" t="s"/>
      <c r="AP2049" t="n">
        <v>10</v>
      </c>
      <c r="AQ2049" t="s">
        <v>92</v>
      </c>
      <c r="AR2049" t="s"/>
      <c r="AS2049" t="s">
        <v>160</v>
      </c>
      <c r="AT2049" t="s">
        <v>94</v>
      </c>
      <c r="AU2049" t="s">
        <v>91</v>
      </c>
      <c r="AV2049" t="s"/>
      <c r="AW2049" t="s">
        <v>95</v>
      </c>
      <c r="AX2049" t="s"/>
      <c r="AY2049" t="n">
        <v>418152</v>
      </c>
      <c r="AZ2049" t="s">
        <v>96</v>
      </c>
      <c r="BA2049" t="s"/>
      <c r="BB2049" t="s"/>
      <c r="BC2049" t="n">
        <v>38.9852</v>
      </c>
      <c r="BD2049" t="n">
        <v>38.9852</v>
      </c>
      <c r="BE2049" t="s">
        <v>2455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>
        <v>274</v>
      </c>
      <c r="BR2049" t="s">
        <v>101</v>
      </c>
    </row>
    <row r="2050" spans="1:70">
      <c r="A2050" t="s">
        <v>70</v>
      </c>
      <c r="B2050" t="s">
        <v>71</v>
      </c>
      <c r="C2050" t="s">
        <v>265</v>
      </c>
      <c r="D2050" t="n">
        <v>3</v>
      </c>
      <c r="E2050" t="s">
        <v>73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103.47</v>
      </c>
      <c r="L2050" t="s">
        <v>77</v>
      </c>
      <c r="M2050" t="s"/>
      <c r="N2050" t="s">
        <v>78</v>
      </c>
      <c r="O2050" t="s">
        <v>79</v>
      </c>
      <c r="P2050" t="s">
        <v>73</v>
      </c>
      <c r="Q2050" t="s"/>
      <c r="R2050" t="s">
        <v>80</v>
      </c>
      <c r="S2050" t="s">
        <v>2456</v>
      </c>
      <c r="T2050" t="s">
        <v>82</v>
      </c>
      <c r="U2050" t="s">
        <v>83</v>
      </c>
      <c r="V2050" t="s">
        <v>84</v>
      </c>
      <c r="W2050" t="s">
        <v>103</v>
      </c>
      <c r="X2050" t="s"/>
      <c r="Y2050" t="s">
        <v>86</v>
      </c>
      <c r="Z2050">
        <f>HYPERLINK("https://hotelmonitor-cachepage.eclerx.com/savepage/tk_15454758708641481_sr_60.html","info")</f>
        <v/>
      </c>
      <c r="AA2050" t="n">
        <v>-418152</v>
      </c>
      <c r="AB2050" t="s">
        <v>269</v>
      </c>
      <c r="AC2050" t="s">
        <v>88</v>
      </c>
      <c r="AD2050" t="s">
        <v>89</v>
      </c>
      <c r="AE2050" t="s"/>
      <c r="AF2050" t="s"/>
      <c r="AG2050" t="s"/>
      <c r="AH2050" t="s">
        <v>2457</v>
      </c>
      <c r="AI2050" t="s">
        <v>2456</v>
      </c>
      <c r="AJ2050" t="s"/>
      <c r="AK2050" t="s">
        <v>91</v>
      </c>
      <c r="AL2050" t="s"/>
      <c r="AM2050" t="s">
        <v>271</v>
      </c>
      <c r="AN2050" t="s">
        <v>91</v>
      </c>
      <c r="AO2050" t="s"/>
      <c r="AP2050" t="n">
        <v>10</v>
      </c>
      <c r="AQ2050" t="s">
        <v>92</v>
      </c>
      <c r="AR2050" t="s"/>
      <c r="AS2050" t="s">
        <v>160</v>
      </c>
      <c r="AT2050" t="s">
        <v>94</v>
      </c>
      <c r="AU2050" t="s">
        <v>91</v>
      </c>
      <c r="AV2050" t="s"/>
      <c r="AW2050" t="s">
        <v>95</v>
      </c>
      <c r="AX2050" t="s"/>
      <c r="AY2050" t="n">
        <v>418152</v>
      </c>
      <c r="AZ2050" t="s">
        <v>96</v>
      </c>
      <c r="BA2050" t="s"/>
      <c r="BB2050" t="s"/>
      <c r="BC2050" t="n">
        <v>38.9852</v>
      </c>
      <c r="BD2050" t="n">
        <v>38.9852</v>
      </c>
      <c r="BE2050" t="s">
        <v>2458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>
        <v>274</v>
      </c>
      <c r="BR2050" t="s">
        <v>101</v>
      </c>
    </row>
    <row r="2051" spans="1:70">
      <c r="A2051" t="s">
        <v>70</v>
      </c>
      <c r="B2051" t="s">
        <v>71</v>
      </c>
      <c r="C2051" t="s">
        <v>265</v>
      </c>
      <c r="D2051" t="n">
        <v>3</v>
      </c>
      <c r="E2051" t="s">
        <v>73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103.47</v>
      </c>
      <c r="L2051" t="s">
        <v>77</v>
      </c>
      <c r="M2051" t="s"/>
      <c r="N2051" t="s">
        <v>78</v>
      </c>
      <c r="O2051" t="s">
        <v>79</v>
      </c>
      <c r="P2051" t="s">
        <v>73</v>
      </c>
      <c r="Q2051" t="s"/>
      <c r="R2051" t="s">
        <v>80</v>
      </c>
      <c r="S2051" t="s">
        <v>2456</v>
      </c>
      <c r="T2051" t="s">
        <v>82</v>
      </c>
      <c r="U2051" t="s">
        <v>83</v>
      </c>
      <c r="V2051" t="s">
        <v>84</v>
      </c>
      <c r="W2051" t="s">
        <v>103</v>
      </c>
      <c r="X2051" t="s"/>
      <c r="Y2051" t="s">
        <v>86</v>
      </c>
      <c r="Z2051">
        <f>HYPERLINK("https://hotelmonitor-cachepage.eclerx.com/savepage/tk_15454758708641481_sr_60.html","info")</f>
        <v/>
      </c>
      <c r="AA2051" t="n">
        <v>-418152</v>
      </c>
      <c r="AB2051" t="s">
        <v>269</v>
      </c>
      <c r="AC2051" t="s">
        <v>88</v>
      </c>
      <c r="AD2051" t="s">
        <v>89</v>
      </c>
      <c r="AE2051" t="s"/>
      <c r="AF2051" t="s"/>
      <c r="AG2051" t="s"/>
      <c r="AH2051" t="s">
        <v>2457</v>
      </c>
      <c r="AI2051" t="s">
        <v>2456</v>
      </c>
      <c r="AJ2051" t="s"/>
      <c r="AK2051" t="s">
        <v>91</v>
      </c>
      <c r="AL2051" t="s"/>
      <c r="AM2051" t="s">
        <v>271</v>
      </c>
      <c r="AN2051" t="s">
        <v>91</v>
      </c>
      <c r="AO2051" t="s"/>
      <c r="AP2051" t="n">
        <v>10</v>
      </c>
      <c r="AQ2051" t="s">
        <v>92</v>
      </c>
      <c r="AR2051" t="s"/>
      <c r="AS2051" t="s">
        <v>160</v>
      </c>
      <c r="AT2051" t="s">
        <v>94</v>
      </c>
      <c r="AU2051" t="s">
        <v>91</v>
      </c>
      <c r="AV2051" t="s"/>
      <c r="AW2051" t="s">
        <v>95</v>
      </c>
      <c r="AX2051" t="s"/>
      <c r="AY2051" t="n">
        <v>418152</v>
      </c>
      <c r="AZ2051" t="s">
        <v>96</v>
      </c>
      <c r="BA2051" t="s"/>
      <c r="BB2051" t="s"/>
      <c r="BC2051" t="n">
        <v>38.9852</v>
      </c>
      <c r="BD2051" t="n">
        <v>38.9852</v>
      </c>
      <c r="BE2051" t="s">
        <v>2458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>
        <v>274</v>
      </c>
      <c r="BR2051" t="s">
        <v>101</v>
      </c>
    </row>
    <row r="2052" spans="1:70">
      <c r="A2052" t="s">
        <v>70</v>
      </c>
      <c r="B2052" t="s">
        <v>71</v>
      </c>
      <c r="C2052" t="s">
        <v>265</v>
      </c>
      <c r="D2052" t="n">
        <v>3</v>
      </c>
      <c r="E2052" t="s">
        <v>73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123.31</v>
      </c>
      <c r="L2052" t="s">
        <v>77</v>
      </c>
      <c r="M2052" t="s"/>
      <c r="N2052" t="s">
        <v>78</v>
      </c>
      <c r="O2052" t="s">
        <v>79</v>
      </c>
      <c r="P2052" t="s">
        <v>73</v>
      </c>
      <c r="Q2052" t="s"/>
      <c r="R2052" t="s">
        <v>80</v>
      </c>
      <c r="S2052" t="s">
        <v>2459</v>
      </c>
      <c r="T2052" t="s">
        <v>82</v>
      </c>
      <c r="U2052" t="s">
        <v>83</v>
      </c>
      <c r="V2052" t="s">
        <v>84</v>
      </c>
      <c r="W2052" t="s">
        <v>107</v>
      </c>
      <c r="X2052" t="s"/>
      <c r="Y2052" t="s">
        <v>86</v>
      </c>
      <c r="Z2052">
        <f>HYPERLINK("https://hotelmonitor-cachepage.eclerx.com/savepage/tk_15454758708641481_sr_60.html","info")</f>
        <v/>
      </c>
      <c r="AA2052" t="n">
        <v>-418152</v>
      </c>
      <c r="AB2052" t="s">
        <v>269</v>
      </c>
      <c r="AC2052" t="s">
        <v>88</v>
      </c>
      <c r="AD2052" t="s">
        <v>89</v>
      </c>
      <c r="AE2052" t="s"/>
      <c r="AF2052" t="s"/>
      <c r="AG2052" t="s"/>
      <c r="AH2052" t="s">
        <v>2460</v>
      </c>
      <c r="AI2052" t="s">
        <v>2459</v>
      </c>
      <c r="AJ2052" t="s"/>
      <c r="AK2052" t="s">
        <v>91</v>
      </c>
      <c r="AL2052" t="s"/>
      <c r="AM2052" t="s">
        <v>271</v>
      </c>
      <c r="AN2052" t="s">
        <v>91</v>
      </c>
      <c r="AO2052" t="s"/>
      <c r="AP2052" t="n">
        <v>10</v>
      </c>
      <c r="AQ2052" t="s">
        <v>92</v>
      </c>
      <c r="AR2052" t="s"/>
      <c r="AS2052" t="s">
        <v>160</v>
      </c>
      <c r="AT2052" t="s">
        <v>94</v>
      </c>
      <c r="AU2052" t="s">
        <v>91</v>
      </c>
      <c r="AV2052" t="s"/>
      <c r="AW2052" t="s">
        <v>95</v>
      </c>
      <c r="AX2052" t="s"/>
      <c r="AY2052" t="n">
        <v>418152</v>
      </c>
      <c r="AZ2052" t="s">
        <v>96</v>
      </c>
      <c r="BA2052" t="s"/>
      <c r="BB2052" t="s"/>
      <c r="BC2052" t="n">
        <v>38.9852</v>
      </c>
      <c r="BD2052" t="n">
        <v>38.9852</v>
      </c>
      <c r="BE2052" t="s">
        <v>2461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>
        <v>274</v>
      </c>
      <c r="BR2052" t="s">
        <v>101</v>
      </c>
    </row>
    <row r="2053" spans="1:70">
      <c r="A2053" t="s">
        <v>70</v>
      </c>
      <c r="B2053" t="s">
        <v>71</v>
      </c>
      <c r="C2053" t="s">
        <v>265</v>
      </c>
      <c r="D2053" t="n">
        <v>3</v>
      </c>
      <c r="E2053" t="s">
        <v>73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123.31</v>
      </c>
      <c r="L2053" t="s">
        <v>77</v>
      </c>
      <c r="M2053" t="s"/>
      <c r="N2053" t="s">
        <v>78</v>
      </c>
      <c r="O2053" t="s">
        <v>79</v>
      </c>
      <c r="P2053" t="s">
        <v>73</v>
      </c>
      <c r="Q2053" t="s"/>
      <c r="R2053" t="s">
        <v>80</v>
      </c>
      <c r="S2053" t="s">
        <v>2459</v>
      </c>
      <c r="T2053" t="s">
        <v>82</v>
      </c>
      <c r="U2053" t="s">
        <v>83</v>
      </c>
      <c r="V2053" t="s">
        <v>84</v>
      </c>
      <c r="W2053" t="s">
        <v>107</v>
      </c>
      <c r="X2053" t="s"/>
      <c r="Y2053" t="s">
        <v>86</v>
      </c>
      <c r="Z2053">
        <f>HYPERLINK("https://hotelmonitor-cachepage.eclerx.com/savepage/tk_15454758708641481_sr_60.html","info")</f>
        <v/>
      </c>
      <c r="AA2053" t="n">
        <v>-418152</v>
      </c>
      <c r="AB2053" t="s">
        <v>269</v>
      </c>
      <c r="AC2053" t="s">
        <v>88</v>
      </c>
      <c r="AD2053" t="s">
        <v>89</v>
      </c>
      <c r="AE2053" t="s"/>
      <c r="AF2053" t="s"/>
      <c r="AG2053" t="s"/>
      <c r="AH2053" t="s">
        <v>2460</v>
      </c>
      <c r="AI2053" t="s">
        <v>2459</v>
      </c>
      <c r="AJ2053" t="s"/>
      <c r="AK2053" t="s">
        <v>91</v>
      </c>
      <c r="AL2053" t="s"/>
      <c r="AM2053" t="s">
        <v>271</v>
      </c>
      <c r="AN2053" t="s">
        <v>91</v>
      </c>
      <c r="AO2053" t="s"/>
      <c r="AP2053" t="n">
        <v>10</v>
      </c>
      <c r="AQ2053" t="s">
        <v>92</v>
      </c>
      <c r="AR2053" t="s"/>
      <c r="AS2053" t="s">
        <v>160</v>
      </c>
      <c r="AT2053" t="s">
        <v>94</v>
      </c>
      <c r="AU2053" t="s">
        <v>91</v>
      </c>
      <c r="AV2053" t="s"/>
      <c r="AW2053" t="s">
        <v>95</v>
      </c>
      <c r="AX2053" t="s"/>
      <c r="AY2053" t="n">
        <v>418152</v>
      </c>
      <c r="AZ2053" t="s">
        <v>96</v>
      </c>
      <c r="BA2053" t="s"/>
      <c r="BB2053" t="s"/>
      <c r="BC2053" t="n">
        <v>38.9852</v>
      </c>
      <c r="BD2053" t="n">
        <v>38.9852</v>
      </c>
      <c r="BE2053" t="s">
        <v>2461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>
        <v>274</v>
      </c>
      <c r="BR2053" t="s">
        <v>101</v>
      </c>
    </row>
    <row r="2054" spans="1:70">
      <c r="A2054" t="s">
        <v>70</v>
      </c>
      <c r="B2054" t="s">
        <v>71</v>
      </c>
      <c r="C2054" t="s">
        <v>265</v>
      </c>
      <c r="D2054" t="n">
        <v>3</v>
      </c>
      <c r="E2054" t="s">
        <v>73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88.83</v>
      </c>
      <c r="L2054" t="s">
        <v>77</v>
      </c>
      <c r="M2054" t="s"/>
      <c r="N2054" t="s">
        <v>124</v>
      </c>
      <c r="O2054" t="s">
        <v>79</v>
      </c>
      <c r="P2054" t="s">
        <v>73</v>
      </c>
      <c r="Q2054" t="s"/>
      <c r="R2054" t="s">
        <v>80</v>
      </c>
      <c r="S2054" t="s">
        <v>1422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>
        <f>HYPERLINK("https://hotelmonitor-cachepage.eclerx.com/savepage/tk_15454758708641481_sr_60.html","info")</f>
        <v/>
      </c>
      <c r="AA2054" t="n">
        <v>-418152</v>
      </c>
      <c r="AB2054" t="s">
        <v>87</v>
      </c>
      <c r="AC2054" t="s">
        <v>88</v>
      </c>
      <c r="AD2054" t="s">
        <v>89</v>
      </c>
      <c r="AE2054" t="s"/>
      <c r="AF2054" t="s"/>
      <c r="AG2054" t="s"/>
      <c r="AH2054" t="s">
        <v>1423</v>
      </c>
      <c r="AI2054" t="s">
        <v>1422</v>
      </c>
      <c r="AJ2054" t="s"/>
      <c r="AK2054" t="s">
        <v>91</v>
      </c>
      <c r="AL2054" t="s"/>
      <c r="AM2054" t="s"/>
      <c r="AN2054" t="s">
        <v>91</v>
      </c>
      <c r="AO2054" t="s"/>
      <c r="AP2054" t="n">
        <v>10</v>
      </c>
      <c r="AQ2054" t="s">
        <v>92</v>
      </c>
      <c r="AR2054" t="s"/>
      <c r="AS2054" t="s">
        <v>160</v>
      </c>
      <c r="AT2054" t="s">
        <v>94</v>
      </c>
      <c r="AU2054" t="s">
        <v>91</v>
      </c>
      <c r="AV2054" t="s"/>
      <c r="AW2054" t="s">
        <v>95</v>
      </c>
      <c r="AX2054" t="s"/>
      <c r="AY2054" t="n">
        <v>418152</v>
      </c>
      <c r="AZ2054" t="s">
        <v>96</v>
      </c>
      <c r="BA2054" t="s"/>
      <c r="BB2054" t="s"/>
      <c r="BC2054" t="n">
        <v>38.9852</v>
      </c>
      <c r="BD2054" t="n">
        <v>38.9852</v>
      </c>
      <c r="BE2054" t="s">
        <v>1424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>
        <v>98</v>
      </c>
      <c r="BO2054" t="s">
        <v>82</v>
      </c>
      <c r="BP2054" t="s">
        <v>99</v>
      </c>
      <c r="BQ2054" t="s">
        <v>128</v>
      </c>
      <c r="BR2054" t="s">
        <v>101</v>
      </c>
    </row>
    <row r="2055" spans="1:70">
      <c r="A2055" t="s">
        <v>70</v>
      </c>
      <c r="B2055" t="s">
        <v>71</v>
      </c>
      <c r="C2055" t="s">
        <v>265</v>
      </c>
      <c r="D2055" t="n">
        <v>3</v>
      </c>
      <c r="E2055" t="s">
        <v>73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88.83</v>
      </c>
      <c r="L2055" t="s">
        <v>77</v>
      </c>
      <c r="M2055" t="s"/>
      <c r="N2055" t="s">
        <v>124</v>
      </c>
      <c r="O2055" t="s">
        <v>79</v>
      </c>
      <c r="P2055" t="s">
        <v>73</v>
      </c>
      <c r="Q2055" t="s"/>
      <c r="R2055" t="s">
        <v>80</v>
      </c>
      <c r="S2055" t="s">
        <v>1422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>
        <f>HYPERLINK("https://hotelmonitor-cachepage.eclerx.com/savepage/tk_15454758708641481_sr_60.html","info")</f>
        <v/>
      </c>
      <c r="AA2055" t="n">
        <v>-418152</v>
      </c>
      <c r="AB2055" t="s">
        <v>87</v>
      </c>
      <c r="AC2055" t="s">
        <v>88</v>
      </c>
      <c r="AD2055" t="s">
        <v>89</v>
      </c>
      <c r="AE2055" t="s"/>
      <c r="AF2055" t="s"/>
      <c r="AG2055" t="s"/>
      <c r="AH2055" t="s">
        <v>1423</v>
      </c>
      <c r="AI2055" t="s">
        <v>1422</v>
      </c>
      <c r="AJ2055" t="s"/>
      <c r="AK2055" t="s">
        <v>91</v>
      </c>
      <c r="AL2055" t="s"/>
      <c r="AM2055" t="s"/>
      <c r="AN2055" t="s">
        <v>91</v>
      </c>
      <c r="AO2055" t="s"/>
      <c r="AP2055" t="n">
        <v>10</v>
      </c>
      <c r="AQ2055" t="s">
        <v>92</v>
      </c>
      <c r="AR2055" t="s"/>
      <c r="AS2055" t="s">
        <v>160</v>
      </c>
      <c r="AT2055" t="s">
        <v>94</v>
      </c>
      <c r="AU2055" t="s">
        <v>91</v>
      </c>
      <c r="AV2055" t="s"/>
      <c r="AW2055" t="s">
        <v>95</v>
      </c>
      <c r="AX2055" t="s"/>
      <c r="AY2055" t="n">
        <v>418152</v>
      </c>
      <c r="AZ2055" t="s">
        <v>96</v>
      </c>
      <c r="BA2055" t="s"/>
      <c r="BB2055" t="s"/>
      <c r="BC2055" t="n">
        <v>38.9852</v>
      </c>
      <c r="BD2055" t="n">
        <v>38.9852</v>
      </c>
      <c r="BE2055" t="s">
        <v>1424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>
        <v>98</v>
      </c>
      <c r="BO2055" t="s">
        <v>82</v>
      </c>
      <c r="BP2055" t="s">
        <v>99</v>
      </c>
      <c r="BQ2055" t="s">
        <v>128</v>
      </c>
      <c r="BR2055" t="s">
        <v>101</v>
      </c>
    </row>
    <row r="2056" spans="1:70">
      <c r="A2056" t="s">
        <v>70</v>
      </c>
      <c r="B2056" t="s">
        <v>71</v>
      </c>
      <c r="C2056" t="s">
        <v>265</v>
      </c>
      <c r="D2056" t="n">
        <v>3</v>
      </c>
      <c r="E2056" t="s">
        <v>73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102.75</v>
      </c>
      <c r="L2056" t="s">
        <v>77</v>
      </c>
      <c r="M2056" t="s"/>
      <c r="N2056" t="s">
        <v>124</v>
      </c>
      <c r="O2056" t="s">
        <v>79</v>
      </c>
      <c r="P2056" t="s">
        <v>73</v>
      </c>
      <c r="Q2056" t="s"/>
      <c r="R2056" t="s">
        <v>80</v>
      </c>
      <c r="S2056" t="s">
        <v>1425</v>
      </c>
      <c r="T2056" t="s">
        <v>82</v>
      </c>
      <c r="U2056" t="s">
        <v>83</v>
      </c>
      <c r="V2056" t="s">
        <v>84</v>
      </c>
      <c r="W2056" t="s">
        <v>103</v>
      </c>
      <c r="X2056" t="s"/>
      <c r="Y2056" t="s">
        <v>86</v>
      </c>
      <c r="Z2056">
        <f>HYPERLINK("https://hotelmonitor-cachepage.eclerx.com/savepage/tk_15454758708641481_sr_60.html","info")</f>
        <v/>
      </c>
      <c r="AA2056" t="n">
        <v>-418152</v>
      </c>
      <c r="AB2056" t="s">
        <v>87</v>
      </c>
      <c r="AC2056" t="s">
        <v>88</v>
      </c>
      <c r="AD2056" t="s">
        <v>89</v>
      </c>
      <c r="AE2056" t="s"/>
      <c r="AF2056" t="s"/>
      <c r="AG2056" t="s"/>
      <c r="AH2056" t="s">
        <v>1426</v>
      </c>
      <c r="AI2056" t="s">
        <v>1425</v>
      </c>
      <c r="AJ2056" t="s"/>
      <c r="AK2056" t="s">
        <v>91</v>
      </c>
      <c r="AL2056" t="s"/>
      <c r="AM2056" t="s"/>
      <c r="AN2056" t="s">
        <v>91</v>
      </c>
      <c r="AO2056" t="s"/>
      <c r="AP2056" t="n">
        <v>10</v>
      </c>
      <c r="AQ2056" t="s">
        <v>92</v>
      </c>
      <c r="AR2056" t="s"/>
      <c r="AS2056" t="s">
        <v>160</v>
      </c>
      <c r="AT2056" t="s">
        <v>94</v>
      </c>
      <c r="AU2056" t="s">
        <v>91</v>
      </c>
      <c r="AV2056" t="s"/>
      <c r="AW2056" t="s">
        <v>95</v>
      </c>
      <c r="AX2056" t="s"/>
      <c r="AY2056" t="n">
        <v>418152</v>
      </c>
      <c r="AZ2056" t="s">
        <v>96</v>
      </c>
      <c r="BA2056" t="s"/>
      <c r="BB2056" t="s"/>
      <c r="BC2056" t="n">
        <v>38.9852</v>
      </c>
      <c r="BD2056" t="n">
        <v>38.9852</v>
      </c>
      <c r="BE2056" t="s">
        <v>1427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>
        <v>98</v>
      </c>
      <c r="BO2056" t="s">
        <v>82</v>
      </c>
      <c r="BP2056" t="s">
        <v>99</v>
      </c>
      <c r="BQ2056" t="s">
        <v>128</v>
      </c>
      <c r="BR2056" t="s">
        <v>101</v>
      </c>
    </row>
    <row r="2057" spans="1:70">
      <c r="A2057" t="s">
        <v>70</v>
      </c>
      <c r="B2057" t="s">
        <v>71</v>
      </c>
      <c r="C2057" t="s">
        <v>265</v>
      </c>
      <c r="D2057" t="n">
        <v>3</v>
      </c>
      <c r="E2057" t="s">
        <v>73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102.75</v>
      </c>
      <c r="L2057" t="s">
        <v>77</v>
      </c>
      <c r="M2057" t="s"/>
      <c r="N2057" t="s">
        <v>124</v>
      </c>
      <c r="O2057" t="s">
        <v>79</v>
      </c>
      <c r="P2057" t="s">
        <v>73</v>
      </c>
      <c r="Q2057" t="s"/>
      <c r="R2057" t="s">
        <v>80</v>
      </c>
      <c r="S2057" t="s">
        <v>1425</v>
      </c>
      <c r="T2057" t="s">
        <v>82</v>
      </c>
      <c r="U2057" t="s">
        <v>83</v>
      </c>
      <c r="V2057" t="s">
        <v>84</v>
      </c>
      <c r="W2057" t="s">
        <v>103</v>
      </c>
      <c r="X2057" t="s"/>
      <c r="Y2057" t="s">
        <v>86</v>
      </c>
      <c r="Z2057">
        <f>HYPERLINK("https://hotelmonitor-cachepage.eclerx.com/savepage/tk_15454758708641481_sr_60.html","info")</f>
        <v/>
      </c>
      <c r="AA2057" t="n">
        <v>-418152</v>
      </c>
      <c r="AB2057" t="s">
        <v>87</v>
      </c>
      <c r="AC2057" t="s">
        <v>88</v>
      </c>
      <c r="AD2057" t="s">
        <v>89</v>
      </c>
      <c r="AE2057" t="s"/>
      <c r="AF2057" t="s"/>
      <c r="AG2057" t="s"/>
      <c r="AH2057" t="s">
        <v>1426</v>
      </c>
      <c r="AI2057" t="s">
        <v>1425</v>
      </c>
      <c r="AJ2057" t="s"/>
      <c r="AK2057" t="s">
        <v>91</v>
      </c>
      <c r="AL2057" t="s"/>
      <c r="AM2057" t="s"/>
      <c r="AN2057" t="s">
        <v>91</v>
      </c>
      <c r="AO2057" t="s"/>
      <c r="AP2057" t="n">
        <v>10</v>
      </c>
      <c r="AQ2057" t="s">
        <v>92</v>
      </c>
      <c r="AR2057" t="s"/>
      <c r="AS2057" t="s">
        <v>160</v>
      </c>
      <c r="AT2057" t="s">
        <v>94</v>
      </c>
      <c r="AU2057" t="s">
        <v>91</v>
      </c>
      <c r="AV2057" t="s"/>
      <c r="AW2057" t="s">
        <v>95</v>
      </c>
      <c r="AX2057" t="s"/>
      <c r="AY2057" t="n">
        <v>418152</v>
      </c>
      <c r="AZ2057" t="s">
        <v>96</v>
      </c>
      <c r="BA2057" t="s"/>
      <c r="BB2057" t="s"/>
      <c r="BC2057" t="n">
        <v>38.9852</v>
      </c>
      <c r="BD2057" t="n">
        <v>38.9852</v>
      </c>
      <c r="BE2057" t="s">
        <v>1427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>
        <v>98</v>
      </c>
      <c r="BO2057" t="s">
        <v>82</v>
      </c>
      <c r="BP2057" t="s">
        <v>99</v>
      </c>
      <c r="BQ2057" t="s">
        <v>128</v>
      </c>
      <c r="BR2057" t="s">
        <v>101</v>
      </c>
    </row>
    <row r="2058" spans="1:70">
      <c r="A2058" t="s">
        <v>70</v>
      </c>
      <c r="B2058" t="s">
        <v>71</v>
      </c>
      <c r="C2058" t="s">
        <v>265</v>
      </c>
      <c r="D2058" t="n">
        <v>3</v>
      </c>
      <c r="E2058" t="s">
        <v>73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120.47</v>
      </c>
      <c r="L2058" t="s">
        <v>77</v>
      </c>
      <c r="M2058" t="s"/>
      <c r="N2058" t="s">
        <v>124</v>
      </c>
      <c r="O2058" t="s">
        <v>79</v>
      </c>
      <c r="P2058" t="s">
        <v>73</v>
      </c>
      <c r="Q2058" t="s"/>
      <c r="R2058" t="s">
        <v>80</v>
      </c>
      <c r="S2058" t="s">
        <v>1428</v>
      </c>
      <c r="T2058" t="s">
        <v>82</v>
      </c>
      <c r="U2058" t="s">
        <v>83</v>
      </c>
      <c r="V2058" t="s">
        <v>84</v>
      </c>
      <c r="W2058" t="s">
        <v>107</v>
      </c>
      <c r="X2058" t="s"/>
      <c r="Y2058" t="s">
        <v>86</v>
      </c>
      <c r="Z2058">
        <f>HYPERLINK("https://hotelmonitor-cachepage.eclerx.com/savepage/tk_15454758708641481_sr_60.html","info")</f>
        <v/>
      </c>
      <c r="AA2058" t="n">
        <v>-418152</v>
      </c>
      <c r="AB2058" t="s">
        <v>87</v>
      </c>
      <c r="AC2058" t="s">
        <v>88</v>
      </c>
      <c r="AD2058" t="s">
        <v>89</v>
      </c>
      <c r="AE2058" t="s"/>
      <c r="AF2058" t="s"/>
      <c r="AG2058" t="s"/>
      <c r="AH2058" t="s">
        <v>1429</v>
      </c>
      <c r="AI2058" t="s">
        <v>1428</v>
      </c>
      <c r="AJ2058" t="s"/>
      <c r="AK2058" t="s">
        <v>91</v>
      </c>
      <c r="AL2058" t="s"/>
      <c r="AM2058" t="s"/>
      <c r="AN2058" t="s">
        <v>91</v>
      </c>
      <c r="AO2058" t="s"/>
      <c r="AP2058" t="n">
        <v>10</v>
      </c>
      <c r="AQ2058" t="s">
        <v>92</v>
      </c>
      <c r="AR2058" t="s"/>
      <c r="AS2058" t="s">
        <v>160</v>
      </c>
      <c r="AT2058" t="s">
        <v>94</v>
      </c>
      <c r="AU2058" t="s">
        <v>91</v>
      </c>
      <c r="AV2058" t="s"/>
      <c r="AW2058" t="s">
        <v>95</v>
      </c>
      <c r="AX2058" t="s"/>
      <c r="AY2058" t="n">
        <v>418152</v>
      </c>
      <c r="AZ2058" t="s">
        <v>96</v>
      </c>
      <c r="BA2058" t="s"/>
      <c r="BB2058" t="s"/>
      <c r="BC2058" t="n">
        <v>38.9852</v>
      </c>
      <c r="BD2058" t="n">
        <v>38.9852</v>
      </c>
      <c r="BE2058" t="s">
        <v>1430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>
        <v>98</v>
      </c>
      <c r="BO2058" t="s">
        <v>82</v>
      </c>
      <c r="BP2058" t="s">
        <v>99</v>
      </c>
      <c r="BQ2058" t="s">
        <v>128</v>
      </c>
      <c r="BR2058" t="s">
        <v>101</v>
      </c>
    </row>
    <row r="2059" spans="1:70">
      <c r="A2059" t="s">
        <v>70</v>
      </c>
      <c r="B2059" t="s">
        <v>71</v>
      </c>
      <c r="C2059" t="s">
        <v>265</v>
      </c>
      <c r="D2059" t="n">
        <v>3</v>
      </c>
      <c r="E2059" t="s">
        <v>73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120.47</v>
      </c>
      <c r="L2059" t="s">
        <v>77</v>
      </c>
      <c r="M2059" t="s"/>
      <c r="N2059" t="s">
        <v>124</v>
      </c>
      <c r="O2059" t="s">
        <v>79</v>
      </c>
      <c r="P2059" t="s">
        <v>73</v>
      </c>
      <c r="Q2059" t="s"/>
      <c r="R2059" t="s">
        <v>80</v>
      </c>
      <c r="S2059" t="s">
        <v>1428</v>
      </c>
      <c r="T2059" t="s">
        <v>82</v>
      </c>
      <c r="U2059" t="s">
        <v>83</v>
      </c>
      <c r="V2059" t="s">
        <v>84</v>
      </c>
      <c r="W2059" t="s">
        <v>107</v>
      </c>
      <c r="X2059" t="s"/>
      <c r="Y2059" t="s">
        <v>86</v>
      </c>
      <c r="Z2059">
        <f>HYPERLINK("https://hotelmonitor-cachepage.eclerx.com/savepage/tk_15454758708641481_sr_60.html","info")</f>
        <v/>
      </c>
      <c r="AA2059" t="n">
        <v>-418152</v>
      </c>
      <c r="AB2059" t="s">
        <v>87</v>
      </c>
      <c r="AC2059" t="s">
        <v>88</v>
      </c>
      <c r="AD2059" t="s">
        <v>89</v>
      </c>
      <c r="AE2059" t="s"/>
      <c r="AF2059" t="s"/>
      <c r="AG2059" t="s"/>
      <c r="AH2059" t="s">
        <v>1429</v>
      </c>
      <c r="AI2059" t="s">
        <v>1428</v>
      </c>
      <c r="AJ2059" t="s"/>
      <c r="AK2059" t="s">
        <v>91</v>
      </c>
      <c r="AL2059" t="s"/>
      <c r="AM2059" t="s"/>
      <c r="AN2059" t="s">
        <v>91</v>
      </c>
      <c r="AO2059" t="s"/>
      <c r="AP2059" t="n">
        <v>10</v>
      </c>
      <c r="AQ2059" t="s">
        <v>92</v>
      </c>
      <c r="AR2059" t="s"/>
      <c r="AS2059" t="s">
        <v>160</v>
      </c>
      <c r="AT2059" t="s">
        <v>94</v>
      </c>
      <c r="AU2059" t="s">
        <v>91</v>
      </c>
      <c r="AV2059" t="s"/>
      <c r="AW2059" t="s">
        <v>95</v>
      </c>
      <c r="AX2059" t="s"/>
      <c r="AY2059" t="n">
        <v>418152</v>
      </c>
      <c r="AZ2059" t="s">
        <v>96</v>
      </c>
      <c r="BA2059" t="s"/>
      <c r="BB2059" t="s"/>
      <c r="BC2059" t="n">
        <v>38.9852</v>
      </c>
      <c r="BD2059" t="n">
        <v>38.9852</v>
      </c>
      <c r="BE2059" t="s">
        <v>1430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>
        <v>98</v>
      </c>
      <c r="BO2059" t="s">
        <v>82</v>
      </c>
      <c r="BP2059" t="s">
        <v>99</v>
      </c>
      <c r="BQ2059" t="s">
        <v>128</v>
      </c>
      <c r="BR2059" t="s">
        <v>101</v>
      </c>
    </row>
    <row r="2060" spans="1:70">
      <c r="A2060" t="s">
        <v>70</v>
      </c>
      <c r="B2060" t="s">
        <v>71</v>
      </c>
      <c r="C2060" t="s">
        <v>265</v>
      </c>
      <c r="D2060" t="n">
        <v>3</v>
      </c>
      <c r="E2060" t="s">
        <v>73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90.42</v>
      </c>
      <c r="L2060" t="s">
        <v>77</v>
      </c>
      <c r="M2060" t="s"/>
      <c r="N2060" t="s">
        <v>78</v>
      </c>
      <c r="O2060" t="s">
        <v>79</v>
      </c>
      <c r="P2060" t="s">
        <v>73</v>
      </c>
      <c r="Q2060" t="s"/>
      <c r="R2060" t="s">
        <v>80</v>
      </c>
      <c r="S2060" t="s">
        <v>1426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>
        <f>HYPERLINK("https://hotelmonitor-cachepage.eclerx.com/savepage/tk_15454758708641481_sr_60.html","info")</f>
        <v/>
      </c>
      <c r="AA2060" t="n">
        <v>-418152</v>
      </c>
      <c r="AB2060" t="s">
        <v>87</v>
      </c>
      <c r="AC2060" t="s">
        <v>88</v>
      </c>
      <c r="AD2060" t="s">
        <v>89</v>
      </c>
      <c r="AE2060" t="s"/>
      <c r="AF2060" t="s"/>
      <c r="AG2060" t="s"/>
      <c r="AH2060" t="s">
        <v>1431</v>
      </c>
      <c r="AI2060" t="s">
        <v>1426</v>
      </c>
      <c r="AJ2060" t="s"/>
      <c r="AK2060" t="s">
        <v>91</v>
      </c>
      <c r="AL2060" t="s"/>
      <c r="AM2060" t="s"/>
      <c r="AN2060" t="s">
        <v>91</v>
      </c>
      <c r="AO2060" t="s"/>
      <c r="AP2060" t="n">
        <v>10</v>
      </c>
      <c r="AQ2060" t="s">
        <v>92</v>
      </c>
      <c r="AR2060" t="s"/>
      <c r="AS2060" t="s">
        <v>160</v>
      </c>
      <c r="AT2060" t="s">
        <v>94</v>
      </c>
      <c r="AU2060" t="s">
        <v>91</v>
      </c>
      <c r="AV2060" t="s"/>
      <c r="AW2060" t="s">
        <v>95</v>
      </c>
      <c r="AX2060" t="s"/>
      <c r="AY2060" t="n">
        <v>418152</v>
      </c>
      <c r="AZ2060" t="s">
        <v>96</v>
      </c>
      <c r="BA2060" t="s"/>
      <c r="BB2060" t="s"/>
      <c r="BC2060" t="n">
        <v>38.9852</v>
      </c>
      <c r="BD2060" t="n">
        <v>38.9852</v>
      </c>
      <c r="BE2060" t="s">
        <v>1432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>
        <v>98</v>
      </c>
      <c r="BO2060" t="s">
        <v>82</v>
      </c>
      <c r="BP2060" t="s">
        <v>99</v>
      </c>
      <c r="BQ2060" t="s">
        <v>138</v>
      </c>
      <c r="BR2060" t="s">
        <v>101</v>
      </c>
    </row>
    <row r="2061" spans="1:70">
      <c r="A2061" t="s">
        <v>70</v>
      </c>
      <c r="B2061" t="s">
        <v>71</v>
      </c>
      <c r="C2061" t="s">
        <v>265</v>
      </c>
      <c r="D2061" t="n">
        <v>3</v>
      </c>
      <c r="E2061" t="s">
        <v>73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90.42</v>
      </c>
      <c r="L2061" t="s">
        <v>77</v>
      </c>
      <c r="M2061" t="s"/>
      <c r="N2061" t="s">
        <v>78</v>
      </c>
      <c r="O2061" t="s">
        <v>79</v>
      </c>
      <c r="P2061" t="s">
        <v>73</v>
      </c>
      <c r="Q2061" t="s"/>
      <c r="R2061" t="s">
        <v>80</v>
      </c>
      <c r="S2061" t="s">
        <v>1426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>
        <f>HYPERLINK("https://hotelmonitor-cachepage.eclerx.com/savepage/tk_15454758708641481_sr_60.html","info")</f>
        <v/>
      </c>
      <c r="AA2061" t="n">
        <v>-418152</v>
      </c>
      <c r="AB2061" t="s">
        <v>87</v>
      </c>
      <c r="AC2061" t="s">
        <v>88</v>
      </c>
      <c r="AD2061" t="s">
        <v>89</v>
      </c>
      <c r="AE2061" t="s"/>
      <c r="AF2061" t="s"/>
      <c r="AG2061" t="s"/>
      <c r="AH2061" t="s">
        <v>1431</v>
      </c>
      <c r="AI2061" t="s">
        <v>1426</v>
      </c>
      <c r="AJ2061" t="s"/>
      <c r="AK2061" t="s">
        <v>91</v>
      </c>
      <c r="AL2061" t="s"/>
      <c r="AM2061" t="s"/>
      <c r="AN2061" t="s">
        <v>91</v>
      </c>
      <c r="AO2061" t="s"/>
      <c r="AP2061" t="n">
        <v>10</v>
      </c>
      <c r="AQ2061" t="s">
        <v>92</v>
      </c>
      <c r="AR2061" t="s"/>
      <c r="AS2061" t="s">
        <v>160</v>
      </c>
      <c r="AT2061" t="s">
        <v>94</v>
      </c>
      <c r="AU2061" t="s">
        <v>91</v>
      </c>
      <c r="AV2061" t="s"/>
      <c r="AW2061" t="s">
        <v>95</v>
      </c>
      <c r="AX2061" t="s"/>
      <c r="AY2061" t="n">
        <v>418152</v>
      </c>
      <c r="AZ2061" t="s">
        <v>96</v>
      </c>
      <c r="BA2061" t="s"/>
      <c r="BB2061" t="s"/>
      <c r="BC2061" t="n">
        <v>38.9852</v>
      </c>
      <c r="BD2061" t="n">
        <v>38.9852</v>
      </c>
      <c r="BE2061" t="s">
        <v>1432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>
        <v>98</v>
      </c>
      <c r="BO2061" t="s">
        <v>82</v>
      </c>
      <c r="BP2061" t="s">
        <v>99</v>
      </c>
      <c r="BQ2061" t="s">
        <v>138</v>
      </c>
      <c r="BR2061" t="s">
        <v>101</v>
      </c>
    </row>
    <row r="2062" spans="1:70">
      <c r="A2062" t="s">
        <v>70</v>
      </c>
      <c r="B2062" t="s">
        <v>71</v>
      </c>
      <c r="C2062" t="s">
        <v>265</v>
      </c>
      <c r="D2062" t="n">
        <v>3</v>
      </c>
      <c r="E2062" t="s">
        <v>73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104.34</v>
      </c>
      <c r="L2062" t="s">
        <v>77</v>
      </c>
      <c r="M2062" t="s"/>
      <c r="N2062" t="s">
        <v>78</v>
      </c>
      <c r="O2062" t="s">
        <v>79</v>
      </c>
      <c r="P2062" t="s">
        <v>73</v>
      </c>
      <c r="Q2062" t="s"/>
      <c r="R2062" t="s">
        <v>80</v>
      </c>
      <c r="S2062" t="s">
        <v>1433</v>
      </c>
      <c r="T2062" t="s">
        <v>82</v>
      </c>
      <c r="U2062" t="s">
        <v>83</v>
      </c>
      <c r="V2062" t="s">
        <v>84</v>
      </c>
      <c r="W2062" t="s">
        <v>103</v>
      </c>
      <c r="X2062" t="s"/>
      <c r="Y2062" t="s">
        <v>86</v>
      </c>
      <c r="Z2062">
        <f>HYPERLINK("https://hotelmonitor-cachepage.eclerx.com/savepage/tk_15454758708641481_sr_60.html","info")</f>
        <v/>
      </c>
      <c r="AA2062" t="n">
        <v>-418152</v>
      </c>
      <c r="AB2062" t="s">
        <v>87</v>
      </c>
      <c r="AC2062" t="s">
        <v>88</v>
      </c>
      <c r="AD2062" t="s">
        <v>89</v>
      </c>
      <c r="AE2062" t="s"/>
      <c r="AF2062" t="s"/>
      <c r="AG2062" t="s"/>
      <c r="AH2062" t="s">
        <v>1434</v>
      </c>
      <c r="AI2062" t="s">
        <v>1433</v>
      </c>
      <c r="AJ2062" t="s"/>
      <c r="AK2062" t="s">
        <v>91</v>
      </c>
      <c r="AL2062" t="s"/>
      <c r="AM2062" t="s"/>
      <c r="AN2062" t="s">
        <v>91</v>
      </c>
      <c r="AO2062" t="s"/>
      <c r="AP2062" t="n">
        <v>10</v>
      </c>
      <c r="AQ2062" t="s">
        <v>92</v>
      </c>
      <c r="AR2062" t="s"/>
      <c r="AS2062" t="s">
        <v>160</v>
      </c>
      <c r="AT2062" t="s">
        <v>94</v>
      </c>
      <c r="AU2062" t="s">
        <v>91</v>
      </c>
      <c r="AV2062" t="s"/>
      <c r="AW2062" t="s">
        <v>95</v>
      </c>
      <c r="AX2062" t="s"/>
      <c r="AY2062" t="n">
        <v>418152</v>
      </c>
      <c r="AZ2062" t="s">
        <v>96</v>
      </c>
      <c r="BA2062" t="s"/>
      <c r="BB2062" t="s"/>
      <c r="BC2062" t="n">
        <v>38.9852</v>
      </c>
      <c r="BD2062" t="n">
        <v>38.9852</v>
      </c>
      <c r="BE2062" t="s">
        <v>1435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>
        <v>98</v>
      </c>
      <c r="BO2062" t="s">
        <v>82</v>
      </c>
      <c r="BP2062" t="s">
        <v>99</v>
      </c>
      <c r="BQ2062" t="s">
        <v>138</v>
      </c>
      <c r="BR2062" t="s">
        <v>101</v>
      </c>
    </row>
    <row r="2063" spans="1:70">
      <c r="A2063" t="s">
        <v>70</v>
      </c>
      <c r="B2063" t="s">
        <v>71</v>
      </c>
      <c r="C2063" t="s">
        <v>265</v>
      </c>
      <c r="D2063" t="n">
        <v>3</v>
      </c>
      <c r="E2063" t="s">
        <v>73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104.34</v>
      </c>
      <c r="L2063" t="s">
        <v>77</v>
      </c>
      <c r="M2063" t="s"/>
      <c r="N2063" t="s">
        <v>78</v>
      </c>
      <c r="O2063" t="s">
        <v>79</v>
      </c>
      <c r="P2063" t="s">
        <v>73</v>
      </c>
      <c r="Q2063" t="s"/>
      <c r="R2063" t="s">
        <v>80</v>
      </c>
      <c r="S2063" t="s">
        <v>1433</v>
      </c>
      <c r="T2063" t="s">
        <v>82</v>
      </c>
      <c r="U2063" t="s">
        <v>83</v>
      </c>
      <c r="V2063" t="s">
        <v>84</v>
      </c>
      <c r="W2063" t="s">
        <v>103</v>
      </c>
      <c r="X2063" t="s"/>
      <c r="Y2063" t="s">
        <v>86</v>
      </c>
      <c r="Z2063">
        <f>HYPERLINK("https://hotelmonitor-cachepage.eclerx.com/savepage/tk_15454758708641481_sr_60.html","info")</f>
        <v/>
      </c>
      <c r="AA2063" t="n">
        <v>-418152</v>
      </c>
      <c r="AB2063" t="s">
        <v>87</v>
      </c>
      <c r="AC2063" t="s">
        <v>88</v>
      </c>
      <c r="AD2063" t="s">
        <v>89</v>
      </c>
      <c r="AE2063" t="s"/>
      <c r="AF2063" t="s"/>
      <c r="AG2063" t="s"/>
      <c r="AH2063" t="s">
        <v>1434</v>
      </c>
      <c r="AI2063" t="s">
        <v>1433</v>
      </c>
      <c r="AJ2063" t="s"/>
      <c r="AK2063" t="s">
        <v>91</v>
      </c>
      <c r="AL2063" t="s"/>
      <c r="AM2063" t="s"/>
      <c r="AN2063" t="s">
        <v>91</v>
      </c>
      <c r="AO2063" t="s"/>
      <c r="AP2063" t="n">
        <v>10</v>
      </c>
      <c r="AQ2063" t="s">
        <v>92</v>
      </c>
      <c r="AR2063" t="s"/>
      <c r="AS2063" t="s">
        <v>160</v>
      </c>
      <c r="AT2063" t="s">
        <v>94</v>
      </c>
      <c r="AU2063" t="s">
        <v>91</v>
      </c>
      <c r="AV2063" t="s"/>
      <c r="AW2063" t="s">
        <v>95</v>
      </c>
      <c r="AX2063" t="s"/>
      <c r="AY2063" t="n">
        <v>418152</v>
      </c>
      <c r="AZ2063" t="s">
        <v>96</v>
      </c>
      <c r="BA2063" t="s"/>
      <c r="BB2063" t="s"/>
      <c r="BC2063" t="n">
        <v>38.9852</v>
      </c>
      <c r="BD2063" t="n">
        <v>38.9852</v>
      </c>
      <c r="BE2063" t="s">
        <v>1435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>
        <v>98</v>
      </c>
      <c r="BO2063" t="s">
        <v>82</v>
      </c>
      <c r="BP2063" t="s">
        <v>99</v>
      </c>
      <c r="BQ2063" t="s">
        <v>138</v>
      </c>
      <c r="BR2063" t="s">
        <v>101</v>
      </c>
    </row>
    <row r="2064" spans="1:70">
      <c r="A2064" t="s">
        <v>70</v>
      </c>
      <c r="B2064" t="s">
        <v>71</v>
      </c>
      <c r="C2064" t="s">
        <v>265</v>
      </c>
      <c r="D2064" t="n">
        <v>3</v>
      </c>
      <c r="E2064" t="s">
        <v>73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122.06</v>
      </c>
      <c r="L2064" t="s">
        <v>77</v>
      </c>
      <c r="M2064" t="s"/>
      <c r="N2064" t="s">
        <v>78</v>
      </c>
      <c r="O2064" t="s">
        <v>79</v>
      </c>
      <c r="P2064" t="s">
        <v>73</v>
      </c>
      <c r="Q2064" t="s"/>
      <c r="R2064" t="s">
        <v>80</v>
      </c>
      <c r="S2064" t="s">
        <v>1436</v>
      </c>
      <c r="T2064" t="s">
        <v>82</v>
      </c>
      <c r="U2064" t="s">
        <v>83</v>
      </c>
      <c r="V2064" t="s">
        <v>84</v>
      </c>
      <c r="W2064" t="s">
        <v>107</v>
      </c>
      <c r="X2064" t="s"/>
      <c r="Y2064" t="s">
        <v>86</v>
      </c>
      <c r="Z2064">
        <f>HYPERLINK("https://hotelmonitor-cachepage.eclerx.com/savepage/tk_15454758708641481_sr_60.html","info")</f>
        <v/>
      </c>
      <c r="AA2064" t="n">
        <v>-418152</v>
      </c>
      <c r="AB2064" t="s">
        <v>87</v>
      </c>
      <c r="AC2064" t="s">
        <v>88</v>
      </c>
      <c r="AD2064" t="s">
        <v>89</v>
      </c>
      <c r="AE2064" t="s"/>
      <c r="AF2064" t="s"/>
      <c r="AG2064" t="s"/>
      <c r="AH2064" t="s">
        <v>1437</v>
      </c>
      <c r="AI2064" t="s">
        <v>1436</v>
      </c>
      <c r="AJ2064" t="s"/>
      <c r="AK2064" t="s">
        <v>91</v>
      </c>
      <c r="AL2064" t="s"/>
      <c r="AM2064" t="s"/>
      <c r="AN2064" t="s">
        <v>91</v>
      </c>
      <c r="AO2064" t="s"/>
      <c r="AP2064" t="n">
        <v>10</v>
      </c>
      <c r="AQ2064" t="s">
        <v>92</v>
      </c>
      <c r="AR2064" t="s"/>
      <c r="AS2064" t="s">
        <v>160</v>
      </c>
      <c r="AT2064" t="s">
        <v>94</v>
      </c>
      <c r="AU2064" t="s">
        <v>91</v>
      </c>
      <c r="AV2064" t="s"/>
      <c r="AW2064" t="s">
        <v>95</v>
      </c>
      <c r="AX2064" t="s"/>
      <c r="AY2064" t="n">
        <v>418152</v>
      </c>
      <c r="AZ2064" t="s">
        <v>96</v>
      </c>
      <c r="BA2064" t="s"/>
      <c r="BB2064" t="s"/>
      <c r="BC2064" t="n">
        <v>38.9852</v>
      </c>
      <c r="BD2064" t="n">
        <v>38.9852</v>
      </c>
      <c r="BE2064" t="s">
        <v>1438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>
        <v>98</v>
      </c>
      <c r="BO2064" t="s">
        <v>82</v>
      </c>
      <c r="BP2064" t="s">
        <v>99</v>
      </c>
      <c r="BQ2064" t="s">
        <v>138</v>
      </c>
      <c r="BR2064" t="s">
        <v>101</v>
      </c>
    </row>
    <row r="2065" spans="1:70">
      <c r="A2065" t="s">
        <v>70</v>
      </c>
      <c r="B2065" t="s">
        <v>71</v>
      </c>
      <c r="C2065" t="s">
        <v>265</v>
      </c>
      <c r="D2065" t="n">
        <v>3</v>
      </c>
      <c r="E2065" t="s">
        <v>73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122.06</v>
      </c>
      <c r="L2065" t="s">
        <v>77</v>
      </c>
      <c r="M2065" t="s"/>
      <c r="N2065" t="s">
        <v>78</v>
      </c>
      <c r="O2065" t="s">
        <v>79</v>
      </c>
      <c r="P2065" t="s">
        <v>73</v>
      </c>
      <c r="Q2065" t="s"/>
      <c r="R2065" t="s">
        <v>80</v>
      </c>
      <c r="S2065" t="s">
        <v>1436</v>
      </c>
      <c r="T2065" t="s">
        <v>82</v>
      </c>
      <c r="U2065" t="s">
        <v>83</v>
      </c>
      <c r="V2065" t="s">
        <v>84</v>
      </c>
      <c r="W2065" t="s">
        <v>107</v>
      </c>
      <c r="X2065" t="s"/>
      <c r="Y2065" t="s">
        <v>86</v>
      </c>
      <c r="Z2065">
        <f>HYPERLINK("https://hotelmonitor-cachepage.eclerx.com/savepage/tk_15454758708641481_sr_60.html","info")</f>
        <v/>
      </c>
      <c r="AA2065" t="n">
        <v>-418152</v>
      </c>
      <c r="AB2065" t="s">
        <v>87</v>
      </c>
      <c r="AC2065" t="s">
        <v>88</v>
      </c>
      <c r="AD2065" t="s">
        <v>89</v>
      </c>
      <c r="AE2065" t="s"/>
      <c r="AF2065" t="s"/>
      <c r="AG2065" t="s"/>
      <c r="AH2065" t="s">
        <v>1437</v>
      </c>
      <c r="AI2065" t="s">
        <v>1436</v>
      </c>
      <c r="AJ2065" t="s"/>
      <c r="AK2065" t="s">
        <v>91</v>
      </c>
      <c r="AL2065" t="s"/>
      <c r="AM2065" t="s"/>
      <c r="AN2065" t="s">
        <v>91</v>
      </c>
      <c r="AO2065" t="s"/>
      <c r="AP2065" t="n">
        <v>10</v>
      </c>
      <c r="AQ2065" t="s">
        <v>92</v>
      </c>
      <c r="AR2065" t="s"/>
      <c r="AS2065" t="s">
        <v>160</v>
      </c>
      <c r="AT2065" t="s">
        <v>94</v>
      </c>
      <c r="AU2065" t="s">
        <v>91</v>
      </c>
      <c r="AV2065" t="s"/>
      <c r="AW2065" t="s">
        <v>95</v>
      </c>
      <c r="AX2065" t="s"/>
      <c r="AY2065" t="n">
        <v>418152</v>
      </c>
      <c r="AZ2065" t="s">
        <v>96</v>
      </c>
      <c r="BA2065" t="s"/>
      <c r="BB2065" t="s"/>
      <c r="BC2065" t="n">
        <v>38.9852</v>
      </c>
      <c r="BD2065" t="n">
        <v>38.9852</v>
      </c>
      <c r="BE2065" t="s">
        <v>1438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>
        <v>98</v>
      </c>
      <c r="BO2065" t="s">
        <v>82</v>
      </c>
      <c r="BP2065" t="s">
        <v>99</v>
      </c>
      <c r="BQ2065" t="s">
        <v>138</v>
      </c>
      <c r="BR2065" t="s">
        <v>101</v>
      </c>
    </row>
    <row r="2066" spans="1:70">
      <c r="A2066" t="s">
        <v>70</v>
      </c>
      <c r="B2066" t="s">
        <v>71</v>
      </c>
      <c r="C2066" t="s">
        <v>265</v>
      </c>
      <c r="D2066" t="n">
        <v>3</v>
      </c>
      <c r="E2066" t="s">
        <v>73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95.25</v>
      </c>
      <c r="L2066" t="s">
        <v>77</v>
      </c>
      <c r="M2066" t="s"/>
      <c r="N2066" t="s">
        <v>1042</v>
      </c>
      <c r="O2066" t="s">
        <v>79</v>
      </c>
      <c r="P2066" t="s">
        <v>73</v>
      </c>
      <c r="Q2066" t="s"/>
      <c r="R2066" t="s">
        <v>80</v>
      </c>
      <c r="S2066" t="s">
        <v>2462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>
        <f>HYPERLINK("https://hotelmonitor-cachepage.eclerx.com/savepage/tk_15454758708641481_sr_60.html","info")</f>
        <v/>
      </c>
      <c r="AA2066" t="n">
        <v>-418152</v>
      </c>
      <c r="AB2066" t="s">
        <v>269</v>
      </c>
      <c r="AC2066" t="s">
        <v>88</v>
      </c>
      <c r="AD2066" t="s">
        <v>89</v>
      </c>
      <c r="AE2066" t="s"/>
      <c r="AF2066" t="s"/>
      <c r="AG2066" t="s"/>
      <c r="AH2066" t="s">
        <v>2463</v>
      </c>
      <c r="AI2066" t="s">
        <v>2462</v>
      </c>
      <c r="AJ2066" t="s"/>
      <c r="AK2066" t="s">
        <v>91</v>
      </c>
      <c r="AL2066" t="s"/>
      <c r="AM2066" t="s">
        <v>271</v>
      </c>
      <c r="AN2066" t="s">
        <v>91</v>
      </c>
      <c r="AO2066" t="s"/>
      <c r="AP2066" t="n">
        <v>10</v>
      </c>
      <c r="AQ2066" t="s">
        <v>92</v>
      </c>
      <c r="AR2066" t="s"/>
      <c r="AS2066" t="s">
        <v>160</v>
      </c>
      <c r="AT2066" t="s">
        <v>94</v>
      </c>
      <c r="AU2066" t="s">
        <v>91</v>
      </c>
      <c r="AV2066" t="s"/>
      <c r="AW2066" t="s">
        <v>95</v>
      </c>
      <c r="AX2066" t="s"/>
      <c r="AY2066" t="n">
        <v>418152</v>
      </c>
      <c r="AZ2066" t="s">
        <v>96</v>
      </c>
      <c r="BA2066" t="s"/>
      <c r="BB2066" t="s"/>
      <c r="BC2066" t="n">
        <v>38.9852</v>
      </c>
      <c r="BD2066" t="n">
        <v>38.9852</v>
      </c>
      <c r="BE2066" t="s">
        <v>2464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>
        <v>1046</v>
      </c>
      <c r="BR2066" t="s">
        <v>101</v>
      </c>
    </row>
    <row r="2067" spans="1:70">
      <c r="A2067" t="s">
        <v>70</v>
      </c>
      <c r="B2067" t="s">
        <v>71</v>
      </c>
      <c r="C2067" t="s">
        <v>265</v>
      </c>
      <c r="D2067" t="n">
        <v>3</v>
      </c>
      <c r="E2067" t="s">
        <v>73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95.25</v>
      </c>
      <c r="L2067" t="s">
        <v>77</v>
      </c>
      <c r="M2067" t="s"/>
      <c r="N2067" t="s">
        <v>1042</v>
      </c>
      <c r="O2067" t="s">
        <v>79</v>
      </c>
      <c r="P2067" t="s">
        <v>73</v>
      </c>
      <c r="Q2067" t="s"/>
      <c r="R2067" t="s">
        <v>80</v>
      </c>
      <c r="S2067" t="s">
        <v>2462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>
        <f>HYPERLINK("https://hotelmonitor-cachepage.eclerx.com/savepage/tk_15454758708641481_sr_60.html","info")</f>
        <v/>
      </c>
      <c r="AA2067" t="n">
        <v>-418152</v>
      </c>
      <c r="AB2067" t="s">
        <v>269</v>
      </c>
      <c r="AC2067" t="s">
        <v>88</v>
      </c>
      <c r="AD2067" t="s">
        <v>89</v>
      </c>
      <c r="AE2067" t="s"/>
      <c r="AF2067" t="s"/>
      <c r="AG2067" t="s"/>
      <c r="AH2067" t="s">
        <v>2463</v>
      </c>
      <c r="AI2067" t="s">
        <v>2462</v>
      </c>
      <c r="AJ2067" t="s"/>
      <c r="AK2067" t="s">
        <v>91</v>
      </c>
      <c r="AL2067" t="s"/>
      <c r="AM2067" t="s">
        <v>271</v>
      </c>
      <c r="AN2067" t="s">
        <v>91</v>
      </c>
      <c r="AO2067" t="s"/>
      <c r="AP2067" t="n">
        <v>10</v>
      </c>
      <c r="AQ2067" t="s">
        <v>92</v>
      </c>
      <c r="AR2067" t="s"/>
      <c r="AS2067" t="s">
        <v>160</v>
      </c>
      <c r="AT2067" t="s">
        <v>94</v>
      </c>
      <c r="AU2067" t="s">
        <v>91</v>
      </c>
      <c r="AV2067" t="s"/>
      <c r="AW2067" t="s">
        <v>95</v>
      </c>
      <c r="AX2067" t="s"/>
      <c r="AY2067" t="n">
        <v>418152</v>
      </c>
      <c r="AZ2067" t="s">
        <v>96</v>
      </c>
      <c r="BA2067" t="s"/>
      <c r="BB2067" t="s"/>
      <c r="BC2067" t="n">
        <v>38.9852</v>
      </c>
      <c r="BD2067" t="n">
        <v>38.9852</v>
      </c>
      <c r="BE2067" t="s">
        <v>2464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>
        <v>1046</v>
      </c>
      <c r="BR2067" t="s">
        <v>101</v>
      </c>
    </row>
    <row r="2068" spans="1:70">
      <c r="A2068" t="s">
        <v>70</v>
      </c>
      <c r="B2068" t="s">
        <v>71</v>
      </c>
      <c r="C2068" t="s">
        <v>265</v>
      </c>
      <c r="D2068" t="n">
        <v>3</v>
      </c>
      <c r="E2068" t="s">
        <v>73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128.68</v>
      </c>
      <c r="L2068" t="s">
        <v>77</v>
      </c>
      <c r="M2068" t="s"/>
      <c r="N2068" t="s">
        <v>1042</v>
      </c>
      <c r="O2068" t="s">
        <v>79</v>
      </c>
      <c r="P2068" t="s">
        <v>73</v>
      </c>
      <c r="Q2068" t="s"/>
      <c r="R2068" t="s">
        <v>80</v>
      </c>
      <c r="S2068" t="s">
        <v>2465</v>
      </c>
      <c r="T2068" t="s">
        <v>82</v>
      </c>
      <c r="U2068" t="s">
        <v>83</v>
      </c>
      <c r="V2068" t="s">
        <v>84</v>
      </c>
      <c r="W2068" t="s">
        <v>103</v>
      </c>
      <c r="X2068" t="s"/>
      <c r="Y2068" t="s">
        <v>86</v>
      </c>
      <c r="Z2068">
        <f>HYPERLINK("https://hotelmonitor-cachepage.eclerx.com/savepage/tk_15454758708641481_sr_60.html","info")</f>
        <v/>
      </c>
      <c r="AA2068" t="n">
        <v>-418152</v>
      </c>
      <c r="AB2068" t="s">
        <v>269</v>
      </c>
      <c r="AC2068" t="s">
        <v>88</v>
      </c>
      <c r="AD2068" t="s">
        <v>89</v>
      </c>
      <c r="AE2068" t="s"/>
      <c r="AF2068" t="s"/>
      <c r="AG2068" t="s"/>
      <c r="AH2068" t="s">
        <v>2466</v>
      </c>
      <c r="AI2068" t="s">
        <v>2465</v>
      </c>
      <c r="AJ2068" t="s"/>
      <c r="AK2068" t="s">
        <v>91</v>
      </c>
      <c r="AL2068" t="s"/>
      <c r="AM2068" t="s">
        <v>271</v>
      </c>
      <c r="AN2068" t="s">
        <v>91</v>
      </c>
      <c r="AO2068" t="s"/>
      <c r="AP2068" t="n">
        <v>10</v>
      </c>
      <c r="AQ2068" t="s">
        <v>92</v>
      </c>
      <c r="AR2068" t="s"/>
      <c r="AS2068" t="s">
        <v>160</v>
      </c>
      <c r="AT2068" t="s">
        <v>94</v>
      </c>
      <c r="AU2068" t="s">
        <v>91</v>
      </c>
      <c r="AV2068" t="s"/>
      <c r="AW2068" t="s">
        <v>95</v>
      </c>
      <c r="AX2068" t="s"/>
      <c r="AY2068" t="n">
        <v>418152</v>
      </c>
      <c r="AZ2068" t="s">
        <v>96</v>
      </c>
      <c r="BA2068" t="s"/>
      <c r="BB2068" t="s"/>
      <c r="BC2068" t="n">
        <v>38.9852</v>
      </c>
      <c r="BD2068" t="n">
        <v>38.9852</v>
      </c>
      <c r="BE2068" t="s">
        <v>2467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>
        <v>1046</v>
      </c>
      <c r="BR2068" t="s">
        <v>101</v>
      </c>
    </row>
    <row r="2069" spans="1:70">
      <c r="A2069" t="s">
        <v>70</v>
      </c>
      <c r="B2069" t="s">
        <v>71</v>
      </c>
      <c r="C2069" t="s">
        <v>265</v>
      </c>
      <c r="D2069" t="n">
        <v>3</v>
      </c>
      <c r="E2069" t="s">
        <v>73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128.68</v>
      </c>
      <c r="L2069" t="s">
        <v>77</v>
      </c>
      <c r="M2069" t="s"/>
      <c r="N2069" t="s">
        <v>1042</v>
      </c>
      <c r="O2069" t="s">
        <v>79</v>
      </c>
      <c r="P2069" t="s">
        <v>73</v>
      </c>
      <c r="Q2069" t="s"/>
      <c r="R2069" t="s">
        <v>80</v>
      </c>
      <c r="S2069" t="s">
        <v>2465</v>
      </c>
      <c r="T2069" t="s">
        <v>82</v>
      </c>
      <c r="U2069" t="s">
        <v>83</v>
      </c>
      <c r="V2069" t="s">
        <v>84</v>
      </c>
      <c r="W2069" t="s">
        <v>103</v>
      </c>
      <c r="X2069" t="s"/>
      <c r="Y2069" t="s">
        <v>86</v>
      </c>
      <c r="Z2069">
        <f>HYPERLINK("https://hotelmonitor-cachepage.eclerx.com/savepage/tk_15454758708641481_sr_60.html","info")</f>
        <v/>
      </c>
      <c r="AA2069" t="n">
        <v>-418152</v>
      </c>
      <c r="AB2069" t="s">
        <v>269</v>
      </c>
      <c r="AC2069" t="s">
        <v>88</v>
      </c>
      <c r="AD2069" t="s">
        <v>89</v>
      </c>
      <c r="AE2069" t="s"/>
      <c r="AF2069" t="s"/>
      <c r="AG2069" t="s"/>
      <c r="AH2069" t="s">
        <v>2466</v>
      </c>
      <c r="AI2069" t="s">
        <v>2465</v>
      </c>
      <c r="AJ2069" t="s"/>
      <c r="AK2069" t="s">
        <v>91</v>
      </c>
      <c r="AL2069" t="s"/>
      <c r="AM2069" t="s">
        <v>271</v>
      </c>
      <c r="AN2069" t="s">
        <v>91</v>
      </c>
      <c r="AO2069" t="s"/>
      <c r="AP2069" t="n">
        <v>10</v>
      </c>
      <c r="AQ2069" t="s">
        <v>92</v>
      </c>
      <c r="AR2069" t="s"/>
      <c r="AS2069" t="s">
        <v>160</v>
      </c>
      <c r="AT2069" t="s">
        <v>94</v>
      </c>
      <c r="AU2069" t="s">
        <v>91</v>
      </c>
      <c r="AV2069" t="s"/>
      <c r="AW2069" t="s">
        <v>95</v>
      </c>
      <c r="AX2069" t="s"/>
      <c r="AY2069" t="n">
        <v>418152</v>
      </c>
      <c r="AZ2069" t="s">
        <v>96</v>
      </c>
      <c r="BA2069" t="s"/>
      <c r="BB2069" t="s"/>
      <c r="BC2069" t="n">
        <v>38.9852</v>
      </c>
      <c r="BD2069" t="n">
        <v>38.9852</v>
      </c>
      <c r="BE2069" t="s">
        <v>2467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>
        <v>1046</v>
      </c>
      <c r="BR2069" t="s">
        <v>101</v>
      </c>
    </row>
    <row r="2070" spans="1:70">
      <c r="A2070" t="s">
        <v>70</v>
      </c>
      <c r="B2070" t="s">
        <v>71</v>
      </c>
      <c r="C2070" t="s">
        <v>265</v>
      </c>
      <c r="D2070" t="n">
        <v>3</v>
      </c>
      <c r="E2070" t="s">
        <v>73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171.26</v>
      </c>
      <c r="L2070" t="s">
        <v>77</v>
      </c>
      <c r="M2070" t="s"/>
      <c r="N2070" t="s">
        <v>1042</v>
      </c>
      <c r="O2070" t="s">
        <v>79</v>
      </c>
      <c r="P2070" t="s">
        <v>73</v>
      </c>
      <c r="Q2070" t="s"/>
      <c r="R2070" t="s">
        <v>80</v>
      </c>
      <c r="S2070" t="s">
        <v>2468</v>
      </c>
      <c r="T2070" t="s">
        <v>82</v>
      </c>
      <c r="U2070" t="s">
        <v>83</v>
      </c>
      <c r="V2070" t="s">
        <v>84</v>
      </c>
      <c r="W2070" t="s">
        <v>107</v>
      </c>
      <c r="X2070" t="s"/>
      <c r="Y2070" t="s">
        <v>86</v>
      </c>
      <c r="Z2070">
        <f>HYPERLINK("https://hotelmonitor-cachepage.eclerx.com/savepage/tk_15454758708641481_sr_60.html","info")</f>
        <v/>
      </c>
      <c r="AA2070" t="n">
        <v>-418152</v>
      </c>
      <c r="AB2070" t="s">
        <v>269</v>
      </c>
      <c r="AC2070" t="s">
        <v>88</v>
      </c>
      <c r="AD2070" t="s">
        <v>89</v>
      </c>
      <c r="AE2070" t="s"/>
      <c r="AF2070" t="s"/>
      <c r="AG2070" t="s"/>
      <c r="AH2070" t="s">
        <v>2469</v>
      </c>
      <c r="AI2070" t="s">
        <v>2468</v>
      </c>
      <c r="AJ2070" t="s"/>
      <c r="AK2070" t="s">
        <v>91</v>
      </c>
      <c r="AL2070" t="s"/>
      <c r="AM2070" t="s">
        <v>271</v>
      </c>
      <c r="AN2070" t="s">
        <v>91</v>
      </c>
      <c r="AO2070" t="s"/>
      <c r="AP2070" t="n">
        <v>10</v>
      </c>
      <c r="AQ2070" t="s">
        <v>92</v>
      </c>
      <c r="AR2070" t="s"/>
      <c r="AS2070" t="s">
        <v>160</v>
      </c>
      <c r="AT2070" t="s">
        <v>94</v>
      </c>
      <c r="AU2070" t="s">
        <v>91</v>
      </c>
      <c r="AV2070" t="s"/>
      <c r="AW2070" t="s">
        <v>95</v>
      </c>
      <c r="AX2070" t="s"/>
      <c r="AY2070" t="n">
        <v>418152</v>
      </c>
      <c r="AZ2070" t="s">
        <v>96</v>
      </c>
      <c r="BA2070" t="s"/>
      <c r="BB2070" t="s"/>
      <c r="BC2070" t="n">
        <v>38.9852</v>
      </c>
      <c r="BD2070" t="n">
        <v>38.9852</v>
      </c>
      <c r="BE2070" t="s">
        <v>2470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>
        <v>1046</v>
      </c>
      <c r="BR2070" t="s">
        <v>101</v>
      </c>
    </row>
    <row r="2071" spans="1:70">
      <c r="A2071" t="s">
        <v>70</v>
      </c>
      <c r="B2071" t="s">
        <v>71</v>
      </c>
      <c r="C2071" t="s">
        <v>265</v>
      </c>
      <c r="D2071" t="n">
        <v>3</v>
      </c>
      <c r="E2071" t="s">
        <v>73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171.26</v>
      </c>
      <c r="L2071" t="s">
        <v>77</v>
      </c>
      <c r="M2071" t="s"/>
      <c r="N2071" t="s">
        <v>1042</v>
      </c>
      <c r="O2071" t="s">
        <v>79</v>
      </c>
      <c r="P2071" t="s">
        <v>73</v>
      </c>
      <c r="Q2071" t="s"/>
      <c r="R2071" t="s">
        <v>80</v>
      </c>
      <c r="S2071" t="s">
        <v>2468</v>
      </c>
      <c r="T2071" t="s">
        <v>82</v>
      </c>
      <c r="U2071" t="s">
        <v>83</v>
      </c>
      <c r="V2071" t="s">
        <v>84</v>
      </c>
      <c r="W2071" t="s">
        <v>107</v>
      </c>
      <c r="X2071" t="s"/>
      <c r="Y2071" t="s">
        <v>86</v>
      </c>
      <c r="Z2071">
        <f>HYPERLINK("https://hotelmonitor-cachepage.eclerx.com/savepage/tk_15454758708641481_sr_60.html","info")</f>
        <v/>
      </c>
      <c r="AA2071" t="n">
        <v>-418152</v>
      </c>
      <c r="AB2071" t="s">
        <v>269</v>
      </c>
      <c r="AC2071" t="s">
        <v>88</v>
      </c>
      <c r="AD2071" t="s">
        <v>89</v>
      </c>
      <c r="AE2071" t="s"/>
      <c r="AF2071" t="s"/>
      <c r="AG2071" t="s"/>
      <c r="AH2071" t="s">
        <v>2469</v>
      </c>
      <c r="AI2071" t="s">
        <v>2468</v>
      </c>
      <c r="AJ2071" t="s"/>
      <c r="AK2071" t="s">
        <v>91</v>
      </c>
      <c r="AL2071" t="s"/>
      <c r="AM2071" t="s">
        <v>271</v>
      </c>
      <c r="AN2071" t="s">
        <v>91</v>
      </c>
      <c r="AO2071" t="s"/>
      <c r="AP2071" t="n">
        <v>10</v>
      </c>
      <c r="AQ2071" t="s">
        <v>92</v>
      </c>
      <c r="AR2071" t="s"/>
      <c r="AS2071" t="s">
        <v>160</v>
      </c>
      <c r="AT2071" t="s">
        <v>94</v>
      </c>
      <c r="AU2071" t="s">
        <v>91</v>
      </c>
      <c r="AV2071" t="s"/>
      <c r="AW2071" t="s">
        <v>95</v>
      </c>
      <c r="AX2071" t="s"/>
      <c r="AY2071" t="n">
        <v>418152</v>
      </c>
      <c r="AZ2071" t="s">
        <v>96</v>
      </c>
      <c r="BA2071" t="s"/>
      <c r="BB2071" t="s"/>
      <c r="BC2071" t="n">
        <v>38.9852</v>
      </c>
      <c r="BD2071" t="n">
        <v>38.9852</v>
      </c>
      <c r="BE2071" t="s">
        <v>2470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>
        <v>1046</v>
      </c>
      <c r="BR2071" t="s">
        <v>101</v>
      </c>
    </row>
    <row r="2072" spans="1:70">
      <c r="A2072" t="s">
        <v>70</v>
      </c>
      <c r="B2072" t="s">
        <v>71</v>
      </c>
      <c r="C2072" t="s">
        <v>265</v>
      </c>
      <c r="D2072" t="n">
        <v>3</v>
      </c>
      <c r="E2072" t="s">
        <v>73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100.96</v>
      </c>
      <c r="L2072" t="s">
        <v>77</v>
      </c>
      <c r="M2072" t="s"/>
      <c r="N2072" t="s">
        <v>124</v>
      </c>
      <c r="O2072" t="s">
        <v>79</v>
      </c>
      <c r="P2072" t="s">
        <v>73</v>
      </c>
      <c r="Q2072" t="s"/>
      <c r="R2072" t="s">
        <v>80</v>
      </c>
      <c r="S2072" t="s">
        <v>2471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>
        <f>HYPERLINK("https://hotelmonitor-cachepage.eclerx.com/savepage/tk_15454758708641481_sr_60.html","info")</f>
        <v/>
      </c>
      <c r="AA2072" t="n">
        <v>-418152</v>
      </c>
      <c r="AB2072" t="s">
        <v>269</v>
      </c>
      <c r="AC2072" t="s">
        <v>88</v>
      </c>
      <c r="AD2072" t="s">
        <v>89</v>
      </c>
      <c r="AE2072" t="s"/>
      <c r="AF2072" t="s"/>
      <c r="AG2072" t="s"/>
      <c r="AH2072" t="s">
        <v>2472</v>
      </c>
      <c r="AI2072" t="s">
        <v>2471</v>
      </c>
      <c r="AJ2072" t="s"/>
      <c r="AK2072" t="s">
        <v>91</v>
      </c>
      <c r="AL2072" t="s"/>
      <c r="AM2072" t="s">
        <v>271</v>
      </c>
      <c r="AN2072" t="s">
        <v>91</v>
      </c>
      <c r="AO2072" t="s"/>
      <c r="AP2072" t="n">
        <v>10</v>
      </c>
      <c r="AQ2072" t="s">
        <v>92</v>
      </c>
      <c r="AR2072" t="s"/>
      <c r="AS2072" t="s">
        <v>160</v>
      </c>
      <c r="AT2072" t="s">
        <v>94</v>
      </c>
      <c r="AU2072" t="s">
        <v>91</v>
      </c>
      <c r="AV2072" t="s"/>
      <c r="AW2072" t="s">
        <v>95</v>
      </c>
      <c r="AX2072" t="s"/>
      <c r="AY2072" t="n">
        <v>418152</v>
      </c>
      <c r="AZ2072" t="s">
        <v>96</v>
      </c>
      <c r="BA2072" t="s"/>
      <c r="BB2072" t="s"/>
      <c r="BC2072" t="n">
        <v>38.9852</v>
      </c>
      <c r="BD2072" t="n">
        <v>38.9852</v>
      </c>
      <c r="BE2072" t="s">
        <v>2473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>
        <v>1051</v>
      </c>
      <c r="BR2072" t="s">
        <v>101</v>
      </c>
    </row>
    <row r="2073" spans="1:70">
      <c r="A2073" t="s">
        <v>70</v>
      </c>
      <c r="B2073" t="s">
        <v>71</v>
      </c>
      <c r="C2073" t="s">
        <v>265</v>
      </c>
      <c r="D2073" t="n">
        <v>3</v>
      </c>
      <c r="E2073" t="s">
        <v>73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100.96</v>
      </c>
      <c r="L2073" t="s">
        <v>77</v>
      </c>
      <c r="M2073" t="s"/>
      <c r="N2073" t="s">
        <v>124</v>
      </c>
      <c r="O2073" t="s">
        <v>79</v>
      </c>
      <c r="P2073" t="s">
        <v>73</v>
      </c>
      <c r="Q2073" t="s"/>
      <c r="R2073" t="s">
        <v>80</v>
      </c>
      <c r="S2073" t="s">
        <v>2471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>
        <f>HYPERLINK("https://hotelmonitor-cachepage.eclerx.com/savepage/tk_15454758708641481_sr_60.html","info")</f>
        <v/>
      </c>
      <c r="AA2073" t="n">
        <v>-418152</v>
      </c>
      <c r="AB2073" t="s">
        <v>269</v>
      </c>
      <c r="AC2073" t="s">
        <v>88</v>
      </c>
      <c r="AD2073" t="s">
        <v>89</v>
      </c>
      <c r="AE2073" t="s"/>
      <c r="AF2073" t="s"/>
      <c r="AG2073" t="s"/>
      <c r="AH2073" t="s">
        <v>2472</v>
      </c>
      <c r="AI2073" t="s">
        <v>2471</v>
      </c>
      <c r="AJ2073" t="s"/>
      <c r="AK2073" t="s">
        <v>91</v>
      </c>
      <c r="AL2073" t="s"/>
      <c r="AM2073" t="s">
        <v>271</v>
      </c>
      <c r="AN2073" t="s">
        <v>91</v>
      </c>
      <c r="AO2073" t="s"/>
      <c r="AP2073" t="n">
        <v>10</v>
      </c>
      <c r="AQ2073" t="s">
        <v>92</v>
      </c>
      <c r="AR2073" t="s"/>
      <c r="AS2073" t="s">
        <v>160</v>
      </c>
      <c r="AT2073" t="s">
        <v>94</v>
      </c>
      <c r="AU2073" t="s">
        <v>91</v>
      </c>
      <c r="AV2073" t="s"/>
      <c r="AW2073" t="s">
        <v>95</v>
      </c>
      <c r="AX2073" t="s"/>
      <c r="AY2073" t="n">
        <v>418152</v>
      </c>
      <c r="AZ2073" t="s">
        <v>96</v>
      </c>
      <c r="BA2073" t="s"/>
      <c r="BB2073" t="s"/>
      <c r="BC2073" t="n">
        <v>38.9852</v>
      </c>
      <c r="BD2073" t="n">
        <v>38.9852</v>
      </c>
      <c r="BE2073" t="s">
        <v>2473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>
        <v>1051</v>
      </c>
      <c r="BR2073" t="s">
        <v>101</v>
      </c>
    </row>
    <row r="2074" spans="1:70">
      <c r="A2074" t="s">
        <v>70</v>
      </c>
      <c r="B2074" t="s">
        <v>71</v>
      </c>
      <c r="C2074" t="s">
        <v>265</v>
      </c>
      <c r="D2074" t="n">
        <v>3</v>
      </c>
      <c r="E2074" t="s">
        <v>73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104.27</v>
      </c>
      <c r="L2074" t="s">
        <v>77</v>
      </c>
      <c r="M2074" t="s"/>
      <c r="N2074" t="s">
        <v>303</v>
      </c>
      <c r="O2074" t="s">
        <v>79</v>
      </c>
      <c r="P2074" t="s">
        <v>73</v>
      </c>
      <c r="Q2074" t="s"/>
      <c r="R2074" t="s">
        <v>80</v>
      </c>
      <c r="S2074" t="s">
        <v>2474</v>
      </c>
      <c r="T2074" t="s">
        <v>82</v>
      </c>
      <c r="U2074" t="s">
        <v>83</v>
      </c>
      <c r="V2074" t="s">
        <v>84</v>
      </c>
      <c r="W2074" t="s">
        <v>103</v>
      </c>
      <c r="X2074" t="s"/>
      <c r="Y2074" t="s">
        <v>86</v>
      </c>
      <c r="Z2074">
        <f>HYPERLINK("https://hotelmonitor-cachepage.eclerx.com/savepage/tk_15454758708641481_sr_60.html","info")</f>
        <v/>
      </c>
      <c r="AA2074" t="n">
        <v>-418152</v>
      </c>
      <c r="AB2074" t="s">
        <v>269</v>
      </c>
      <c r="AC2074" t="s">
        <v>88</v>
      </c>
      <c r="AD2074" t="s">
        <v>89</v>
      </c>
      <c r="AE2074" t="s"/>
      <c r="AF2074" t="s"/>
      <c r="AG2074" t="s"/>
      <c r="AH2074" t="s">
        <v>2249</v>
      </c>
      <c r="AI2074" t="s">
        <v>2475</v>
      </c>
      <c r="AJ2074" t="s"/>
      <c r="AK2074" t="s">
        <v>91</v>
      </c>
      <c r="AL2074" t="s"/>
      <c r="AM2074" t="s">
        <v>271</v>
      </c>
      <c r="AN2074" t="s">
        <v>91</v>
      </c>
      <c r="AO2074" t="s"/>
      <c r="AP2074" t="n">
        <v>10</v>
      </c>
      <c r="AQ2074" t="s">
        <v>92</v>
      </c>
      <c r="AR2074" t="s"/>
      <c r="AS2074" t="s">
        <v>160</v>
      </c>
      <c r="AT2074" t="s">
        <v>94</v>
      </c>
      <c r="AU2074" t="s">
        <v>91</v>
      </c>
      <c r="AV2074" t="s"/>
      <c r="AW2074" t="s">
        <v>95</v>
      </c>
      <c r="AX2074" t="s"/>
      <c r="AY2074" t="n">
        <v>418152</v>
      </c>
      <c r="AZ2074" t="s">
        <v>96</v>
      </c>
      <c r="BA2074" t="s"/>
      <c r="BB2074" t="s"/>
      <c r="BC2074" t="n">
        <v>38.9852</v>
      </c>
      <c r="BD2074" t="n">
        <v>38.9852</v>
      </c>
      <c r="BE2074" t="s">
        <v>2476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>
        <v>307</v>
      </c>
      <c r="BR2074" t="s">
        <v>101</v>
      </c>
    </row>
    <row r="2075" spans="1:70">
      <c r="A2075" t="s">
        <v>70</v>
      </c>
      <c r="B2075" t="s">
        <v>71</v>
      </c>
      <c r="C2075" t="s">
        <v>265</v>
      </c>
      <c r="D2075" t="n">
        <v>3</v>
      </c>
      <c r="E2075" t="s">
        <v>73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104.27</v>
      </c>
      <c r="L2075" t="s">
        <v>77</v>
      </c>
      <c r="M2075" t="s"/>
      <c r="N2075" t="s">
        <v>303</v>
      </c>
      <c r="O2075" t="s">
        <v>79</v>
      </c>
      <c r="P2075" t="s">
        <v>73</v>
      </c>
      <c r="Q2075" t="s"/>
      <c r="R2075" t="s">
        <v>80</v>
      </c>
      <c r="S2075" t="s">
        <v>2474</v>
      </c>
      <c r="T2075" t="s">
        <v>82</v>
      </c>
      <c r="U2075" t="s">
        <v>83</v>
      </c>
      <c r="V2075" t="s">
        <v>84</v>
      </c>
      <c r="W2075" t="s">
        <v>103</v>
      </c>
      <c r="X2075" t="s"/>
      <c r="Y2075" t="s">
        <v>86</v>
      </c>
      <c r="Z2075">
        <f>HYPERLINK("https://hotelmonitor-cachepage.eclerx.com/savepage/tk_15454758708641481_sr_60.html","info")</f>
        <v/>
      </c>
      <c r="AA2075" t="n">
        <v>-418152</v>
      </c>
      <c r="AB2075" t="s">
        <v>269</v>
      </c>
      <c r="AC2075" t="s">
        <v>88</v>
      </c>
      <c r="AD2075" t="s">
        <v>89</v>
      </c>
      <c r="AE2075" t="s"/>
      <c r="AF2075" t="s"/>
      <c r="AG2075" t="s"/>
      <c r="AH2075" t="s">
        <v>2249</v>
      </c>
      <c r="AI2075" t="s">
        <v>2475</v>
      </c>
      <c r="AJ2075" t="s"/>
      <c r="AK2075" t="s">
        <v>91</v>
      </c>
      <c r="AL2075" t="s"/>
      <c r="AM2075" t="s">
        <v>271</v>
      </c>
      <c r="AN2075" t="s">
        <v>91</v>
      </c>
      <c r="AO2075" t="s"/>
      <c r="AP2075" t="n">
        <v>10</v>
      </c>
      <c r="AQ2075" t="s">
        <v>92</v>
      </c>
      <c r="AR2075" t="s"/>
      <c r="AS2075" t="s">
        <v>160</v>
      </c>
      <c r="AT2075" t="s">
        <v>94</v>
      </c>
      <c r="AU2075" t="s">
        <v>91</v>
      </c>
      <c r="AV2075" t="s"/>
      <c r="AW2075" t="s">
        <v>95</v>
      </c>
      <c r="AX2075" t="s"/>
      <c r="AY2075" t="n">
        <v>418152</v>
      </c>
      <c r="AZ2075" t="s">
        <v>96</v>
      </c>
      <c r="BA2075" t="s"/>
      <c r="BB2075" t="s"/>
      <c r="BC2075" t="n">
        <v>38.9852</v>
      </c>
      <c r="BD2075" t="n">
        <v>38.9852</v>
      </c>
      <c r="BE2075" t="s">
        <v>2476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>
        <v>307</v>
      </c>
      <c r="BR2075" t="s">
        <v>101</v>
      </c>
    </row>
    <row r="2076" spans="1:70">
      <c r="A2076" t="s">
        <v>70</v>
      </c>
      <c r="B2076" t="s">
        <v>71</v>
      </c>
      <c r="C2076" t="s">
        <v>265</v>
      </c>
      <c r="D2076" t="n">
        <v>3</v>
      </c>
      <c r="E2076" t="s">
        <v>73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124.26</v>
      </c>
      <c r="L2076" t="s">
        <v>77</v>
      </c>
      <c r="M2076" t="s"/>
      <c r="N2076" t="s">
        <v>303</v>
      </c>
      <c r="O2076" t="s">
        <v>79</v>
      </c>
      <c r="P2076" t="s">
        <v>73</v>
      </c>
      <c r="Q2076" t="s"/>
      <c r="R2076" t="s">
        <v>80</v>
      </c>
      <c r="S2076" t="s">
        <v>2477</v>
      </c>
      <c r="T2076" t="s">
        <v>82</v>
      </c>
      <c r="U2076" t="s">
        <v>83</v>
      </c>
      <c r="V2076" t="s">
        <v>84</v>
      </c>
      <c r="W2076" t="s">
        <v>107</v>
      </c>
      <c r="X2076" t="s"/>
      <c r="Y2076" t="s">
        <v>86</v>
      </c>
      <c r="Z2076">
        <f>HYPERLINK("https://hotelmonitor-cachepage.eclerx.com/savepage/tk_15454758708641481_sr_60.html","info")</f>
        <v/>
      </c>
      <c r="AA2076" t="n">
        <v>-418152</v>
      </c>
      <c r="AB2076" t="s">
        <v>269</v>
      </c>
      <c r="AC2076" t="s">
        <v>88</v>
      </c>
      <c r="AD2076" t="s">
        <v>89</v>
      </c>
      <c r="AE2076" t="s"/>
      <c r="AF2076" t="s"/>
      <c r="AG2076" t="s"/>
      <c r="AH2076" t="s">
        <v>2478</v>
      </c>
      <c r="AI2076" t="s">
        <v>2477</v>
      </c>
      <c r="AJ2076" t="s"/>
      <c r="AK2076" t="s">
        <v>91</v>
      </c>
      <c r="AL2076" t="s"/>
      <c r="AM2076" t="s">
        <v>271</v>
      </c>
      <c r="AN2076" t="s">
        <v>91</v>
      </c>
      <c r="AO2076" t="s"/>
      <c r="AP2076" t="n">
        <v>10</v>
      </c>
      <c r="AQ2076" t="s">
        <v>92</v>
      </c>
      <c r="AR2076" t="s"/>
      <c r="AS2076" t="s">
        <v>160</v>
      </c>
      <c r="AT2076" t="s">
        <v>94</v>
      </c>
      <c r="AU2076" t="s">
        <v>91</v>
      </c>
      <c r="AV2076" t="s"/>
      <c r="AW2076" t="s">
        <v>95</v>
      </c>
      <c r="AX2076" t="s"/>
      <c r="AY2076" t="n">
        <v>418152</v>
      </c>
      <c r="AZ2076" t="s">
        <v>96</v>
      </c>
      <c r="BA2076" t="s"/>
      <c r="BB2076" t="s"/>
      <c r="BC2076" t="n">
        <v>38.9852</v>
      </c>
      <c r="BD2076" t="n">
        <v>38.9852</v>
      </c>
      <c r="BE2076" t="s">
        <v>2479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>
        <v>307</v>
      </c>
      <c r="BR2076" t="s">
        <v>101</v>
      </c>
    </row>
    <row r="2077" spans="1:70">
      <c r="A2077" t="s">
        <v>70</v>
      </c>
      <c r="B2077" t="s">
        <v>71</v>
      </c>
      <c r="C2077" t="s">
        <v>265</v>
      </c>
      <c r="D2077" t="n">
        <v>3</v>
      </c>
      <c r="E2077" t="s">
        <v>73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124.26</v>
      </c>
      <c r="L2077" t="s">
        <v>77</v>
      </c>
      <c r="M2077" t="s"/>
      <c r="N2077" t="s">
        <v>303</v>
      </c>
      <c r="O2077" t="s">
        <v>79</v>
      </c>
      <c r="P2077" t="s">
        <v>73</v>
      </c>
      <c r="Q2077" t="s"/>
      <c r="R2077" t="s">
        <v>80</v>
      </c>
      <c r="S2077" t="s">
        <v>2477</v>
      </c>
      <c r="T2077" t="s">
        <v>82</v>
      </c>
      <c r="U2077" t="s">
        <v>83</v>
      </c>
      <c r="V2077" t="s">
        <v>84</v>
      </c>
      <c r="W2077" t="s">
        <v>107</v>
      </c>
      <c r="X2077" t="s"/>
      <c r="Y2077" t="s">
        <v>86</v>
      </c>
      <c r="Z2077">
        <f>HYPERLINK("https://hotelmonitor-cachepage.eclerx.com/savepage/tk_15454758708641481_sr_60.html","info")</f>
        <v/>
      </c>
      <c r="AA2077" t="n">
        <v>-418152</v>
      </c>
      <c r="AB2077" t="s">
        <v>269</v>
      </c>
      <c r="AC2077" t="s">
        <v>88</v>
      </c>
      <c r="AD2077" t="s">
        <v>89</v>
      </c>
      <c r="AE2077" t="s"/>
      <c r="AF2077" t="s"/>
      <c r="AG2077" t="s"/>
      <c r="AH2077" t="s">
        <v>2478</v>
      </c>
      <c r="AI2077" t="s">
        <v>2477</v>
      </c>
      <c r="AJ2077" t="s"/>
      <c r="AK2077" t="s">
        <v>91</v>
      </c>
      <c r="AL2077" t="s"/>
      <c r="AM2077" t="s">
        <v>271</v>
      </c>
      <c r="AN2077" t="s">
        <v>91</v>
      </c>
      <c r="AO2077" t="s"/>
      <c r="AP2077" t="n">
        <v>10</v>
      </c>
      <c r="AQ2077" t="s">
        <v>92</v>
      </c>
      <c r="AR2077" t="s"/>
      <c r="AS2077" t="s">
        <v>160</v>
      </c>
      <c r="AT2077" t="s">
        <v>94</v>
      </c>
      <c r="AU2077" t="s">
        <v>91</v>
      </c>
      <c r="AV2077" t="s"/>
      <c r="AW2077" t="s">
        <v>95</v>
      </c>
      <c r="AX2077" t="s"/>
      <c r="AY2077" t="n">
        <v>418152</v>
      </c>
      <c r="AZ2077" t="s">
        <v>96</v>
      </c>
      <c r="BA2077" t="s"/>
      <c r="BB2077" t="s"/>
      <c r="BC2077" t="n">
        <v>38.9852</v>
      </c>
      <c r="BD2077" t="n">
        <v>38.9852</v>
      </c>
      <c r="BE2077" t="s">
        <v>2479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>
        <v>307</v>
      </c>
      <c r="BR2077" t="s">
        <v>101</v>
      </c>
    </row>
    <row r="2078" spans="1:70">
      <c r="A2078" t="s">
        <v>70</v>
      </c>
      <c r="B2078" t="s">
        <v>71</v>
      </c>
      <c r="C2078" t="s">
        <v>265</v>
      </c>
      <c r="D2078" t="n">
        <v>3</v>
      </c>
      <c r="E2078" t="s">
        <v>73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104.63</v>
      </c>
      <c r="L2078" t="s">
        <v>77</v>
      </c>
      <c r="M2078" t="s"/>
      <c r="N2078" t="s">
        <v>124</v>
      </c>
      <c r="O2078" t="s">
        <v>79</v>
      </c>
      <c r="P2078" t="s">
        <v>73</v>
      </c>
      <c r="Q2078" t="s"/>
      <c r="R2078" t="s">
        <v>80</v>
      </c>
      <c r="S2078" t="s">
        <v>1439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HYPERLINK("https://hotelmonitor-cachepage.eclerx.com/savepage/tk_15454758708641481_sr_60.html","info")</f>
        <v/>
      </c>
      <c r="AA2078" t="n">
        <v>-418152</v>
      </c>
      <c r="AB2078" t="s">
        <v>87</v>
      </c>
      <c r="AC2078" t="s">
        <v>88</v>
      </c>
      <c r="AD2078" t="s">
        <v>89</v>
      </c>
      <c r="AE2078" t="s"/>
      <c r="AF2078" t="s"/>
      <c r="AG2078" t="s"/>
      <c r="AH2078" t="s">
        <v>1440</v>
      </c>
      <c r="AI2078" t="s">
        <v>1439</v>
      </c>
      <c r="AJ2078" t="s"/>
      <c r="AK2078" t="s">
        <v>91</v>
      </c>
      <c r="AL2078" t="s"/>
      <c r="AM2078" t="s"/>
      <c r="AN2078" t="s">
        <v>91</v>
      </c>
      <c r="AO2078" t="s"/>
      <c r="AP2078" t="n">
        <v>10</v>
      </c>
      <c r="AQ2078" t="s">
        <v>92</v>
      </c>
      <c r="AR2078" t="s"/>
      <c r="AS2078" t="s">
        <v>160</v>
      </c>
      <c r="AT2078" t="s">
        <v>94</v>
      </c>
      <c r="AU2078" t="s">
        <v>91</v>
      </c>
      <c r="AV2078" t="s"/>
      <c r="AW2078" t="s">
        <v>95</v>
      </c>
      <c r="AX2078" t="s"/>
      <c r="AY2078" t="n">
        <v>418152</v>
      </c>
      <c r="AZ2078" t="s">
        <v>96</v>
      </c>
      <c r="BA2078" t="s"/>
      <c r="BB2078" t="s"/>
      <c r="BC2078" t="n">
        <v>38.9852</v>
      </c>
      <c r="BD2078" t="n">
        <v>38.9852</v>
      </c>
      <c r="BE2078" t="s">
        <v>1441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>
        <v>98</v>
      </c>
      <c r="BO2078" t="s">
        <v>82</v>
      </c>
      <c r="BP2078" t="s">
        <v>99</v>
      </c>
      <c r="BQ2078" t="s">
        <v>150</v>
      </c>
      <c r="BR2078" t="s">
        <v>101</v>
      </c>
    </row>
    <row r="2079" spans="1:70">
      <c r="A2079" t="s">
        <v>70</v>
      </c>
      <c r="B2079" t="s">
        <v>71</v>
      </c>
      <c r="C2079" t="s">
        <v>265</v>
      </c>
      <c r="D2079" t="n">
        <v>3</v>
      </c>
      <c r="E2079" t="s">
        <v>73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104.63</v>
      </c>
      <c r="L2079" t="s">
        <v>77</v>
      </c>
      <c r="M2079" t="s"/>
      <c r="N2079" t="s">
        <v>124</v>
      </c>
      <c r="O2079" t="s">
        <v>79</v>
      </c>
      <c r="P2079" t="s">
        <v>73</v>
      </c>
      <c r="Q2079" t="s"/>
      <c r="R2079" t="s">
        <v>80</v>
      </c>
      <c r="S2079" t="s">
        <v>1439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HYPERLINK("https://hotelmonitor-cachepage.eclerx.com/savepage/tk_15454758708641481_sr_60.html","info")</f>
        <v/>
      </c>
      <c r="AA2079" t="n">
        <v>-418152</v>
      </c>
      <c r="AB2079" t="s">
        <v>87</v>
      </c>
      <c r="AC2079" t="s">
        <v>88</v>
      </c>
      <c r="AD2079" t="s">
        <v>89</v>
      </c>
      <c r="AE2079" t="s"/>
      <c r="AF2079" t="s"/>
      <c r="AG2079" t="s"/>
      <c r="AH2079" t="s">
        <v>1440</v>
      </c>
      <c r="AI2079" t="s">
        <v>1439</v>
      </c>
      <c r="AJ2079" t="s"/>
      <c r="AK2079" t="s">
        <v>91</v>
      </c>
      <c r="AL2079" t="s"/>
      <c r="AM2079" t="s"/>
      <c r="AN2079" t="s">
        <v>91</v>
      </c>
      <c r="AO2079" t="s"/>
      <c r="AP2079" t="n">
        <v>10</v>
      </c>
      <c r="AQ2079" t="s">
        <v>92</v>
      </c>
      <c r="AR2079" t="s"/>
      <c r="AS2079" t="s">
        <v>160</v>
      </c>
      <c r="AT2079" t="s">
        <v>94</v>
      </c>
      <c r="AU2079" t="s">
        <v>91</v>
      </c>
      <c r="AV2079" t="s"/>
      <c r="AW2079" t="s">
        <v>95</v>
      </c>
      <c r="AX2079" t="s"/>
      <c r="AY2079" t="n">
        <v>418152</v>
      </c>
      <c r="AZ2079" t="s">
        <v>96</v>
      </c>
      <c r="BA2079" t="s"/>
      <c r="BB2079" t="s"/>
      <c r="BC2079" t="n">
        <v>38.9852</v>
      </c>
      <c r="BD2079" t="n">
        <v>38.9852</v>
      </c>
      <c r="BE2079" t="s">
        <v>1441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>
        <v>98</v>
      </c>
      <c r="BO2079" t="s">
        <v>82</v>
      </c>
      <c r="BP2079" t="s">
        <v>99</v>
      </c>
      <c r="BQ2079" t="s">
        <v>150</v>
      </c>
      <c r="BR2079" t="s">
        <v>101</v>
      </c>
    </row>
    <row r="2080" spans="1:70">
      <c r="A2080" t="s">
        <v>70</v>
      </c>
      <c r="B2080" t="s">
        <v>71</v>
      </c>
      <c r="C2080" t="s">
        <v>265</v>
      </c>
      <c r="D2080" t="n">
        <v>3</v>
      </c>
      <c r="E2080" t="s">
        <v>73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118.55</v>
      </c>
      <c r="L2080" t="s">
        <v>77</v>
      </c>
      <c r="M2080" t="s"/>
      <c r="N2080" t="s">
        <v>124</v>
      </c>
      <c r="O2080" t="s">
        <v>79</v>
      </c>
      <c r="P2080" t="s">
        <v>73</v>
      </c>
      <c r="Q2080" t="s"/>
      <c r="R2080" t="s">
        <v>80</v>
      </c>
      <c r="S2080" t="s">
        <v>1442</v>
      </c>
      <c r="T2080" t="s">
        <v>82</v>
      </c>
      <c r="U2080" t="s">
        <v>83</v>
      </c>
      <c r="V2080" t="s">
        <v>84</v>
      </c>
      <c r="W2080" t="s">
        <v>103</v>
      </c>
      <c r="X2080" t="s"/>
      <c r="Y2080" t="s">
        <v>86</v>
      </c>
      <c r="Z2080">
        <f>HYPERLINK("https://hotelmonitor-cachepage.eclerx.com/savepage/tk_15454758708641481_sr_60.html","info")</f>
        <v/>
      </c>
      <c r="AA2080" t="n">
        <v>-418152</v>
      </c>
      <c r="AB2080" t="s">
        <v>87</v>
      </c>
      <c r="AC2080" t="s">
        <v>88</v>
      </c>
      <c r="AD2080" t="s">
        <v>89</v>
      </c>
      <c r="AE2080" t="s"/>
      <c r="AF2080" t="s"/>
      <c r="AG2080" t="s"/>
      <c r="AH2080" t="s">
        <v>1443</v>
      </c>
      <c r="AI2080" t="s">
        <v>1442</v>
      </c>
      <c r="AJ2080" t="s"/>
      <c r="AK2080" t="s">
        <v>91</v>
      </c>
      <c r="AL2080" t="s"/>
      <c r="AM2080" t="s"/>
      <c r="AN2080" t="s">
        <v>91</v>
      </c>
      <c r="AO2080" t="s"/>
      <c r="AP2080" t="n">
        <v>10</v>
      </c>
      <c r="AQ2080" t="s">
        <v>92</v>
      </c>
      <c r="AR2080" t="s"/>
      <c r="AS2080" t="s">
        <v>160</v>
      </c>
      <c r="AT2080" t="s">
        <v>94</v>
      </c>
      <c r="AU2080" t="s">
        <v>91</v>
      </c>
      <c r="AV2080" t="s"/>
      <c r="AW2080" t="s">
        <v>95</v>
      </c>
      <c r="AX2080" t="s"/>
      <c r="AY2080" t="n">
        <v>418152</v>
      </c>
      <c r="AZ2080" t="s">
        <v>96</v>
      </c>
      <c r="BA2080" t="s"/>
      <c r="BB2080" t="s"/>
      <c r="BC2080" t="n">
        <v>38.9852</v>
      </c>
      <c r="BD2080" t="n">
        <v>38.9852</v>
      </c>
      <c r="BE2080" t="s">
        <v>1444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>
        <v>98</v>
      </c>
      <c r="BO2080" t="s">
        <v>82</v>
      </c>
      <c r="BP2080" t="s">
        <v>99</v>
      </c>
      <c r="BQ2080" t="s">
        <v>150</v>
      </c>
      <c r="BR2080" t="s">
        <v>101</v>
      </c>
    </row>
    <row r="2081" spans="1:70">
      <c r="A2081" t="s">
        <v>70</v>
      </c>
      <c r="B2081" t="s">
        <v>71</v>
      </c>
      <c r="C2081" t="s">
        <v>265</v>
      </c>
      <c r="D2081" t="n">
        <v>3</v>
      </c>
      <c r="E2081" t="s">
        <v>73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118.55</v>
      </c>
      <c r="L2081" t="s">
        <v>77</v>
      </c>
      <c r="M2081" t="s"/>
      <c r="N2081" t="s">
        <v>124</v>
      </c>
      <c r="O2081" t="s">
        <v>79</v>
      </c>
      <c r="P2081" t="s">
        <v>73</v>
      </c>
      <c r="Q2081" t="s"/>
      <c r="R2081" t="s">
        <v>80</v>
      </c>
      <c r="S2081" t="s">
        <v>1442</v>
      </c>
      <c r="T2081" t="s">
        <v>82</v>
      </c>
      <c r="U2081" t="s">
        <v>83</v>
      </c>
      <c r="V2081" t="s">
        <v>84</v>
      </c>
      <c r="W2081" t="s">
        <v>103</v>
      </c>
      <c r="X2081" t="s"/>
      <c r="Y2081" t="s">
        <v>86</v>
      </c>
      <c r="Z2081">
        <f>HYPERLINK("https://hotelmonitor-cachepage.eclerx.com/savepage/tk_15454758708641481_sr_60.html","info")</f>
        <v/>
      </c>
      <c r="AA2081" t="n">
        <v>-418152</v>
      </c>
      <c r="AB2081" t="s">
        <v>87</v>
      </c>
      <c r="AC2081" t="s">
        <v>88</v>
      </c>
      <c r="AD2081" t="s">
        <v>89</v>
      </c>
      <c r="AE2081" t="s"/>
      <c r="AF2081" t="s"/>
      <c r="AG2081" t="s"/>
      <c r="AH2081" t="s">
        <v>1443</v>
      </c>
      <c r="AI2081" t="s">
        <v>1442</v>
      </c>
      <c r="AJ2081" t="s"/>
      <c r="AK2081" t="s">
        <v>91</v>
      </c>
      <c r="AL2081" t="s"/>
      <c r="AM2081" t="s"/>
      <c r="AN2081" t="s">
        <v>91</v>
      </c>
      <c r="AO2081" t="s"/>
      <c r="AP2081" t="n">
        <v>10</v>
      </c>
      <c r="AQ2081" t="s">
        <v>92</v>
      </c>
      <c r="AR2081" t="s"/>
      <c r="AS2081" t="s">
        <v>160</v>
      </c>
      <c r="AT2081" t="s">
        <v>94</v>
      </c>
      <c r="AU2081" t="s">
        <v>91</v>
      </c>
      <c r="AV2081" t="s"/>
      <c r="AW2081" t="s">
        <v>95</v>
      </c>
      <c r="AX2081" t="s"/>
      <c r="AY2081" t="n">
        <v>418152</v>
      </c>
      <c r="AZ2081" t="s">
        <v>96</v>
      </c>
      <c r="BA2081" t="s"/>
      <c r="BB2081" t="s"/>
      <c r="BC2081" t="n">
        <v>38.9852</v>
      </c>
      <c r="BD2081" t="n">
        <v>38.9852</v>
      </c>
      <c r="BE2081" t="s">
        <v>1444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>
        <v>98</v>
      </c>
      <c r="BO2081" t="s">
        <v>82</v>
      </c>
      <c r="BP2081" t="s">
        <v>99</v>
      </c>
      <c r="BQ2081" t="s">
        <v>150</v>
      </c>
      <c r="BR2081" t="s">
        <v>101</v>
      </c>
    </row>
    <row r="2082" spans="1:70">
      <c r="A2082" t="s">
        <v>70</v>
      </c>
      <c r="B2082" t="s">
        <v>71</v>
      </c>
      <c r="C2082" t="s">
        <v>265</v>
      </c>
      <c r="D2082" t="n">
        <v>3</v>
      </c>
      <c r="E2082" t="s">
        <v>73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136.27</v>
      </c>
      <c r="L2082" t="s">
        <v>77</v>
      </c>
      <c r="M2082" t="s"/>
      <c r="N2082" t="s">
        <v>124</v>
      </c>
      <c r="O2082" t="s">
        <v>79</v>
      </c>
      <c r="P2082" t="s">
        <v>73</v>
      </c>
      <c r="Q2082" t="s"/>
      <c r="R2082" t="s">
        <v>80</v>
      </c>
      <c r="S2082" t="s">
        <v>1445</v>
      </c>
      <c r="T2082" t="s">
        <v>82</v>
      </c>
      <c r="U2082" t="s">
        <v>83</v>
      </c>
      <c r="V2082" t="s">
        <v>84</v>
      </c>
      <c r="W2082" t="s">
        <v>107</v>
      </c>
      <c r="X2082" t="s"/>
      <c r="Y2082" t="s">
        <v>86</v>
      </c>
      <c r="Z2082">
        <f>HYPERLINK("https://hotelmonitor-cachepage.eclerx.com/savepage/tk_15454758708641481_sr_60.html","info")</f>
        <v/>
      </c>
      <c r="AA2082" t="n">
        <v>-418152</v>
      </c>
      <c r="AB2082" t="s">
        <v>87</v>
      </c>
      <c r="AC2082" t="s">
        <v>88</v>
      </c>
      <c r="AD2082" t="s">
        <v>89</v>
      </c>
      <c r="AE2082" t="s"/>
      <c r="AF2082" t="s"/>
      <c r="AG2082" t="s"/>
      <c r="AH2082" t="s">
        <v>1446</v>
      </c>
      <c r="AI2082" t="s">
        <v>1445</v>
      </c>
      <c r="AJ2082" t="s"/>
      <c r="AK2082" t="s">
        <v>91</v>
      </c>
      <c r="AL2082" t="s"/>
      <c r="AM2082" t="s"/>
      <c r="AN2082" t="s">
        <v>91</v>
      </c>
      <c r="AO2082" t="s"/>
      <c r="AP2082" t="n">
        <v>10</v>
      </c>
      <c r="AQ2082" t="s">
        <v>92</v>
      </c>
      <c r="AR2082" t="s"/>
      <c r="AS2082" t="s">
        <v>160</v>
      </c>
      <c r="AT2082" t="s">
        <v>94</v>
      </c>
      <c r="AU2082" t="s">
        <v>91</v>
      </c>
      <c r="AV2082" t="s"/>
      <c r="AW2082" t="s">
        <v>95</v>
      </c>
      <c r="AX2082" t="s"/>
      <c r="AY2082" t="n">
        <v>418152</v>
      </c>
      <c r="AZ2082" t="s">
        <v>96</v>
      </c>
      <c r="BA2082" t="s"/>
      <c r="BB2082" t="s"/>
      <c r="BC2082" t="n">
        <v>38.9852</v>
      </c>
      <c r="BD2082" t="n">
        <v>38.9852</v>
      </c>
      <c r="BE2082" t="s">
        <v>1447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>
        <v>98</v>
      </c>
      <c r="BO2082" t="s">
        <v>82</v>
      </c>
      <c r="BP2082" t="s">
        <v>99</v>
      </c>
      <c r="BQ2082" t="s">
        <v>150</v>
      </c>
      <c r="BR2082" t="s">
        <v>101</v>
      </c>
    </row>
    <row r="2083" spans="1:70">
      <c r="A2083" t="s">
        <v>70</v>
      </c>
      <c r="B2083" t="s">
        <v>71</v>
      </c>
      <c r="C2083" t="s">
        <v>265</v>
      </c>
      <c r="D2083" t="n">
        <v>3</v>
      </c>
      <c r="E2083" t="s">
        <v>73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136.27</v>
      </c>
      <c r="L2083" t="s">
        <v>77</v>
      </c>
      <c r="M2083" t="s"/>
      <c r="N2083" t="s">
        <v>124</v>
      </c>
      <c r="O2083" t="s">
        <v>79</v>
      </c>
      <c r="P2083" t="s">
        <v>73</v>
      </c>
      <c r="Q2083" t="s"/>
      <c r="R2083" t="s">
        <v>80</v>
      </c>
      <c r="S2083" t="s">
        <v>1445</v>
      </c>
      <c r="T2083" t="s">
        <v>82</v>
      </c>
      <c r="U2083" t="s">
        <v>83</v>
      </c>
      <c r="V2083" t="s">
        <v>84</v>
      </c>
      <c r="W2083" t="s">
        <v>107</v>
      </c>
      <c r="X2083" t="s"/>
      <c r="Y2083" t="s">
        <v>86</v>
      </c>
      <c r="Z2083">
        <f>HYPERLINK("https://hotelmonitor-cachepage.eclerx.com/savepage/tk_15454758708641481_sr_60.html","info")</f>
        <v/>
      </c>
      <c r="AA2083" t="n">
        <v>-418152</v>
      </c>
      <c r="AB2083" t="s">
        <v>87</v>
      </c>
      <c r="AC2083" t="s">
        <v>88</v>
      </c>
      <c r="AD2083" t="s">
        <v>89</v>
      </c>
      <c r="AE2083" t="s"/>
      <c r="AF2083" t="s"/>
      <c r="AG2083" t="s"/>
      <c r="AH2083" t="s">
        <v>1446</v>
      </c>
      <c r="AI2083" t="s">
        <v>1445</v>
      </c>
      <c r="AJ2083" t="s"/>
      <c r="AK2083" t="s">
        <v>91</v>
      </c>
      <c r="AL2083" t="s"/>
      <c r="AM2083" t="s"/>
      <c r="AN2083" t="s">
        <v>91</v>
      </c>
      <c r="AO2083" t="s"/>
      <c r="AP2083" t="n">
        <v>10</v>
      </c>
      <c r="AQ2083" t="s">
        <v>92</v>
      </c>
      <c r="AR2083" t="s"/>
      <c r="AS2083" t="s">
        <v>160</v>
      </c>
      <c r="AT2083" t="s">
        <v>94</v>
      </c>
      <c r="AU2083" t="s">
        <v>91</v>
      </c>
      <c r="AV2083" t="s"/>
      <c r="AW2083" t="s">
        <v>95</v>
      </c>
      <c r="AX2083" t="s"/>
      <c r="AY2083" t="n">
        <v>418152</v>
      </c>
      <c r="AZ2083" t="s">
        <v>96</v>
      </c>
      <c r="BA2083" t="s"/>
      <c r="BB2083" t="s"/>
      <c r="BC2083" t="n">
        <v>38.9852</v>
      </c>
      <c r="BD2083" t="n">
        <v>38.9852</v>
      </c>
      <c r="BE2083" t="s">
        <v>1447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>
        <v>98</v>
      </c>
      <c r="BO2083" t="s">
        <v>82</v>
      </c>
      <c r="BP2083" t="s">
        <v>99</v>
      </c>
      <c r="BQ2083" t="s">
        <v>150</v>
      </c>
      <c r="BR2083" t="s">
        <v>101</v>
      </c>
    </row>
    <row r="2084" spans="1:70">
      <c r="A2084" t="s">
        <v>70</v>
      </c>
      <c r="B2084" t="s">
        <v>71</v>
      </c>
      <c r="C2084" t="s">
        <v>265</v>
      </c>
      <c r="D2084" t="n">
        <v>3</v>
      </c>
      <c r="E2084" t="s">
        <v>73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109.44</v>
      </c>
      <c r="L2084" t="s">
        <v>77</v>
      </c>
      <c r="M2084" t="s"/>
      <c r="N2084" t="s">
        <v>1052</v>
      </c>
      <c r="O2084" t="s">
        <v>79</v>
      </c>
      <c r="P2084" t="s">
        <v>73</v>
      </c>
      <c r="Q2084" t="s"/>
      <c r="R2084" t="s">
        <v>80</v>
      </c>
      <c r="S2084" t="s">
        <v>2480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HYPERLINK("https://hotelmonitor-cachepage.eclerx.com/savepage/tk_15454758708641481_sr_60.html","info")</f>
        <v/>
      </c>
      <c r="AA2084" t="n">
        <v>-418152</v>
      </c>
      <c r="AB2084" t="s">
        <v>269</v>
      </c>
      <c r="AC2084" t="s">
        <v>88</v>
      </c>
      <c r="AD2084" t="s">
        <v>89</v>
      </c>
      <c r="AE2084" t="s"/>
      <c r="AF2084" t="s"/>
      <c r="AG2084" t="s"/>
      <c r="AH2084" t="s">
        <v>2481</v>
      </c>
      <c r="AI2084" t="s">
        <v>2480</v>
      </c>
      <c r="AJ2084" t="s"/>
      <c r="AK2084" t="s">
        <v>91</v>
      </c>
      <c r="AL2084" t="s"/>
      <c r="AM2084" t="s">
        <v>271</v>
      </c>
      <c r="AN2084" t="s">
        <v>91</v>
      </c>
      <c r="AO2084" t="s"/>
      <c r="AP2084" t="n">
        <v>10</v>
      </c>
      <c r="AQ2084" t="s">
        <v>92</v>
      </c>
      <c r="AR2084" t="s"/>
      <c r="AS2084" t="s">
        <v>160</v>
      </c>
      <c r="AT2084" t="s">
        <v>94</v>
      </c>
      <c r="AU2084" t="s">
        <v>91</v>
      </c>
      <c r="AV2084" t="s"/>
      <c r="AW2084" t="s">
        <v>95</v>
      </c>
      <c r="AX2084" t="s"/>
      <c r="AY2084" t="n">
        <v>418152</v>
      </c>
      <c r="AZ2084" t="s">
        <v>96</v>
      </c>
      <c r="BA2084" t="s"/>
      <c r="BB2084" t="s"/>
      <c r="BC2084" t="n">
        <v>38.9852</v>
      </c>
      <c r="BD2084" t="n">
        <v>38.9852</v>
      </c>
      <c r="BE2084" t="s">
        <v>2482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>
        <v>1056</v>
      </c>
      <c r="BR2084" t="s">
        <v>101</v>
      </c>
    </row>
    <row r="2085" spans="1:70">
      <c r="A2085" t="s">
        <v>70</v>
      </c>
      <c r="B2085" t="s">
        <v>71</v>
      </c>
      <c r="C2085" t="s">
        <v>265</v>
      </c>
      <c r="D2085" t="n">
        <v>3</v>
      </c>
      <c r="E2085" t="s">
        <v>73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109.44</v>
      </c>
      <c r="L2085" t="s">
        <v>77</v>
      </c>
      <c r="M2085" t="s"/>
      <c r="N2085" t="s">
        <v>1052</v>
      </c>
      <c r="O2085" t="s">
        <v>79</v>
      </c>
      <c r="P2085" t="s">
        <v>73</v>
      </c>
      <c r="Q2085" t="s"/>
      <c r="R2085" t="s">
        <v>80</v>
      </c>
      <c r="S2085" t="s">
        <v>2480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HYPERLINK("https://hotelmonitor-cachepage.eclerx.com/savepage/tk_15454758708641481_sr_60.html","info")</f>
        <v/>
      </c>
      <c r="AA2085" t="n">
        <v>-418152</v>
      </c>
      <c r="AB2085" t="s">
        <v>269</v>
      </c>
      <c r="AC2085" t="s">
        <v>88</v>
      </c>
      <c r="AD2085" t="s">
        <v>89</v>
      </c>
      <c r="AE2085" t="s"/>
      <c r="AF2085" t="s"/>
      <c r="AG2085" t="s"/>
      <c r="AH2085" t="s">
        <v>2481</v>
      </c>
      <c r="AI2085" t="s">
        <v>2480</v>
      </c>
      <c r="AJ2085" t="s"/>
      <c r="AK2085" t="s">
        <v>91</v>
      </c>
      <c r="AL2085" t="s"/>
      <c r="AM2085" t="s">
        <v>271</v>
      </c>
      <c r="AN2085" t="s">
        <v>91</v>
      </c>
      <c r="AO2085" t="s"/>
      <c r="AP2085" t="n">
        <v>10</v>
      </c>
      <c r="AQ2085" t="s">
        <v>92</v>
      </c>
      <c r="AR2085" t="s"/>
      <c r="AS2085" t="s">
        <v>160</v>
      </c>
      <c r="AT2085" t="s">
        <v>94</v>
      </c>
      <c r="AU2085" t="s">
        <v>91</v>
      </c>
      <c r="AV2085" t="s"/>
      <c r="AW2085" t="s">
        <v>95</v>
      </c>
      <c r="AX2085" t="s"/>
      <c r="AY2085" t="n">
        <v>418152</v>
      </c>
      <c r="AZ2085" t="s">
        <v>96</v>
      </c>
      <c r="BA2085" t="s"/>
      <c r="BB2085" t="s"/>
      <c r="BC2085" t="n">
        <v>38.9852</v>
      </c>
      <c r="BD2085" t="n">
        <v>38.9852</v>
      </c>
      <c r="BE2085" t="s">
        <v>2482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>
        <v>1056</v>
      </c>
      <c r="BR2085" t="s">
        <v>101</v>
      </c>
    </row>
    <row r="2086" spans="1:70">
      <c r="A2086" t="s">
        <v>70</v>
      </c>
      <c r="B2086" t="s">
        <v>71</v>
      </c>
      <c r="C2086" t="s">
        <v>265</v>
      </c>
      <c r="D2086" t="n">
        <v>3</v>
      </c>
      <c r="E2086" t="s">
        <v>73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126.39</v>
      </c>
      <c r="L2086" t="s">
        <v>77</v>
      </c>
      <c r="M2086" t="s"/>
      <c r="N2086" t="s">
        <v>1052</v>
      </c>
      <c r="O2086" t="s">
        <v>79</v>
      </c>
      <c r="P2086" t="s">
        <v>73</v>
      </c>
      <c r="Q2086" t="s"/>
      <c r="R2086" t="s">
        <v>80</v>
      </c>
      <c r="S2086" t="s">
        <v>2483</v>
      </c>
      <c r="T2086" t="s">
        <v>82</v>
      </c>
      <c r="U2086" t="s">
        <v>83</v>
      </c>
      <c r="V2086" t="s">
        <v>84</v>
      </c>
      <c r="W2086" t="s">
        <v>103</v>
      </c>
      <c r="X2086" t="s"/>
      <c r="Y2086" t="s">
        <v>86</v>
      </c>
      <c r="Z2086">
        <f>HYPERLINK("https://hotelmonitor-cachepage.eclerx.com/savepage/tk_15454758708641481_sr_60.html","info")</f>
        <v/>
      </c>
      <c r="AA2086" t="n">
        <v>-418152</v>
      </c>
      <c r="AB2086" t="s">
        <v>269</v>
      </c>
      <c r="AC2086" t="s">
        <v>88</v>
      </c>
      <c r="AD2086" t="s">
        <v>89</v>
      </c>
      <c r="AE2086" t="s"/>
      <c r="AF2086" t="s"/>
      <c r="AG2086" t="s"/>
      <c r="AH2086" t="s">
        <v>2484</v>
      </c>
      <c r="AI2086" t="s">
        <v>2483</v>
      </c>
      <c r="AJ2086" t="s"/>
      <c r="AK2086" t="s">
        <v>91</v>
      </c>
      <c r="AL2086" t="s"/>
      <c r="AM2086" t="s">
        <v>271</v>
      </c>
      <c r="AN2086" t="s">
        <v>91</v>
      </c>
      <c r="AO2086" t="s"/>
      <c r="AP2086" t="n">
        <v>10</v>
      </c>
      <c r="AQ2086" t="s">
        <v>92</v>
      </c>
      <c r="AR2086" t="s"/>
      <c r="AS2086" t="s">
        <v>160</v>
      </c>
      <c r="AT2086" t="s">
        <v>94</v>
      </c>
      <c r="AU2086" t="s">
        <v>91</v>
      </c>
      <c r="AV2086" t="s"/>
      <c r="AW2086" t="s">
        <v>95</v>
      </c>
      <c r="AX2086" t="s"/>
      <c r="AY2086" t="n">
        <v>418152</v>
      </c>
      <c r="AZ2086" t="s">
        <v>96</v>
      </c>
      <c r="BA2086" t="s"/>
      <c r="BB2086" t="s"/>
      <c r="BC2086" t="n">
        <v>38.9852</v>
      </c>
      <c r="BD2086" t="n">
        <v>38.9852</v>
      </c>
      <c r="BE2086" t="s">
        <v>2485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>
        <v>1056</v>
      </c>
      <c r="BR2086" t="s">
        <v>101</v>
      </c>
    </row>
    <row r="2087" spans="1:70">
      <c r="A2087" t="s">
        <v>70</v>
      </c>
      <c r="B2087" t="s">
        <v>71</v>
      </c>
      <c r="C2087" t="s">
        <v>265</v>
      </c>
      <c r="D2087" t="n">
        <v>3</v>
      </c>
      <c r="E2087" t="s">
        <v>73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126.39</v>
      </c>
      <c r="L2087" t="s">
        <v>77</v>
      </c>
      <c r="M2087" t="s"/>
      <c r="N2087" t="s">
        <v>1052</v>
      </c>
      <c r="O2087" t="s">
        <v>79</v>
      </c>
      <c r="P2087" t="s">
        <v>73</v>
      </c>
      <c r="Q2087" t="s"/>
      <c r="R2087" t="s">
        <v>80</v>
      </c>
      <c r="S2087" t="s">
        <v>2483</v>
      </c>
      <c r="T2087" t="s">
        <v>82</v>
      </c>
      <c r="U2087" t="s">
        <v>83</v>
      </c>
      <c r="V2087" t="s">
        <v>84</v>
      </c>
      <c r="W2087" t="s">
        <v>103</v>
      </c>
      <c r="X2087" t="s"/>
      <c r="Y2087" t="s">
        <v>86</v>
      </c>
      <c r="Z2087">
        <f>HYPERLINK("https://hotelmonitor-cachepage.eclerx.com/savepage/tk_15454758708641481_sr_60.html","info")</f>
        <v/>
      </c>
      <c r="AA2087" t="n">
        <v>-418152</v>
      </c>
      <c r="AB2087" t="s">
        <v>269</v>
      </c>
      <c r="AC2087" t="s">
        <v>88</v>
      </c>
      <c r="AD2087" t="s">
        <v>89</v>
      </c>
      <c r="AE2087" t="s"/>
      <c r="AF2087" t="s"/>
      <c r="AG2087" t="s"/>
      <c r="AH2087" t="s">
        <v>2484</v>
      </c>
      <c r="AI2087" t="s">
        <v>2483</v>
      </c>
      <c r="AJ2087" t="s"/>
      <c r="AK2087" t="s">
        <v>91</v>
      </c>
      <c r="AL2087" t="s"/>
      <c r="AM2087" t="s">
        <v>271</v>
      </c>
      <c r="AN2087" t="s">
        <v>91</v>
      </c>
      <c r="AO2087" t="s"/>
      <c r="AP2087" t="n">
        <v>10</v>
      </c>
      <c r="AQ2087" t="s">
        <v>92</v>
      </c>
      <c r="AR2087" t="s"/>
      <c r="AS2087" t="s">
        <v>160</v>
      </c>
      <c r="AT2087" t="s">
        <v>94</v>
      </c>
      <c r="AU2087" t="s">
        <v>91</v>
      </c>
      <c r="AV2087" t="s"/>
      <c r="AW2087" t="s">
        <v>95</v>
      </c>
      <c r="AX2087" t="s"/>
      <c r="AY2087" t="n">
        <v>418152</v>
      </c>
      <c r="AZ2087" t="s">
        <v>96</v>
      </c>
      <c r="BA2087" t="s"/>
      <c r="BB2087" t="s"/>
      <c r="BC2087" t="n">
        <v>38.9852</v>
      </c>
      <c r="BD2087" t="n">
        <v>38.9852</v>
      </c>
      <c r="BE2087" t="s">
        <v>2485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>
        <v>1056</v>
      </c>
      <c r="BR2087" t="s">
        <v>101</v>
      </c>
    </row>
    <row r="2088" spans="1:70">
      <c r="A2088" t="s">
        <v>70</v>
      </c>
      <c r="B2088" t="s">
        <v>71</v>
      </c>
      <c r="C2088" t="s">
        <v>265</v>
      </c>
      <c r="D2088" t="n">
        <v>3</v>
      </c>
      <c r="E2088" t="s">
        <v>73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147.91</v>
      </c>
      <c r="L2088" t="s">
        <v>77</v>
      </c>
      <c r="M2088" t="s"/>
      <c r="N2088" t="s">
        <v>1052</v>
      </c>
      <c r="O2088" t="s">
        <v>79</v>
      </c>
      <c r="P2088" t="s">
        <v>73</v>
      </c>
      <c r="Q2088" t="s"/>
      <c r="R2088" t="s">
        <v>80</v>
      </c>
      <c r="S2088" t="s">
        <v>2486</v>
      </c>
      <c r="T2088" t="s">
        <v>82</v>
      </c>
      <c r="U2088" t="s">
        <v>83</v>
      </c>
      <c r="V2088" t="s">
        <v>84</v>
      </c>
      <c r="W2088" t="s">
        <v>107</v>
      </c>
      <c r="X2088" t="s"/>
      <c r="Y2088" t="s">
        <v>86</v>
      </c>
      <c r="Z2088">
        <f>HYPERLINK("https://hotelmonitor-cachepage.eclerx.com/savepage/tk_15454758708641481_sr_60.html","info")</f>
        <v/>
      </c>
      <c r="AA2088" t="n">
        <v>-418152</v>
      </c>
      <c r="AB2088" t="s">
        <v>269</v>
      </c>
      <c r="AC2088" t="s">
        <v>88</v>
      </c>
      <c r="AD2088" t="s">
        <v>89</v>
      </c>
      <c r="AE2088" t="s"/>
      <c r="AF2088" t="s"/>
      <c r="AG2088" t="s"/>
      <c r="AH2088" t="s">
        <v>2487</v>
      </c>
      <c r="AI2088" t="s">
        <v>2486</v>
      </c>
      <c r="AJ2088" t="s"/>
      <c r="AK2088" t="s">
        <v>91</v>
      </c>
      <c r="AL2088" t="s"/>
      <c r="AM2088" t="s">
        <v>271</v>
      </c>
      <c r="AN2088" t="s">
        <v>91</v>
      </c>
      <c r="AO2088" t="s"/>
      <c r="AP2088" t="n">
        <v>10</v>
      </c>
      <c r="AQ2088" t="s">
        <v>92</v>
      </c>
      <c r="AR2088" t="s"/>
      <c r="AS2088" t="s">
        <v>160</v>
      </c>
      <c r="AT2088" t="s">
        <v>94</v>
      </c>
      <c r="AU2088" t="s">
        <v>91</v>
      </c>
      <c r="AV2088" t="s"/>
      <c r="AW2088" t="s">
        <v>95</v>
      </c>
      <c r="AX2088" t="s"/>
      <c r="AY2088" t="n">
        <v>418152</v>
      </c>
      <c r="AZ2088" t="s">
        <v>96</v>
      </c>
      <c r="BA2088" t="s"/>
      <c r="BB2088" t="s"/>
      <c r="BC2088" t="n">
        <v>38.9852</v>
      </c>
      <c r="BD2088" t="n">
        <v>38.9852</v>
      </c>
      <c r="BE2088" t="s">
        <v>2289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>
        <v>1056</v>
      </c>
      <c r="BR2088" t="s">
        <v>101</v>
      </c>
    </row>
    <row r="2089" spans="1:70">
      <c r="A2089" t="s">
        <v>70</v>
      </c>
      <c r="B2089" t="s">
        <v>71</v>
      </c>
      <c r="C2089" t="s">
        <v>265</v>
      </c>
      <c r="D2089" t="n">
        <v>3</v>
      </c>
      <c r="E2089" t="s">
        <v>73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147.91</v>
      </c>
      <c r="L2089" t="s">
        <v>77</v>
      </c>
      <c r="M2089" t="s"/>
      <c r="N2089" t="s">
        <v>1052</v>
      </c>
      <c r="O2089" t="s">
        <v>79</v>
      </c>
      <c r="P2089" t="s">
        <v>73</v>
      </c>
      <c r="Q2089" t="s"/>
      <c r="R2089" t="s">
        <v>80</v>
      </c>
      <c r="S2089" t="s">
        <v>2486</v>
      </c>
      <c r="T2089" t="s">
        <v>82</v>
      </c>
      <c r="U2089" t="s">
        <v>83</v>
      </c>
      <c r="V2089" t="s">
        <v>84</v>
      </c>
      <c r="W2089" t="s">
        <v>107</v>
      </c>
      <c r="X2089" t="s"/>
      <c r="Y2089" t="s">
        <v>86</v>
      </c>
      <c r="Z2089">
        <f>HYPERLINK("https://hotelmonitor-cachepage.eclerx.com/savepage/tk_15454758708641481_sr_60.html","info")</f>
        <v/>
      </c>
      <c r="AA2089" t="n">
        <v>-418152</v>
      </c>
      <c r="AB2089" t="s">
        <v>269</v>
      </c>
      <c r="AC2089" t="s">
        <v>88</v>
      </c>
      <c r="AD2089" t="s">
        <v>89</v>
      </c>
      <c r="AE2089" t="s"/>
      <c r="AF2089" t="s"/>
      <c r="AG2089" t="s"/>
      <c r="AH2089" t="s">
        <v>2487</v>
      </c>
      <c r="AI2089" t="s">
        <v>2486</v>
      </c>
      <c r="AJ2089" t="s"/>
      <c r="AK2089" t="s">
        <v>91</v>
      </c>
      <c r="AL2089" t="s"/>
      <c r="AM2089" t="s">
        <v>271</v>
      </c>
      <c r="AN2089" t="s">
        <v>91</v>
      </c>
      <c r="AO2089" t="s"/>
      <c r="AP2089" t="n">
        <v>10</v>
      </c>
      <c r="AQ2089" t="s">
        <v>92</v>
      </c>
      <c r="AR2089" t="s"/>
      <c r="AS2089" t="s">
        <v>160</v>
      </c>
      <c r="AT2089" t="s">
        <v>94</v>
      </c>
      <c r="AU2089" t="s">
        <v>91</v>
      </c>
      <c r="AV2089" t="s"/>
      <c r="AW2089" t="s">
        <v>95</v>
      </c>
      <c r="AX2089" t="s"/>
      <c r="AY2089" t="n">
        <v>418152</v>
      </c>
      <c r="AZ2089" t="s">
        <v>96</v>
      </c>
      <c r="BA2089" t="s"/>
      <c r="BB2089" t="s"/>
      <c r="BC2089" t="n">
        <v>38.9852</v>
      </c>
      <c r="BD2089" t="n">
        <v>38.9852</v>
      </c>
      <c r="BE2089" t="s">
        <v>2289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>
        <v>1056</v>
      </c>
      <c r="BR2089" t="s">
        <v>101</v>
      </c>
    </row>
    <row r="2090" spans="1:70">
      <c r="A2090" t="s">
        <v>70</v>
      </c>
      <c r="B2090" t="s">
        <v>71</v>
      </c>
      <c r="C2090" t="s">
        <v>265</v>
      </c>
      <c r="D2090" t="n">
        <v>3</v>
      </c>
      <c r="E2090" t="s">
        <v>73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117.89</v>
      </c>
      <c r="L2090" t="s">
        <v>77</v>
      </c>
      <c r="M2090" t="s"/>
      <c r="N2090" t="s">
        <v>1601</v>
      </c>
      <c r="O2090" t="s">
        <v>79</v>
      </c>
      <c r="P2090" t="s">
        <v>73</v>
      </c>
      <c r="Q2090" t="s"/>
      <c r="R2090" t="s">
        <v>80</v>
      </c>
      <c r="S2090" t="s">
        <v>2488</v>
      </c>
      <c r="T2090" t="s">
        <v>82</v>
      </c>
      <c r="U2090" t="s">
        <v>83</v>
      </c>
      <c r="V2090" t="s">
        <v>84</v>
      </c>
      <c r="W2090" t="s">
        <v>103</v>
      </c>
      <c r="X2090" t="s"/>
      <c r="Y2090" t="s">
        <v>86</v>
      </c>
      <c r="Z2090">
        <f>HYPERLINK("https://hotelmonitor-cachepage.eclerx.com/savepage/tk_15454758708641481_sr_60.html","info")</f>
        <v/>
      </c>
      <c r="AA2090" t="n">
        <v>-418152</v>
      </c>
      <c r="AB2090" t="s">
        <v>269</v>
      </c>
      <c r="AC2090" t="s">
        <v>88</v>
      </c>
      <c r="AD2090" t="s">
        <v>89</v>
      </c>
      <c r="AE2090" t="s"/>
      <c r="AF2090" t="s"/>
      <c r="AG2090" t="s"/>
      <c r="AH2090" t="s">
        <v>2489</v>
      </c>
      <c r="AI2090" t="s">
        <v>2488</v>
      </c>
      <c r="AJ2090" t="s"/>
      <c r="AK2090" t="s">
        <v>91</v>
      </c>
      <c r="AL2090" t="s"/>
      <c r="AM2090" t="s">
        <v>271</v>
      </c>
      <c r="AN2090" t="s">
        <v>91</v>
      </c>
      <c r="AO2090" t="s"/>
      <c r="AP2090" t="n">
        <v>10</v>
      </c>
      <c r="AQ2090" t="s">
        <v>92</v>
      </c>
      <c r="AR2090" t="s"/>
      <c r="AS2090" t="s">
        <v>160</v>
      </c>
      <c r="AT2090" t="s">
        <v>94</v>
      </c>
      <c r="AU2090" t="s">
        <v>91</v>
      </c>
      <c r="AV2090" t="s"/>
      <c r="AW2090" t="s">
        <v>95</v>
      </c>
      <c r="AX2090" t="s"/>
      <c r="AY2090" t="n">
        <v>418152</v>
      </c>
      <c r="AZ2090" t="s">
        <v>96</v>
      </c>
      <c r="BA2090" t="s"/>
      <c r="BB2090" t="s"/>
      <c r="BC2090" t="n">
        <v>38.9852</v>
      </c>
      <c r="BD2090" t="n">
        <v>38.9852</v>
      </c>
      <c r="BE2090" t="s">
        <v>2490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>
        <v>2491</v>
      </c>
      <c r="BR2090" t="s">
        <v>101</v>
      </c>
    </row>
    <row r="2091" spans="1:70">
      <c r="A2091" t="s">
        <v>70</v>
      </c>
      <c r="B2091" t="s">
        <v>71</v>
      </c>
      <c r="C2091" t="s">
        <v>265</v>
      </c>
      <c r="D2091" t="n">
        <v>3</v>
      </c>
      <c r="E2091" t="s">
        <v>73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117.89</v>
      </c>
      <c r="L2091" t="s">
        <v>77</v>
      </c>
      <c r="M2091" t="s"/>
      <c r="N2091" t="s">
        <v>1601</v>
      </c>
      <c r="O2091" t="s">
        <v>79</v>
      </c>
      <c r="P2091" t="s">
        <v>73</v>
      </c>
      <c r="Q2091" t="s"/>
      <c r="R2091" t="s">
        <v>80</v>
      </c>
      <c r="S2091" t="s">
        <v>2488</v>
      </c>
      <c r="T2091" t="s">
        <v>82</v>
      </c>
      <c r="U2091" t="s">
        <v>83</v>
      </c>
      <c r="V2091" t="s">
        <v>84</v>
      </c>
      <c r="W2091" t="s">
        <v>103</v>
      </c>
      <c r="X2091" t="s"/>
      <c r="Y2091" t="s">
        <v>86</v>
      </c>
      <c r="Z2091">
        <f>HYPERLINK("https://hotelmonitor-cachepage.eclerx.com/savepage/tk_15454758708641481_sr_60.html","info")</f>
        <v/>
      </c>
      <c r="AA2091" t="n">
        <v>-418152</v>
      </c>
      <c r="AB2091" t="s">
        <v>269</v>
      </c>
      <c r="AC2091" t="s">
        <v>88</v>
      </c>
      <c r="AD2091" t="s">
        <v>89</v>
      </c>
      <c r="AE2091" t="s"/>
      <c r="AF2091" t="s"/>
      <c r="AG2091" t="s"/>
      <c r="AH2091" t="s">
        <v>2489</v>
      </c>
      <c r="AI2091" t="s">
        <v>2488</v>
      </c>
      <c r="AJ2091" t="s"/>
      <c r="AK2091" t="s">
        <v>91</v>
      </c>
      <c r="AL2091" t="s"/>
      <c r="AM2091" t="s">
        <v>271</v>
      </c>
      <c r="AN2091" t="s">
        <v>91</v>
      </c>
      <c r="AO2091" t="s"/>
      <c r="AP2091" t="n">
        <v>10</v>
      </c>
      <c r="AQ2091" t="s">
        <v>92</v>
      </c>
      <c r="AR2091" t="s"/>
      <c r="AS2091" t="s">
        <v>160</v>
      </c>
      <c r="AT2091" t="s">
        <v>94</v>
      </c>
      <c r="AU2091" t="s">
        <v>91</v>
      </c>
      <c r="AV2091" t="s"/>
      <c r="AW2091" t="s">
        <v>95</v>
      </c>
      <c r="AX2091" t="s"/>
      <c r="AY2091" t="n">
        <v>418152</v>
      </c>
      <c r="AZ2091" t="s">
        <v>96</v>
      </c>
      <c r="BA2091" t="s"/>
      <c r="BB2091" t="s"/>
      <c r="BC2091" t="n">
        <v>38.9852</v>
      </c>
      <c r="BD2091" t="n">
        <v>38.9852</v>
      </c>
      <c r="BE2091" t="s">
        <v>2490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>
        <v>2491</v>
      </c>
      <c r="BR2091" t="s">
        <v>101</v>
      </c>
    </row>
    <row r="2092" spans="1:70">
      <c r="A2092" t="s">
        <v>70</v>
      </c>
      <c r="B2092" t="s">
        <v>71</v>
      </c>
      <c r="C2092" t="s">
        <v>265</v>
      </c>
      <c r="D2092" t="n">
        <v>3</v>
      </c>
      <c r="E2092" t="s">
        <v>73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137.88</v>
      </c>
      <c r="L2092" t="s">
        <v>77</v>
      </c>
      <c r="M2092" t="s"/>
      <c r="N2092" t="s">
        <v>1601</v>
      </c>
      <c r="O2092" t="s">
        <v>79</v>
      </c>
      <c r="P2092" t="s">
        <v>73</v>
      </c>
      <c r="Q2092" t="s"/>
      <c r="R2092" t="s">
        <v>80</v>
      </c>
      <c r="S2092" t="s">
        <v>2492</v>
      </c>
      <c r="T2092" t="s">
        <v>82</v>
      </c>
      <c r="U2092" t="s">
        <v>83</v>
      </c>
      <c r="V2092" t="s">
        <v>84</v>
      </c>
      <c r="W2092" t="s">
        <v>107</v>
      </c>
      <c r="X2092" t="s"/>
      <c r="Y2092" t="s">
        <v>86</v>
      </c>
      <c r="Z2092">
        <f>HYPERLINK("https://hotelmonitor-cachepage.eclerx.com/savepage/tk_15454758708641481_sr_60.html","info")</f>
        <v/>
      </c>
      <c r="AA2092" t="n">
        <v>-418152</v>
      </c>
      <c r="AB2092" t="s">
        <v>269</v>
      </c>
      <c r="AC2092" t="s">
        <v>88</v>
      </c>
      <c r="AD2092" t="s">
        <v>89</v>
      </c>
      <c r="AE2092" t="s"/>
      <c r="AF2092" t="s"/>
      <c r="AG2092" t="s"/>
      <c r="AH2092" t="s">
        <v>2493</v>
      </c>
      <c r="AI2092" t="s">
        <v>2492</v>
      </c>
      <c r="AJ2092" t="s"/>
      <c r="AK2092" t="s">
        <v>91</v>
      </c>
      <c r="AL2092" t="s"/>
      <c r="AM2092" t="s">
        <v>271</v>
      </c>
      <c r="AN2092" t="s">
        <v>91</v>
      </c>
      <c r="AO2092" t="s"/>
      <c r="AP2092" t="n">
        <v>10</v>
      </c>
      <c r="AQ2092" t="s">
        <v>92</v>
      </c>
      <c r="AR2092" t="s"/>
      <c r="AS2092" t="s">
        <v>160</v>
      </c>
      <c r="AT2092" t="s">
        <v>94</v>
      </c>
      <c r="AU2092" t="s">
        <v>91</v>
      </c>
      <c r="AV2092" t="s"/>
      <c r="AW2092" t="s">
        <v>95</v>
      </c>
      <c r="AX2092" t="s"/>
      <c r="AY2092" t="n">
        <v>418152</v>
      </c>
      <c r="AZ2092" t="s">
        <v>96</v>
      </c>
      <c r="BA2092" t="s"/>
      <c r="BB2092" t="s"/>
      <c r="BC2092" t="n">
        <v>38.9852</v>
      </c>
      <c r="BD2092" t="n">
        <v>38.9852</v>
      </c>
      <c r="BE2092" t="s">
        <v>2494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>
        <v>2491</v>
      </c>
      <c r="BR2092" t="s">
        <v>101</v>
      </c>
    </row>
    <row r="2093" spans="1:70">
      <c r="A2093" t="s">
        <v>70</v>
      </c>
      <c r="B2093" t="s">
        <v>71</v>
      </c>
      <c r="C2093" t="s">
        <v>265</v>
      </c>
      <c r="D2093" t="n">
        <v>3</v>
      </c>
      <c r="E2093" t="s">
        <v>73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137.88</v>
      </c>
      <c r="L2093" t="s">
        <v>77</v>
      </c>
      <c r="M2093" t="s"/>
      <c r="N2093" t="s">
        <v>1601</v>
      </c>
      <c r="O2093" t="s">
        <v>79</v>
      </c>
      <c r="P2093" t="s">
        <v>73</v>
      </c>
      <c r="Q2093" t="s"/>
      <c r="R2093" t="s">
        <v>80</v>
      </c>
      <c r="S2093" t="s">
        <v>2492</v>
      </c>
      <c r="T2093" t="s">
        <v>82</v>
      </c>
      <c r="U2093" t="s">
        <v>83</v>
      </c>
      <c r="V2093" t="s">
        <v>84</v>
      </c>
      <c r="W2093" t="s">
        <v>107</v>
      </c>
      <c r="X2093" t="s"/>
      <c r="Y2093" t="s">
        <v>86</v>
      </c>
      <c r="Z2093">
        <f>HYPERLINK("https://hotelmonitor-cachepage.eclerx.com/savepage/tk_15454758708641481_sr_60.html","info")</f>
        <v/>
      </c>
      <c r="AA2093" t="n">
        <v>-418152</v>
      </c>
      <c r="AB2093" t="s">
        <v>269</v>
      </c>
      <c r="AC2093" t="s">
        <v>88</v>
      </c>
      <c r="AD2093" t="s">
        <v>89</v>
      </c>
      <c r="AE2093" t="s"/>
      <c r="AF2093" t="s"/>
      <c r="AG2093" t="s"/>
      <c r="AH2093" t="s">
        <v>2493</v>
      </c>
      <c r="AI2093" t="s">
        <v>2492</v>
      </c>
      <c r="AJ2093" t="s"/>
      <c r="AK2093" t="s">
        <v>91</v>
      </c>
      <c r="AL2093" t="s"/>
      <c r="AM2093" t="s">
        <v>271</v>
      </c>
      <c r="AN2093" t="s">
        <v>91</v>
      </c>
      <c r="AO2093" t="s"/>
      <c r="AP2093" t="n">
        <v>10</v>
      </c>
      <c r="AQ2093" t="s">
        <v>92</v>
      </c>
      <c r="AR2093" t="s"/>
      <c r="AS2093" t="s">
        <v>160</v>
      </c>
      <c r="AT2093" t="s">
        <v>94</v>
      </c>
      <c r="AU2093" t="s">
        <v>91</v>
      </c>
      <c r="AV2093" t="s"/>
      <c r="AW2093" t="s">
        <v>95</v>
      </c>
      <c r="AX2093" t="s"/>
      <c r="AY2093" t="n">
        <v>418152</v>
      </c>
      <c r="AZ2093" t="s">
        <v>96</v>
      </c>
      <c r="BA2093" t="s"/>
      <c r="BB2093" t="s"/>
      <c r="BC2093" t="n">
        <v>38.9852</v>
      </c>
      <c r="BD2093" t="n">
        <v>38.9852</v>
      </c>
      <c r="BE2093" t="s">
        <v>2494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>
        <v>2491</v>
      </c>
      <c r="BR2093" t="s">
        <v>101</v>
      </c>
    </row>
    <row r="2094" spans="1:70">
      <c r="A2094" t="s">
        <v>70</v>
      </c>
      <c r="B2094" t="s">
        <v>71</v>
      </c>
      <c r="C2094" t="s">
        <v>265</v>
      </c>
      <c r="D2094" t="n">
        <v>3</v>
      </c>
      <c r="E2094" t="s">
        <v>73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133.25</v>
      </c>
      <c r="L2094" t="s">
        <v>77</v>
      </c>
      <c r="M2094" t="s"/>
      <c r="N2094" t="s">
        <v>157</v>
      </c>
      <c r="O2094" t="s">
        <v>79</v>
      </c>
      <c r="P2094" t="s">
        <v>73</v>
      </c>
      <c r="Q2094" t="s"/>
      <c r="R2094" t="s">
        <v>80</v>
      </c>
      <c r="S2094" t="s">
        <v>1448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>
        <f>HYPERLINK("https://hotelmonitor-cachepage.eclerx.com/savepage/tk_15454758708641481_sr_60.html","info")</f>
        <v/>
      </c>
      <c r="AA2094" t="n">
        <v>-418152</v>
      </c>
      <c r="AB2094" t="s">
        <v>87</v>
      </c>
      <c r="AC2094" t="s">
        <v>88</v>
      </c>
      <c r="AD2094" t="s">
        <v>89</v>
      </c>
      <c r="AE2094" t="s"/>
      <c r="AF2094" t="s"/>
      <c r="AG2094" t="s"/>
      <c r="AH2094" t="s">
        <v>1449</v>
      </c>
      <c r="AI2094" t="s">
        <v>1448</v>
      </c>
      <c r="AJ2094" t="s"/>
      <c r="AK2094" t="s">
        <v>91</v>
      </c>
      <c r="AL2094" t="s"/>
      <c r="AM2094" t="s"/>
      <c r="AN2094" t="s">
        <v>91</v>
      </c>
      <c r="AO2094" t="s"/>
      <c r="AP2094" t="n">
        <v>10</v>
      </c>
      <c r="AQ2094" t="s">
        <v>92</v>
      </c>
      <c r="AR2094" t="s"/>
      <c r="AS2094" t="s">
        <v>160</v>
      </c>
      <c r="AT2094" t="s">
        <v>94</v>
      </c>
      <c r="AU2094" t="s">
        <v>91</v>
      </c>
      <c r="AV2094" t="s"/>
      <c r="AW2094" t="s">
        <v>95</v>
      </c>
      <c r="AX2094" t="s"/>
      <c r="AY2094" t="n">
        <v>418152</v>
      </c>
      <c r="AZ2094" t="s">
        <v>96</v>
      </c>
      <c r="BA2094" t="s"/>
      <c r="BB2094" t="s"/>
      <c r="BC2094" t="n">
        <v>38.9852</v>
      </c>
      <c r="BD2094" t="n">
        <v>38.9852</v>
      </c>
      <c r="BE2094" t="s">
        <v>1450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>
        <v>98</v>
      </c>
      <c r="BO2094" t="s">
        <v>82</v>
      </c>
      <c r="BP2094" t="s">
        <v>99</v>
      </c>
      <c r="BQ2094" t="s">
        <v>162</v>
      </c>
      <c r="BR2094" t="s">
        <v>101</v>
      </c>
    </row>
    <row r="2095" spans="1:70">
      <c r="A2095" t="s">
        <v>70</v>
      </c>
      <c r="B2095" t="s">
        <v>71</v>
      </c>
      <c r="C2095" t="s">
        <v>265</v>
      </c>
      <c r="D2095" t="n">
        <v>3</v>
      </c>
      <c r="E2095" t="s">
        <v>73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133.25</v>
      </c>
      <c r="L2095" t="s">
        <v>77</v>
      </c>
      <c r="M2095" t="s"/>
      <c r="N2095" t="s">
        <v>157</v>
      </c>
      <c r="O2095" t="s">
        <v>79</v>
      </c>
      <c r="P2095" t="s">
        <v>73</v>
      </c>
      <c r="Q2095" t="s"/>
      <c r="R2095" t="s">
        <v>80</v>
      </c>
      <c r="S2095" t="s">
        <v>1448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HYPERLINK("https://hotelmonitor-cachepage.eclerx.com/savepage/tk_15454758708641481_sr_60.html","info")</f>
        <v/>
      </c>
      <c r="AA2095" t="n">
        <v>-418152</v>
      </c>
      <c r="AB2095" t="s">
        <v>87</v>
      </c>
      <c r="AC2095" t="s">
        <v>88</v>
      </c>
      <c r="AD2095" t="s">
        <v>89</v>
      </c>
      <c r="AE2095" t="s"/>
      <c r="AF2095" t="s"/>
      <c r="AG2095" t="s"/>
      <c r="AH2095" t="s">
        <v>1449</v>
      </c>
      <c r="AI2095" t="s">
        <v>1448</v>
      </c>
      <c r="AJ2095" t="s"/>
      <c r="AK2095" t="s">
        <v>91</v>
      </c>
      <c r="AL2095" t="s"/>
      <c r="AM2095" t="s"/>
      <c r="AN2095" t="s">
        <v>91</v>
      </c>
      <c r="AO2095" t="s"/>
      <c r="AP2095" t="n">
        <v>10</v>
      </c>
      <c r="AQ2095" t="s">
        <v>92</v>
      </c>
      <c r="AR2095" t="s"/>
      <c r="AS2095" t="s">
        <v>160</v>
      </c>
      <c r="AT2095" t="s">
        <v>94</v>
      </c>
      <c r="AU2095" t="s">
        <v>91</v>
      </c>
      <c r="AV2095" t="s"/>
      <c r="AW2095" t="s">
        <v>95</v>
      </c>
      <c r="AX2095" t="s"/>
      <c r="AY2095" t="n">
        <v>418152</v>
      </c>
      <c r="AZ2095" t="s">
        <v>96</v>
      </c>
      <c r="BA2095" t="s"/>
      <c r="BB2095" t="s"/>
      <c r="BC2095" t="n">
        <v>38.9852</v>
      </c>
      <c r="BD2095" t="n">
        <v>38.9852</v>
      </c>
      <c r="BE2095" t="s">
        <v>1450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>
        <v>98</v>
      </c>
      <c r="BO2095" t="s">
        <v>82</v>
      </c>
      <c r="BP2095" t="s">
        <v>99</v>
      </c>
      <c r="BQ2095" t="s">
        <v>162</v>
      </c>
      <c r="BR2095" t="s">
        <v>101</v>
      </c>
    </row>
    <row r="2096" spans="1:70">
      <c r="A2096" t="s">
        <v>70</v>
      </c>
      <c r="B2096" t="s">
        <v>71</v>
      </c>
      <c r="C2096" t="s">
        <v>265</v>
      </c>
      <c r="D2096" t="n">
        <v>3</v>
      </c>
      <c r="E2096" t="s">
        <v>73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147.17</v>
      </c>
      <c r="L2096" t="s">
        <v>77</v>
      </c>
      <c r="M2096" t="s"/>
      <c r="N2096" t="s">
        <v>157</v>
      </c>
      <c r="O2096" t="s">
        <v>79</v>
      </c>
      <c r="P2096" t="s">
        <v>73</v>
      </c>
      <c r="Q2096" t="s"/>
      <c r="R2096" t="s">
        <v>80</v>
      </c>
      <c r="S2096" t="s">
        <v>1451</v>
      </c>
      <c r="T2096" t="s">
        <v>82</v>
      </c>
      <c r="U2096" t="s">
        <v>83</v>
      </c>
      <c r="V2096" t="s">
        <v>84</v>
      </c>
      <c r="W2096" t="s">
        <v>103</v>
      </c>
      <c r="X2096" t="s"/>
      <c r="Y2096" t="s">
        <v>86</v>
      </c>
      <c r="Z2096">
        <f>HYPERLINK("https://hotelmonitor-cachepage.eclerx.com/savepage/tk_15454758708641481_sr_60.html","info")</f>
        <v/>
      </c>
      <c r="AA2096" t="n">
        <v>-418152</v>
      </c>
      <c r="AB2096" t="s">
        <v>87</v>
      </c>
      <c r="AC2096" t="s">
        <v>88</v>
      </c>
      <c r="AD2096" t="s">
        <v>89</v>
      </c>
      <c r="AE2096" t="s"/>
      <c r="AF2096" t="s"/>
      <c r="AG2096" t="s"/>
      <c r="AH2096" t="s">
        <v>1452</v>
      </c>
      <c r="AI2096" t="s">
        <v>1451</v>
      </c>
      <c r="AJ2096" t="s"/>
      <c r="AK2096" t="s">
        <v>91</v>
      </c>
      <c r="AL2096" t="s"/>
      <c r="AM2096" t="s"/>
      <c r="AN2096" t="s">
        <v>91</v>
      </c>
      <c r="AO2096" t="s"/>
      <c r="AP2096" t="n">
        <v>10</v>
      </c>
      <c r="AQ2096" t="s">
        <v>92</v>
      </c>
      <c r="AR2096" t="s"/>
      <c r="AS2096" t="s">
        <v>160</v>
      </c>
      <c r="AT2096" t="s">
        <v>94</v>
      </c>
      <c r="AU2096" t="s">
        <v>91</v>
      </c>
      <c r="AV2096" t="s"/>
      <c r="AW2096" t="s">
        <v>95</v>
      </c>
      <c r="AX2096" t="s"/>
      <c r="AY2096" t="n">
        <v>418152</v>
      </c>
      <c r="AZ2096" t="s">
        <v>96</v>
      </c>
      <c r="BA2096" t="s"/>
      <c r="BB2096" t="s"/>
      <c r="BC2096" t="n">
        <v>38.9852</v>
      </c>
      <c r="BD2096" t="n">
        <v>38.9852</v>
      </c>
      <c r="BE2096" t="s">
        <v>1453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>
        <v>98</v>
      </c>
      <c r="BO2096" t="s">
        <v>82</v>
      </c>
      <c r="BP2096" t="s">
        <v>99</v>
      </c>
      <c r="BQ2096" t="s">
        <v>162</v>
      </c>
      <c r="BR2096" t="s">
        <v>101</v>
      </c>
    </row>
    <row r="2097" spans="1:70">
      <c r="A2097" t="s">
        <v>70</v>
      </c>
      <c r="B2097" t="s">
        <v>71</v>
      </c>
      <c r="C2097" t="s">
        <v>265</v>
      </c>
      <c r="D2097" t="n">
        <v>3</v>
      </c>
      <c r="E2097" t="s">
        <v>73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147.17</v>
      </c>
      <c r="L2097" t="s">
        <v>77</v>
      </c>
      <c r="M2097" t="s"/>
      <c r="N2097" t="s">
        <v>157</v>
      </c>
      <c r="O2097" t="s">
        <v>79</v>
      </c>
      <c r="P2097" t="s">
        <v>73</v>
      </c>
      <c r="Q2097" t="s"/>
      <c r="R2097" t="s">
        <v>80</v>
      </c>
      <c r="S2097" t="s">
        <v>1451</v>
      </c>
      <c r="T2097" t="s">
        <v>82</v>
      </c>
      <c r="U2097" t="s">
        <v>83</v>
      </c>
      <c r="V2097" t="s">
        <v>84</v>
      </c>
      <c r="W2097" t="s">
        <v>103</v>
      </c>
      <c r="X2097" t="s"/>
      <c r="Y2097" t="s">
        <v>86</v>
      </c>
      <c r="Z2097">
        <f>HYPERLINK("https://hotelmonitor-cachepage.eclerx.com/savepage/tk_15454758708641481_sr_60.html","info")</f>
        <v/>
      </c>
      <c r="AA2097" t="n">
        <v>-418152</v>
      </c>
      <c r="AB2097" t="s">
        <v>87</v>
      </c>
      <c r="AC2097" t="s">
        <v>88</v>
      </c>
      <c r="AD2097" t="s">
        <v>89</v>
      </c>
      <c r="AE2097" t="s"/>
      <c r="AF2097" t="s"/>
      <c r="AG2097" t="s"/>
      <c r="AH2097" t="s">
        <v>1452</v>
      </c>
      <c r="AI2097" t="s">
        <v>1451</v>
      </c>
      <c r="AJ2097" t="s"/>
      <c r="AK2097" t="s">
        <v>91</v>
      </c>
      <c r="AL2097" t="s"/>
      <c r="AM2097" t="s"/>
      <c r="AN2097" t="s">
        <v>91</v>
      </c>
      <c r="AO2097" t="s"/>
      <c r="AP2097" t="n">
        <v>10</v>
      </c>
      <c r="AQ2097" t="s">
        <v>92</v>
      </c>
      <c r="AR2097" t="s"/>
      <c r="AS2097" t="s">
        <v>160</v>
      </c>
      <c r="AT2097" t="s">
        <v>94</v>
      </c>
      <c r="AU2097" t="s">
        <v>91</v>
      </c>
      <c r="AV2097" t="s"/>
      <c r="AW2097" t="s">
        <v>95</v>
      </c>
      <c r="AX2097" t="s"/>
      <c r="AY2097" t="n">
        <v>418152</v>
      </c>
      <c r="AZ2097" t="s">
        <v>96</v>
      </c>
      <c r="BA2097" t="s"/>
      <c r="BB2097" t="s"/>
      <c r="BC2097" t="n">
        <v>38.9852</v>
      </c>
      <c r="BD2097" t="n">
        <v>38.9852</v>
      </c>
      <c r="BE2097" t="s">
        <v>1453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>
        <v>98</v>
      </c>
      <c r="BO2097" t="s">
        <v>82</v>
      </c>
      <c r="BP2097" t="s">
        <v>99</v>
      </c>
      <c r="BQ2097" t="s">
        <v>162</v>
      </c>
      <c r="BR2097" t="s">
        <v>101</v>
      </c>
    </row>
    <row r="2098" spans="1:70">
      <c r="A2098" t="s">
        <v>70</v>
      </c>
      <c r="B2098" t="s">
        <v>71</v>
      </c>
      <c r="C2098" t="s">
        <v>265</v>
      </c>
      <c r="D2098" t="n">
        <v>3</v>
      </c>
      <c r="E2098" t="s">
        <v>73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164.89</v>
      </c>
      <c r="L2098" t="s">
        <v>77</v>
      </c>
      <c r="M2098" t="s"/>
      <c r="N2098" t="s">
        <v>157</v>
      </c>
      <c r="O2098" t="s">
        <v>79</v>
      </c>
      <c r="P2098" t="s">
        <v>73</v>
      </c>
      <c r="Q2098" t="s"/>
      <c r="R2098" t="s">
        <v>80</v>
      </c>
      <c r="S2098" t="s">
        <v>1454</v>
      </c>
      <c r="T2098" t="s">
        <v>82</v>
      </c>
      <c r="U2098" t="s">
        <v>83</v>
      </c>
      <c r="V2098" t="s">
        <v>84</v>
      </c>
      <c r="W2098" t="s">
        <v>107</v>
      </c>
      <c r="X2098" t="s"/>
      <c r="Y2098" t="s">
        <v>86</v>
      </c>
      <c r="Z2098">
        <f>HYPERLINK("https://hotelmonitor-cachepage.eclerx.com/savepage/tk_15454758708641481_sr_60.html","info")</f>
        <v/>
      </c>
      <c r="AA2098" t="n">
        <v>-418152</v>
      </c>
      <c r="AB2098" t="s">
        <v>87</v>
      </c>
      <c r="AC2098" t="s">
        <v>88</v>
      </c>
      <c r="AD2098" t="s">
        <v>89</v>
      </c>
      <c r="AE2098" t="s"/>
      <c r="AF2098" t="s"/>
      <c r="AG2098" t="s"/>
      <c r="AH2098" t="s">
        <v>1455</v>
      </c>
      <c r="AI2098" t="s">
        <v>1454</v>
      </c>
      <c r="AJ2098" t="s"/>
      <c r="AK2098" t="s">
        <v>91</v>
      </c>
      <c r="AL2098" t="s"/>
      <c r="AM2098" t="s"/>
      <c r="AN2098" t="s">
        <v>91</v>
      </c>
      <c r="AO2098" t="s"/>
      <c r="AP2098" t="n">
        <v>10</v>
      </c>
      <c r="AQ2098" t="s">
        <v>92</v>
      </c>
      <c r="AR2098" t="s"/>
      <c r="AS2098" t="s">
        <v>160</v>
      </c>
      <c r="AT2098" t="s">
        <v>94</v>
      </c>
      <c r="AU2098" t="s">
        <v>91</v>
      </c>
      <c r="AV2098" t="s"/>
      <c r="AW2098" t="s">
        <v>95</v>
      </c>
      <c r="AX2098" t="s"/>
      <c r="AY2098" t="n">
        <v>418152</v>
      </c>
      <c r="AZ2098" t="s">
        <v>96</v>
      </c>
      <c r="BA2098" t="s"/>
      <c r="BB2098" t="s"/>
      <c r="BC2098" t="n">
        <v>38.9852</v>
      </c>
      <c r="BD2098" t="n">
        <v>38.9852</v>
      </c>
      <c r="BE2098" t="s">
        <v>1456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>
        <v>98</v>
      </c>
      <c r="BO2098" t="s">
        <v>82</v>
      </c>
      <c r="BP2098" t="s">
        <v>99</v>
      </c>
      <c r="BQ2098" t="s">
        <v>162</v>
      </c>
      <c r="BR2098" t="s">
        <v>101</v>
      </c>
    </row>
    <row r="2099" spans="1:70">
      <c r="A2099" t="s">
        <v>70</v>
      </c>
      <c r="B2099" t="s">
        <v>71</v>
      </c>
      <c r="C2099" t="s">
        <v>265</v>
      </c>
      <c r="D2099" t="n">
        <v>3</v>
      </c>
      <c r="E2099" t="s">
        <v>73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164.89</v>
      </c>
      <c r="L2099" t="s">
        <v>77</v>
      </c>
      <c r="M2099" t="s"/>
      <c r="N2099" t="s">
        <v>157</v>
      </c>
      <c r="O2099" t="s">
        <v>79</v>
      </c>
      <c r="P2099" t="s">
        <v>73</v>
      </c>
      <c r="Q2099" t="s"/>
      <c r="R2099" t="s">
        <v>80</v>
      </c>
      <c r="S2099" t="s">
        <v>1454</v>
      </c>
      <c r="T2099" t="s">
        <v>82</v>
      </c>
      <c r="U2099" t="s">
        <v>83</v>
      </c>
      <c r="V2099" t="s">
        <v>84</v>
      </c>
      <c r="W2099" t="s">
        <v>107</v>
      </c>
      <c r="X2099" t="s"/>
      <c r="Y2099" t="s">
        <v>86</v>
      </c>
      <c r="Z2099">
        <f>HYPERLINK("https://hotelmonitor-cachepage.eclerx.com/savepage/tk_15454758708641481_sr_60.html","info")</f>
        <v/>
      </c>
      <c r="AA2099" t="n">
        <v>-418152</v>
      </c>
      <c r="AB2099" t="s">
        <v>87</v>
      </c>
      <c r="AC2099" t="s">
        <v>88</v>
      </c>
      <c r="AD2099" t="s">
        <v>89</v>
      </c>
      <c r="AE2099" t="s"/>
      <c r="AF2099" t="s"/>
      <c r="AG2099" t="s"/>
      <c r="AH2099" t="s">
        <v>1455</v>
      </c>
      <c r="AI2099" t="s">
        <v>1454</v>
      </c>
      <c r="AJ2099" t="s"/>
      <c r="AK2099" t="s">
        <v>91</v>
      </c>
      <c r="AL2099" t="s"/>
      <c r="AM2099" t="s"/>
      <c r="AN2099" t="s">
        <v>91</v>
      </c>
      <c r="AO2099" t="s"/>
      <c r="AP2099" t="n">
        <v>10</v>
      </c>
      <c r="AQ2099" t="s">
        <v>92</v>
      </c>
      <c r="AR2099" t="s"/>
      <c r="AS2099" t="s">
        <v>160</v>
      </c>
      <c r="AT2099" t="s">
        <v>94</v>
      </c>
      <c r="AU2099" t="s">
        <v>91</v>
      </c>
      <c r="AV2099" t="s"/>
      <c r="AW2099" t="s">
        <v>95</v>
      </c>
      <c r="AX2099" t="s"/>
      <c r="AY2099" t="n">
        <v>418152</v>
      </c>
      <c r="AZ2099" t="s">
        <v>96</v>
      </c>
      <c r="BA2099" t="s"/>
      <c r="BB2099" t="s"/>
      <c r="BC2099" t="n">
        <v>38.9852</v>
      </c>
      <c r="BD2099" t="n">
        <v>38.9852</v>
      </c>
      <c r="BE2099" t="s">
        <v>1456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>
        <v>98</v>
      </c>
      <c r="BO2099" t="s">
        <v>82</v>
      </c>
      <c r="BP2099" t="s">
        <v>99</v>
      </c>
      <c r="BQ2099" t="s">
        <v>162</v>
      </c>
      <c r="BR2099" t="s">
        <v>101</v>
      </c>
    </row>
    <row r="2100" spans="1:70">
      <c r="A2100" t="s">
        <v>70</v>
      </c>
      <c r="B2100" t="s">
        <v>71</v>
      </c>
      <c r="C2100" t="s">
        <v>265</v>
      </c>
      <c r="D2100" t="n">
        <v>3</v>
      </c>
      <c r="E2100" t="s">
        <v>73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145.59</v>
      </c>
      <c r="L2100" t="s">
        <v>77</v>
      </c>
      <c r="M2100" t="s"/>
      <c r="N2100" t="s">
        <v>157</v>
      </c>
      <c r="O2100" t="s">
        <v>79</v>
      </c>
      <c r="P2100" t="s">
        <v>73</v>
      </c>
      <c r="Q2100" t="s"/>
      <c r="R2100" t="s">
        <v>80</v>
      </c>
      <c r="S2100" t="s">
        <v>1457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HYPERLINK("https://hotelmonitor-cachepage.eclerx.com/savepage/tk_15454758708641481_sr_60.html","info")</f>
        <v/>
      </c>
      <c r="AA2100" t="n">
        <v>-418152</v>
      </c>
      <c r="AB2100" t="s">
        <v>87</v>
      </c>
      <c r="AC2100" t="s">
        <v>88</v>
      </c>
      <c r="AD2100" t="s">
        <v>89</v>
      </c>
      <c r="AE2100" t="s"/>
      <c r="AF2100" t="s"/>
      <c r="AG2100" t="s"/>
      <c r="AH2100" t="s">
        <v>1458</v>
      </c>
      <c r="AI2100" t="s">
        <v>1457</v>
      </c>
      <c r="AJ2100" t="s"/>
      <c r="AK2100" t="s">
        <v>91</v>
      </c>
      <c r="AL2100" t="s"/>
      <c r="AM2100" t="s"/>
      <c r="AN2100" t="s">
        <v>91</v>
      </c>
      <c r="AO2100" t="s"/>
      <c r="AP2100" t="n">
        <v>10</v>
      </c>
      <c r="AQ2100" t="s">
        <v>92</v>
      </c>
      <c r="AR2100" t="s"/>
      <c r="AS2100" t="s">
        <v>160</v>
      </c>
      <c r="AT2100" t="s">
        <v>94</v>
      </c>
      <c r="AU2100" t="s">
        <v>91</v>
      </c>
      <c r="AV2100" t="s"/>
      <c r="AW2100" t="s">
        <v>95</v>
      </c>
      <c r="AX2100" t="s"/>
      <c r="AY2100" t="n">
        <v>418152</v>
      </c>
      <c r="AZ2100" t="s">
        <v>96</v>
      </c>
      <c r="BA2100" t="s"/>
      <c r="BB2100" t="s"/>
      <c r="BC2100" t="n">
        <v>38.9852</v>
      </c>
      <c r="BD2100" t="n">
        <v>38.9852</v>
      </c>
      <c r="BE2100" t="s">
        <v>1459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>
        <v>98</v>
      </c>
      <c r="BO2100" t="s">
        <v>82</v>
      </c>
      <c r="BP2100" t="s">
        <v>99</v>
      </c>
      <c r="BQ2100" t="s">
        <v>173</v>
      </c>
      <c r="BR2100" t="s">
        <v>101</v>
      </c>
    </row>
    <row r="2101" spans="1:70">
      <c r="A2101" t="s">
        <v>70</v>
      </c>
      <c r="B2101" t="s">
        <v>71</v>
      </c>
      <c r="C2101" t="s">
        <v>265</v>
      </c>
      <c r="D2101" t="n">
        <v>3</v>
      </c>
      <c r="E2101" t="s">
        <v>73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145.59</v>
      </c>
      <c r="L2101" t="s">
        <v>77</v>
      </c>
      <c r="M2101" t="s"/>
      <c r="N2101" t="s">
        <v>157</v>
      </c>
      <c r="O2101" t="s">
        <v>79</v>
      </c>
      <c r="P2101" t="s">
        <v>73</v>
      </c>
      <c r="Q2101" t="s"/>
      <c r="R2101" t="s">
        <v>80</v>
      </c>
      <c r="S2101" t="s">
        <v>1457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>
        <f>HYPERLINK("https://hotelmonitor-cachepage.eclerx.com/savepage/tk_15454758708641481_sr_60.html","info")</f>
        <v/>
      </c>
      <c r="AA2101" t="n">
        <v>-418152</v>
      </c>
      <c r="AB2101" t="s">
        <v>87</v>
      </c>
      <c r="AC2101" t="s">
        <v>88</v>
      </c>
      <c r="AD2101" t="s">
        <v>89</v>
      </c>
      <c r="AE2101" t="s"/>
      <c r="AF2101" t="s"/>
      <c r="AG2101" t="s"/>
      <c r="AH2101" t="s">
        <v>1458</v>
      </c>
      <c r="AI2101" t="s">
        <v>1457</v>
      </c>
      <c r="AJ2101" t="s"/>
      <c r="AK2101" t="s">
        <v>91</v>
      </c>
      <c r="AL2101" t="s"/>
      <c r="AM2101" t="s"/>
      <c r="AN2101" t="s">
        <v>91</v>
      </c>
      <c r="AO2101" t="s"/>
      <c r="AP2101" t="n">
        <v>10</v>
      </c>
      <c r="AQ2101" t="s">
        <v>92</v>
      </c>
      <c r="AR2101" t="s"/>
      <c r="AS2101" t="s">
        <v>160</v>
      </c>
      <c r="AT2101" t="s">
        <v>94</v>
      </c>
      <c r="AU2101" t="s">
        <v>91</v>
      </c>
      <c r="AV2101" t="s"/>
      <c r="AW2101" t="s">
        <v>95</v>
      </c>
      <c r="AX2101" t="s"/>
      <c r="AY2101" t="n">
        <v>418152</v>
      </c>
      <c r="AZ2101" t="s">
        <v>96</v>
      </c>
      <c r="BA2101" t="s"/>
      <c r="BB2101" t="s"/>
      <c r="BC2101" t="n">
        <v>38.9852</v>
      </c>
      <c r="BD2101" t="n">
        <v>38.9852</v>
      </c>
      <c r="BE2101" t="s">
        <v>1459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>
        <v>98</v>
      </c>
      <c r="BO2101" t="s">
        <v>82</v>
      </c>
      <c r="BP2101" t="s">
        <v>99</v>
      </c>
      <c r="BQ2101" t="s">
        <v>173</v>
      </c>
      <c r="BR2101" t="s">
        <v>101</v>
      </c>
    </row>
    <row r="2102" spans="1:70">
      <c r="A2102" t="s">
        <v>70</v>
      </c>
      <c r="B2102" t="s">
        <v>71</v>
      </c>
      <c r="C2102" t="s">
        <v>265</v>
      </c>
      <c r="D2102" t="n">
        <v>3</v>
      </c>
      <c r="E2102" t="s">
        <v>73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159.51</v>
      </c>
      <c r="L2102" t="s">
        <v>77</v>
      </c>
      <c r="M2102" t="s"/>
      <c r="N2102" t="s">
        <v>157</v>
      </c>
      <c r="O2102" t="s">
        <v>79</v>
      </c>
      <c r="P2102" t="s">
        <v>73</v>
      </c>
      <c r="Q2102" t="s"/>
      <c r="R2102" t="s">
        <v>80</v>
      </c>
      <c r="S2102" t="s">
        <v>1460</v>
      </c>
      <c r="T2102" t="s">
        <v>82</v>
      </c>
      <c r="U2102" t="s">
        <v>83</v>
      </c>
      <c r="V2102" t="s">
        <v>84</v>
      </c>
      <c r="W2102" t="s">
        <v>103</v>
      </c>
      <c r="X2102" t="s"/>
      <c r="Y2102" t="s">
        <v>86</v>
      </c>
      <c r="Z2102">
        <f>HYPERLINK("https://hotelmonitor-cachepage.eclerx.com/savepage/tk_15454758708641481_sr_60.html","info")</f>
        <v/>
      </c>
      <c r="AA2102" t="n">
        <v>-418152</v>
      </c>
      <c r="AB2102" t="s">
        <v>87</v>
      </c>
      <c r="AC2102" t="s">
        <v>88</v>
      </c>
      <c r="AD2102" t="s">
        <v>89</v>
      </c>
      <c r="AE2102" t="s"/>
      <c r="AF2102" t="s"/>
      <c r="AG2102" t="s"/>
      <c r="AH2102" t="s">
        <v>1461</v>
      </c>
      <c r="AI2102" t="s">
        <v>1460</v>
      </c>
      <c r="AJ2102" t="s"/>
      <c r="AK2102" t="s">
        <v>91</v>
      </c>
      <c r="AL2102" t="s"/>
      <c r="AM2102" t="s"/>
      <c r="AN2102" t="s">
        <v>91</v>
      </c>
      <c r="AO2102" t="s"/>
      <c r="AP2102" t="n">
        <v>10</v>
      </c>
      <c r="AQ2102" t="s">
        <v>92</v>
      </c>
      <c r="AR2102" t="s"/>
      <c r="AS2102" t="s">
        <v>160</v>
      </c>
      <c r="AT2102" t="s">
        <v>94</v>
      </c>
      <c r="AU2102" t="s">
        <v>91</v>
      </c>
      <c r="AV2102" t="s"/>
      <c r="AW2102" t="s">
        <v>95</v>
      </c>
      <c r="AX2102" t="s"/>
      <c r="AY2102" t="n">
        <v>418152</v>
      </c>
      <c r="AZ2102" t="s">
        <v>96</v>
      </c>
      <c r="BA2102" t="s"/>
      <c r="BB2102" t="s"/>
      <c r="BC2102" t="n">
        <v>38.9852</v>
      </c>
      <c r="BD2102" t="n">
        <v>38.9852</v>
      </c>
      <c r="BE2102" t="s">
        <v>1462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>
        <v>98</v>
      </c>
      <c r="BO2102" t="s">
        <v>82</v>
      </c>
      <c r="BP2102" t="s">
        <v>99</v>
      </c>
      <c r="BQ2102" t="s">
        <v>173</v>
      </c>
      <c r="BR2102" t="s">
        <v>101</v>
      </c>
    </row>
    <row r="2103" spans="1:70">
      <c r="A2103" t="s">
        <v>70</v>
      </c>
      <c r="B2103" t="s">
        <v>71</v>
      </c>
      <c r="C2103" t="s">
        <v>265</v>
      </c>
      <c r="D2103" t="n">
        <v>3</v>
      </c>
      <c r="E2103" t="s">
        <v>73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159.51</v>
      </c>
      <c r="L2103" t="s">
        <v>77</v>
      </c>
      <c r="M2103" t="s"/>
      <c r="N2103" t="s">
        <v>157</v>
      </c>
      <c r="O2103" t="s">
        <v>79</v>
      </c>
      <c r="P2103" t="s">
        <v>73</v>
      </c>
      <c r="Q2103" t="s"/>
      <c r="R2103" t="s">
        <v>80</v>
      </c>
      <c r="S2103" t="s">
        <v>1460</v>
      </c>
      <c r="T2103" t="s">
        <v>82</v>
      </c>
      <c r="U2103" t="s">
        <v>83</v>
      </c>
      <c r="V2103" t="s">
        <v>84</v>
      </c>
      <c r="W2103" t="s">
        <v>103</v>
      </c>
      <c r="X2103" t="s"/>
      <c r="Y2103" t="s">
        <v>86</v>
      </c>
      <c r="Z2103">
        <f>HYPERLINK("https://hotelmonitor-cachepage.eclerx.com/savepage/tk_15454758708641481_sr_60.html","info")</f>
        <v/>
      </c>
      <c r="AA2103" t="n">
        <v>-418152</v>
      </c>
      <c r="AB2103" t="s">
        <v>87</v>
      </c>
      <c r="AC2103" t="s">
        <v>88</v>
      </c>
      <c r="AD2103" t="s">
        <v>89</v>
      </c>
      <c r="AE2103" t="s"/>
      <c r="AF2103" t="s"/>
      <c r="AG2103" t="s"/>
      <c r="AH2103" t="s">
        <v>1461</v>
      </c>
      <c r="AI2103" t="s">
        <v>1460</v>
      </c>
      <c r="AJ2103" t="s"/>
      <c r="AK2103" t="s">
        <v>91</v>
      </c>
      <c r="AL2103" t="s"/>
      <c r="AM2103" t="s"/>
      <c r="AN2103" t="s">
        <v>91</v>
      </c>
      <c r="AO2103" t="s"/>
      <c r="AP2103" t="n">
        <v>10</v>
      </c>
      <c r="AQ2103" t="s">
        <v>92</v>
      </c>
      <c r="AR2103" t="s"/>
      <c r="AS2103" t="s">
        <v>160</v>
      </c>
      <c r="AT2103" t="s">
        <v>94</v>
      </c>
      <c r="AU2103" t="s">
        <v>91</v>
      </c>
      <c r="AV2103" t="s"/>
      <c r="AW2103" t="s">
        <v>95</v>
      </c>
      <c r="AX2103" t="s"/>
      <c r="AY2103" t="n">
        <v>418152</v>
      </c>
      <c r="AZ2103" t="s">
        <v>96</v>
      </c>
      <c r="BA2103" t="s"/>
      <c r="BB2103" t="s"/>
      <c r="BC2103" t="n">
        <v>38.9852</v>
      </c>
      <c r="BD2103" t="n">
        <v>38.9852</v>
      </c>
      <c r="BE2103" t="s">
        <v>1462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>
        <v>98</v>
      </c>
      <c r="BO2103" t="s">
        <v>82</v>
      </c>
      <c r="BP2103" t="s">
        <v>99</v>
      </c>
      <c r="BQ2103" t="s">
        <v>173</v>
      </c>
      <c r="BR2103" t="s">
        <v>101</v>
      </c>
    </row>
    <row r="2104" spans="1:70">
      <c r="A2104" t="s">
        <v>70</v>
      </c>
      <c r="B2104" t="s">
        <v>71</v>
      </c>
      <c r="C2104" t="s">
        <v>265</v>
      </c>
      <c r="D2104" t="n">
        <v>3</v>
      </c>
      <c r="E2104" t="s">
        <v>73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177.23</v>
      </c>
      <c r="L2104" t="s">
        <v>77</v>
      </c>
      <c r="M2104" t="s"/>
      <c r="N2104" t="s">
        <v>157</v>
      </c>
      <c r="O2104" t="s">
        <v>79</v>
      </c>
      <c r="P2104" t="s">
        <v>73</v>
      </c>
      <c r="Q2104" t="s"/>
      <c r="R2104" t="s">
        <v>80</v>
      </c>
      <c r="S2104" t="s">
        <v>1463</v>
      </c>
      <c r="T2104" t="s">
        <v>82</v>
      </c>
      <c r="U2104" t="s">
        <v>83</v>
      </c>
      <c r="V2104" t="s">
        <v>84</v>
      </c>
      <c r="W2104" t="s">
        <v>107</v>
      </c>
      <c r="X2104" t="s"/>
      <c r="Y2104" t="s">
        <v>86</v>
      </c>
      <c r="Z2104">
        <f>HYPERLINK("https://hotelmonitor-cachepage.eclerx.com/savepage/tk_15454758708641481_sr_60.html","info")</f>
        <v/>
      </c>
      <c r="AA2104" t="n">
        <v>-418152</v>
      </c>
      <c r="AB2104" t="s">
        <v>87</v>
      </c>
      <c r="AC2104" t="s">
        <v>88</v>
      </c>
      <c r="AD2104" t="s">
        <v>89</v>
      </c>
      <c r="AE2104" t="s"/>
      <c r="AF2104" t="s"/>
      <c r="AG2104" t="s"/>
      <c r="AH2104" t="s">
        <v>1464</v>
      </c>
      <c r="AI2104" t="s">
        <v>1463</v>
      </c>
      <c r="AJ2104" t="s"/>
      <c r="AK2104" t="s">
        <v>91</v>
      </c>
      <c r="AL2104" t="s"/>
      <c r="AM2104" t="s"/>
      <c r="AN2104" t="s">
        <v>91</v>
      </c>
      <c r="AO2104" t="s"/>
      <c r="AP2104" t="n">
        <v>10</v>
      </c>
      <c r="AQ2104" t="s">
        <v>92</v>
      </c>
      <c r="AR2104" t="s"/>
      <c r="AS2104" t="s">
        <v>160</v>
      </c>
      <c r="AT2104" t="s">
        <v>94</v>
      </c>
      <c r="AU2104" t="s">
        <v>91</v>
      </c>
      <c r="AV2104" t="s"/>
      <c r="AW2104" t="s">
        <v>95</v>
      </c>
      <c r="AX2104" t="s"/>
      <c r="AY2104" t="n">
        <v>418152</v>
      </c>
      <c r="AZ2104" t="s">
        <v>96</v>
      </c>
      <c r="BA2104" t="s"/>
      <c r="BB2104" t="s"/>
      <c r="BC2104" t="n">
        <v>38.9852</v>
      </c>
      <c r="BD2104" t="n">
        <v>38.9852</v>
      </c>
      <c r="BE2104" t="s">
        <v>1465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>
        <v>98</v>
      </c>
      <c r="BO2104" t="s">
        <v>82</v>
      </c>
      <c r="BP2104" t="s">
        <v>99</v>
      </c>
      <c r="BQ2104" t="s">
        <v>173</v>
      </c>
      <c r="BR2104" t="s">
        <v>101</v>
      </c>
    </row>
    <row r="2105" spans="1:70">
      <c r="A2105" t="s">
        <v>70</v>
      </c>
      <c r="B2105" t="s">
        <v>71</v>
      </c>
      <c r="C2105" t="s">
        <v>265</v>
      </c>
      <c r="D2105" t="n">
        <v>3</v>
      </c>
      <c r="E2105" t="s">
        <v>73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177.23</v>
      </c>
      <c r="L2105" t="s">
        <v>77</v>
      </c>
      <c r="M2105" t="s"/>
      <c r="N2105" t="s">
        <v>157</v>
      </c>
      <c r="O2105" t="s">
        <v>79</v>
      </c>
      <c r="P2105" t="s">
        <v>73</v>
      </c>
      <c r="Q2105" t="s"/>
      <c r="R2105" t="s">
        <v>80</v>
      </c>
      <c r="S2105" t="s">
        <v>1463</v>
      </c>
      <c r="T2105" t="s">
        <v>82</v>
      </c>
      <c r="U2105" t="s">
        <v>83</v>
      </c>
      <c r="V2105" t="s">
        <v>84</v>
      </c>
      <c r="W2105" t="s">
        <v>107</v>
      </c>
      <c r="X2105" t="s"/>
      <c r="Y2105" t="s">
        <v>86</v>
      </c>
      <c r="Z2105">
        <f>HYPERLINK("https://hotelmonitor-cachepage.eclerx.com/savepage/tk_15454758708641481_sr_60.html","info")</f>
        <v/>
      </c>
      <c r="AA2105" t="n">
        <v>-418152</v>
      </c>
      <c r="AB2105" t="s">
        <v>87</v>
      </c>
      <c r="AC2105" t="s">
        <v>88</v>
      </c>
      <c r="AD2105" t="s">
        <v>89</v>
      </c>
      <c r="AE2105" t="s"/>
      <c r="AF2105" t="s"/>
      <c r="AG2105" t="s"/>
      <c r="AH2105" t="s">
        <v>1464</v>
      </c>
      <c r="AI2105" t="s">
        <v>1463</v>
      </c>
      <c r="AJ2105" t="s"/>
      <c r="AK2105" t="s">
        <v>91</v>
      </c>
      <c r="AL2105" t="s"/>
      <c r="AM2105" t="s"/>
      <c r="AN2105" t="s">
        <v>91</v>
      </c>
      <c r="AO2105" t="s"/>
      <c r="AP2105" t="n">
        <v>10</v>
      </c>
      <c r="AQ2105" t="s">
        <v>92</v>
      </c>
      <c r="AR2105" t="s"/>
      <c r="AS2105" t="s">
        <v>160</v>
      </c>
      <c r="AT2105" t="s">
        <v>94</v>
      </c>
      <c r="AU2105" t="s">
        <v>91</v>
      </c>
      <c r="AV2105" t="s"/>
      <c r="AW2105" t="s">
        <v>95</v>
      </c>
      <c r="AX2105" t="s"/>
      <c r="AY2105" t="n">
        <v>418152</v>
      </c>
      <c r="AZ2105" t="s">
        <v>96</v>
      </c>
      <c r="BA2105" t="s"/>
      <c r="BB2105" t="s"/>
      <c r="BC2105" t="n">
        <v>38.9852</v>
      </c>
      <c r="BD2105" t="n">
        <v>38.9852</v>
      </c>
      <c r="BE2105" t="s">
        <v>1465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>
        <v>98</v>
      </c>
      <c r="BO2105" t="s">
        <v>82</v>
      </c>
      <c r="BP2105" t="s">
        <v>99</v>
      </c>
      <c r="BQ2105" t="s">
        <v>173</v>
      </c>
      <c r="BR2105" t="s">
        <v>101</v>
      </c>
    </row>
    <row r="2106" spans="1:70">
      <c r="A2106" t="s">
        <v>70</v>
      </c>
      <c r="B2106" t="s">
        <v>71</v>
      </c>
      <c r="C2106" t="s">
        <v>265</v>
      </c>
      <c r="D2106" t="n">
        <v>3</v>
      </c>
      <c r="E2106" t="s">
        <v>73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151.44</v>
      </c>
      <c r="L2106" t="s">
        <v>77</v>
      </c>
      <c r="M2106" t="s"/>
      <c r="N2106" t="s">
        <v>157</v>
      </c>
      <c r="O2106" t="s">
        <v>79</v>
      </c>
      <c r="P2106" t="s">
        <v>73</v>
      </c>
      <c r="Q2106" t="s"/>
      <c r="R2106" t="s">
        <v>80</v>
      </c>
      <c r="S2106" t="s">
        <v>2495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HYPERLINK("https://hotelmonitor-cachepage.eclerx.com/savepage/tk_15454758708641481_sr_60.html","info")</f>
        <v/>
      </c>
      <c r="AA2106" t="n">
        <v>-418152</v>
      </c>
      <c r="AB2106" t="s">
        <v>269</v>
      </c>
      <c r="AC2106" t="s">
        <v>88</v>
      </c>
      <c r="AD2106" t="s">
        <v>89</v>
      </c>
      <c r="AE2106" t="s"/>
      <c r="AF2106" t="s"/>
      <c r="AG2106" t="s"/>
      <c r="AH2106" t="s">
        <v>2496</v>
      </c>
      <c r="AI2106" t="s">
        <v>2495</v>
      </c>
      <c r="AJ2106" t="s"/>
      <c r="AK2106" t="s">
        <v>91</v>
      </c>
      <c r="AL2106" t="s"/>
      <c r="AM2106" t="s">
        <v>271</v>
      </c>
      <c r="AN2106" t="s">
        <v>91</v>
      </c>
      <c r="AO2106" t="s"/>
      <c r="AP2106" t="n">
        <v>10</v>
      </c>
      <c r="AQ2106" t="s">
        <v>92</v>
      </c>
      <c r="AR2106" t="s"/>
      <c r="AS2106" t="s">
        <v>160</v>
      </c>
      <c r="AT2106" t="s">
        <v>94</v>
      </c>
      <c r="AU2106" t="s">
        <v>91</v>
      </c>
      <c r="AV2106" t="s"/>
      <c r="AW2106" t="s">
        <v>95</v>
      </c>
      <c r="AX2106" t="s"/>
      <c r="AY2106" t="n">
        <v>418152</v>
      </c>
      <c r="AZ2106" t="s">
        <v>96</v>
      </c>
      <c r="BA2106" t="s"/>
      <c r="BB2106" t="s"/>
      <c r="BC2106" t="n">
        <v>38.9852</v>
      </c>
      <c r="BD2106" t="n">
        <v>38.9852</v>
      </c>
      <c r="BE2106" t="s">
        <v>2497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>
        <v>1068</v>
      </c>
      <c r="BR2106" t="s">
        <v>101</v>
      </c>
    </row>
    <row r="2107" spans="1:70">
      <c r="A2107" t="s">
        <v>70</v>
      </c>
      <c r="B2107" t="s">
        <v>71</v>
      </c>
      <c r="C2107" t="s">
        <v>265</v>
      </c>
      <c r="D2107" t="n">
        <v>3</v>
      </c>
      <c r="E2107" t="s">
        <v>73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151.44</v>
      </c>
      <c r="L2107" t="s">
        <v>77</v>
      </c>
      <c r="M2107" t="s"/>
      <c r="N2107" t="s">
        <v>157</v>
      </c>
      <c r="O2107" t="s">
        <v>79</v>
      </c>
      <c r="P2107" t="s">
        <v>73</v>
      </c>
      <c r="Q2107" t="s"/>
      <c r="R2107" t="s">
        <v>80</v>
      </c>
      <c r="S2107" t="s">
        <v>2495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HYPERLINK("https://hotelmonitor-cachepage.eclerx.com/savepage/tk_15454758708641481_sr_60.html","info")</f>
        <v/>
      </c>
      <c r="AA2107" t="n">
        <v>-418152</v>
      </c>
      <c r="AB2107" t="s">
        <v>269</v>
      </c>
      <c r="AC2107" t="s">
        <v>88</v>
      </c>
      <c r="AD2107" t="s">
        <v>89</v>
      </c>
      <c r="AE2107" t="s"/>
      <c r="AF2107" t="s"/>
      <c r="AG2107" t="s"/>
      <c r="AH2107" t="s">
        <v>2496</v>
      </c>
      <c r="AI2107" t="s">
        <v>2495</v>
      </c>
      <c r="AJ2107" t="s"/>
      <c r="AK2107" t="s">
        <v>91</v>
      </c>
      <c r="AL2107" t="s"/>
      <c r="AM2107" t="s">
        <v>271</v>
      </c>
      <c r="AN2107" t="s">
        <v>91</v>
      </c>
      <c r="AO2107" t="s"/>
      <c r="AP2107" t="n">
        <v>10</v>
      </c>
      <c r="AQ2107" t="s">
        <v>92</v>
      </c>
      <c r="AR2107" t="s"/>
      <c r="AS2107" t="s">
        <v>160</v>
      </c>
      <c r="AT2107" t="s">
        <v>94</v>
      </c>
      <c r="AU2107" t="s">
        <v>91</v>
      </c>
      <c r="AV2107" t="s"/>
      <c r="AW2107" t="s">
        <v>95</v>
      </c>
      <c r="AX2107" t="s"/>
      <c r="AY2107" t="n">
        <v>418152</v>
      </c>
      <c r="AZ2107" t="s">
        <v>96</v>
      </c>
      <c r="BA2107" t="s"/>
      <c r="BB2107" t="s"/>
      <c r="BC2107" t="n">
        <v>38.9852</v>
      </c>
      <c r="BD2107" t="n">
        <v>38.9852</v>
      </c>
      <c r="BE2107" t="s">
        <v>2497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>
        <v>1068</v>
      </c>
      <c r="BR2107" t="s">
        <v>101</v>
      </c>
    </row>
    <row r="2108" spans="1:70">
      <c r="A2108" t="s">
        <v>70</v>
      </c>
      <c r="B2108" t="s">
        <v>71</v>
      </c>
      <c r="C2108" t="s">
        <v>438</v>
      </c>
      <c r="D2108" t="n">
        <v>3</v>
      </c>
      <c r="E2108" t="s">
        <v>678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73.29000000000001</v>
      </c>
      <c r="L2108" t="s">
        <v>77</v>
      </c>
      <c r="M2108" t="s"/>
      <c r="N2108" t="s">
        <v>440</v>
      </c>
      <c r="O2108" t="s">
        <v>79</v>
      </c>
      <c r="P2108" t="s">
        <v>678</v>
      </c>
      <c r="Q2108" t="s"/>
      <c r="R2108" t="s">
        <v>80</v>
      </c>
      <c r="S2108" t="s">
        <v>2498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>
        <f>HYPERLINK("https://hotelmonitor-cachepage.eclerx.com/savepage/tk_15454758705620627_sr_61.html","info")</f>
        <v/>
      </c>
      <c r="AA2108" t="n">
        <v>-419226</v>
      </c>
      <c r="AB2108" t="s">
        <v>680</v>
      </c>
      <c r="AC2108" t="s">
        <v>196</v>
      </c>
      <c r="AD2108" t="s">
        <v>89</v>
      </c>
      <c r="AE2108" t="s"/>
      <c r="AF2108" t="s"/>
      <c r="AG2108" t="s"/>
      <c r="AH2108" t="s">
        <v>2499</v>
      </c>
      <c r="AI2108" t="s">
        <v>2498</v>
      </c>
      <c r="AJ2108" t="s"/>
      <c r="AK2108" t="s">
        <v>91</v>
      </c>
      <c r="AL2108" t="s"/>
      <c r="AM2108" t="s"/>
      <c r="AN2108" t="s">
        <v>99</v>
      </c>
      <c r="AO2108" t="s">
        <v>200</v>
      </c>
      <c r="AP2108" t="n">
        <v>5</v>
      </c>
      <c r="AQ2108" t="s">
        <v>92</v>
      </c>
      <c r="AR2108" t="s"/>
      <c r="AS2108" t="s">
        <v>955</v>
      </c>
      <c r="AT2108" t="s">
        <v>94</v>
      </c>
      <c r="AU2108" t="s">
        <v>91</v>
      </c>
      <c r="AV2108" t="s"/>
      <c r="AW2108" t="s">
        <v>95</v>
      </c>
      <c r="AX2108" t="s"/>
      <c r="AY2108" t="n">
        <v>419226</v>
      </c>
      <c r="AZ2108" t="s">
        <v>684</v>
      </c>
      <c r="BA2108" t="s"/>
      <c r="BB2108" t="s"/>
      <c r="BC2108" t="n">
        <v>38.9128</v>
      </c>
      <c r="BD2108" t="n">
        <v>38.9128</v>
      </c>
      <c r="BE2108" t="s">
        <v>2500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>
        <v>98</v>
      </c>
      <c r="BO2108" t="s">
        <v>82</v>
      </c>
      <c r="BP2108" t="s">
        <v>99</v>
      </c>
      <c r="BQ2108" t="s">
        <v>448</v>
      </c>
      <c r="BR2108" t="s">
        <v>387</v>
      </c>
    </row>
    <row r="2109" spans="1:70">
      <c r="A2109" t="s">
        <v>70</v>
      </c>
      <c r="B2109" t="s">
        <v>71</v>
      </c>
      <c r="C2109" t="s">
        <v>438</v>
      </c>
      <c r="D2109" t="n">
        <v>3</v>
      </c>
      <c r="E2109" t="s">
        <v>678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73.29000000000001</v>
      </c>
      <c r="L2109" t="s">
        <v>77</v>
      </c>
      <c r="M2109" t="s"/>
      <c r="N2109" t="s">
        <v>440</v>
      </c>
      <c r="O2109" t="s">
        <v>79</v>
      </c>
      <c r="P2109" t="s">
        <v>678</v>
      </c>
      <c r="Q2109" t="s"/>
      <c r="R2109" t="s">
        <v>80</v>
      </c>
      <c r="S2109" t="s">
        <v>2498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>
        <f>HYPERLINK("https://hotelmonitor-cachepage.eclerx.com/savepage/tk_15454758705620627_sr_61.html","info")</f>
        <v/>
      </c>
      <c r="AA2109" t="n">
        <v>-419226</v>
      </c>
      <c r="AB2109" t="s">
        <v>680</v>
      </c>
      <c r="AC2109" t="s">
        <v>196</v>
      </c>
      <c r="AD2109" t="s">
        <v>89</v>
      </c>
      <c r="AE2109" t="s"/>
      <c r="AF2109" t="s"/>
      <c r="AG2109" t="s"/>
      <c r="AH2109" t="s">
        <v>2499</v>
      </c>
      <c r="AI2109" t="s">
        <v>2498</v>
      </c>
      <c r="AJ2109" t="s"/>
      <c r="AK2109" t="s">
        <v>91</v>
      </c>
      <c r="AL2109" t="s"/>
      <c r="AM2109" t="s"/>
      <c r="AN2109" t="s">
        <v>99</v>
      </c>
      <c r="AO2109" t="s">
        <v>200</v>
      </c>
      <c r="AP2109" t="n">
        <v>5</v>
      </c>
      <c r="AQ2109" t="s">
        <v>92</v>
      </c>
      <c r="AR2109" t="s"/>
      <c r="AS2109" t="s">
        <v>955</v>
      </c>
      <c r="AT2109" t="s">
        <v>94</v>
      </c>
      <c r="AU2109" t="s">
        <v>91</v>
      </c>
      <c r="AV2109" t="s"/>
      <c r="AW2109" t="s">
        <v>95</v>
      </c>
      <c r="AX2109" t="s"/>
      <c r="AY2109" t="n">
        <v>419226</v>
      </c>
      <c r="AZ2109" t="s">
        <v>684</v>
      </c>
      <c r="BA2109" t="s"/>
      <c r="BB2109" t="s"/>
      <c r="BC2109" t="n">
        <v>38.9128</v>
      </c>
      <c r="BD2109" t="n">
        <v>38.9128</v>
      </c>
      <c r="BE2109" t="s">
        <v>2500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>
        <v>98</v>
      </c>
      <c r="BO2109" t="s">
        <v>82</v>
      </c>
      <c r="BP2109" t="s">
        <v>99</v>
      </c>
      <c r="BQ2109" t="s">
        <v>448</v>
      </c>
      <c r="BR2109" t="s">
        <v>387</v>
      </c>
    </row>
    <row r="2110" spans="1:70">
      <c r="A2110" t="s">
        <v>70</v>
      </c>
      <c r="B2110" t="s">
        <v>71</v>
      </c>
      <c r="C2110" t="s">
        <v>438</v>
      </c>
      <c r="D2110" t="n">
        <v>3</v>
      </c>
      <c r="E2110" t="s">
        <v>678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85.67</v>
      </c>
      <c r="L2110" t="s">
        <v>77</v>
      </c>
      <c r="M2110" t="s"/>
      <c r="N2110" t="s">
        <v>440</v>
      </c>
      <c r="O2110" t="s">
        <v>79</v>
      </c>
      <c r="P2110" t="s">
        <v>678</v>
      </c>
      <c r="Q2110" t="s"/>
      <c r="R2110" t="s">
        <v>80</v>
      </c>
      <c r="S2110" t="s">
        <v>2501</v>
      </c>
      <c r="T2110" t="s">
        <v>82</v>
      </c>
      <c r="U2110" t="s">
        <v>83</v>
      </c>
      <c r="V2110" t="s">
        <v>84</v>
      </c>
      <c r="W2110" t="s">
        <v>103</v>
      </c>
      <c r="X2110" t="s"/>
      <c r="Y2110" t="s">
        <v>86</v>
      </c>
      <c r="Z2110">
        <f>HYPERLINK("https://hotelmonitor-cachepage.eclerx.com/savepage/tk_15454758705620627_sr_61.html","info")</f>
        <v/>
      </c>
      <c r="AA2110" t="n">
        <v>-419226</v>
      </c>
      <c r="AB2110" t="s">
        <v>690</v>
      </c>
      <c r="AC2110" t="s">
        <v>196</v>
      </c>
      <c r="AD2110" t="s">
        <v>89</v>
      </c>
      <c r="AE2110" t="s"/>
      <c r="AF2110" t="s"/>
      <c r="AG2110" t="s"/>
      <c r="AH2110" t="s">
        <v>2502</v>
      </c>
      <c r="AI2110" t="s">
        <v>2501</v>
      </c>
      <c r="AJ2110" t="s"/>
      <c r="AK2110" t="s">
        <v>91</v>
      </c>
      <c r="AL2110" t="s"/>
      <c r="AM2110" t="s"/>
      <c r="AN2110" t="s">
        <v>99</v>
      </c>
      <c r="AO2110" t="s">
        <v>200</v>
      </c>
      <c r="AP2110" t="n">
        <v>5</v>
      </c>
      <c r="AQ2110" t="s">
        <v>92</v>
      </c>
      <c r="AR2110" t="s"/>
      <c r="AS2110" t="s">
        <v>955</v>
      </c>
      <c r="AT2110" t="s">
        <v>94</v>
      </c>
      <c r="AU2110" t="s">
        <v>91</v>
      </c>
      <c r="AV2110" t="s"/>
      <c r="AW2110" t="s">
        <v>95</v>
      </c>
      <c r="AX2110" t="s"/>
      <c r="AY2110" t="n">
        <v>419226</v>
      </c>
      <c r="AZ2110" t="s">
        <v>684</v>
      </c>
      <c r="BA2110" t="s"/>
      <c r="BB2110" t="s"/>
      <c r="BC2110" t="n">
        <v>38.9128</v>
      </c>
      <c r="BD2110" t="n">
        <v>38.9128</v>
      </c>
      <c r="BE2110" t="s">
        <v>2503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>
        <v>98</v>
      </c>
      <c r="BO2110" t="s">
        <v>82</v>
      </c>
      <c r="BP2110" t="s">
        <v>99</v>
      </c>
      <c r="BQ2110" t="s">
        <v>448</v>
      </c>
      <c r="BR2110" t="s">
        <v>387</v>
      </c>
    </row>
    <row r="2111" spans="1:70">
      <c r="A2111" t="s">
        <v>70</v>
      </c>
      <c r="B2111" t="s">
        <v>71</v>
      </c>
      <c r="C2111" t="s">
        <v>438</v>
      </c>
      <c r="D2111" t="n">
        <v>3</v>
      </c>
      <c r="E2111" t="s">
        <v>678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85.67</v>
      </c>
      <c r="L2111" t="s">
        <v>77</v>
      </c>
      <c r="M2111" t="s"/>
      <c r="N2111" t="s">
        <v>440</v>
      </c>
      <c r="O2111" t="s">
        <v>79</v>
      </c>
      <c r="P2111" t="s">
        <v>678</v>
      </c>
      <c r="Q2111" t="s"/>
      <c r="R2111" t="s">
        <v>80</v>
      </c>
      <c r="S2111" t="s">
        <v>2501</v>
      </c>
      <c r="T2111" t="s">
        <v>82</v>
      </c>
      <c r="U2111" t="s">
        <v>83</v>
      </c>
      <c r="V2111" t="s">
        <v>84</v>
      </c>
      <c r="W2111" t="s">
        <v>103</v>
      </c>
      <c r="X2111" t="s"/>
      <c r="Y2111" t="s">
        <v>86</v>
      </c>
      <c r="Z2111">
        <f>HYPERLINK("https://hotelmonitor-cachepage.eclerx.com/savepage/tk_15454758705620627_sr_61.html","info")</f>
        <v/>
      </c>
      <c r="AA2111" t="n">
        <v>-419226</v>
      </c>
      <c r="AB2111" t="s">
        <v>690</v>
      </c>
      <c r="AC2111" t="s">
        <v>196</v>
      </c>
      <c r="AD2111" t="s">
        <v>89</v>
      </c>
      <c r="AE2111" t="s"/>
      <c r="AF2111" t="s"/>
      <c r="AG2111" t="s"/>
      <c r="AH2111" t="s">
        <v>2502</v>
      </c>
      <c r="AI2111" t="s">
        <v>2501</v>
      </c>
      <c r="AJ2111" t="s"/>
      <c r="AK2111" t="s">
        <v>91</v>
      </c>
      <c r="AL2111" t="s"/>
      <c r="AM2111" t="s"/>
      <c r="AN2111" t="s">
        <v>99</v>
      </c>
      <c r="AO2111" t="s">
        <v>200</v>
      </c>
      <c r="AP2111" t="n">
        <v>5</v>
      </c>
      <c r="AQ2111" t="s">
        <v>92</v>
      </c>
      <c r="AR2111" t="s"/>
      <c r="AS2111" t="s">
        <v>955</v>
      </c>
      <c r="AT2111" t="s">
        <v>94</v>
      </c>
      <c r="AU2111" t="s">
        <v>91</v>
      </c>
      <c r="AV2111" t="s"/>
      <c r="AW2111" t="s">
        <v>95</v>
      </c>
      <c r="AX2111" t="s"/>
      <c r="AY2111" t="n">
        <v>419226</v>
      </c>
      <c r="AZ2111" t="s">
        <v>684</v>
      </c>
      <c r="BA2111" t="s"/>
      <c r="BB2111" t="s"/>
      <c r="BC2111" t="n">
        <v>38.9128</v>
      </c>
      <c r="BD2111" t="n">
        <v>38.9128</v>
      </c>
      <c r="BE2111" t="s">
        <v>2503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>
        <v>98</v>
      </c>
      <c r="BO2111" t="s">
        <v>82</v>
      </c>
      <c r="BP2111" t="s">
        <v>99</v>
      </c>
      <c r="BQ2111" t="s">
        <v>448</v>
      </c>
      <c r="BR2111" t="s">
        <v>387</v>
      </c>
    </row>
    <row r="2112" spans="1:70">
      <c r="A2112" t="s">
        <v>70</v>
      </c>
      <c r="B2112" t="s">
        <v>71</v>
      </c>
      <c r="C2112" t="s">
        <v>438</v>
      </c>
      <c r="D2112" t="n">
        <v>3</v>
      </c>
      <c r="E2112" t="s">
        <v>678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87.61</v>
      </c>
      <c r="L2112" t="s">
        <v>77</v>
      </c>
      <c r="M2112" t="s"/>
      <c r="N2112" t="s">
        <v>440</v>
      </c>
      <c r="O2112" t="s">
        <v>79</v>
      </c>
      <c r="P2112" t="s">
        <v>678</v>
      </c>
      <c r="Q2112" t="s"/>
      <c r="R2112" t="s">
        <v>80</v>
      </c>
      <c r="S2112" t="s">
        <v>2504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HYPERLINK("https://hotelmonitor-cachepage.eclerx.com/savepage/tk_15454758705620627_sr_61.html","info")</f>
        <v/>
      </c>
      <c r="AA2112" t="n">
        <v>-419226</v>
      </c>
      <c r="AB2112" t="s">
        <v>112</v>
      </c>
      <c r="AC2112" t="s">
        <v>88</v>
      </c>
      <c r="AD2112" t="s">
        <v>89</v>
      </c>
      <c r="AE2112" t="s"/>
      <c r="AF2112" t="s"/>
      <c r="AG2112" t="s"/>
      <c r="AH2112" t="s">
        <v>2505</v>
      </c>
      <c r="AI2112" t="s">
        <v>2504</v>
      </c>
      <c r="AJ2112" t="s"/>
      <c r="AK2112" t="s">
        <v>91</v>
      </c>
      <c r="AL2112" t="s"/>
      <c r="AM2112" t="s">
        <v>114</v>
      </c>
      <c r="AN2112" t="s">
        <v>91</v>
      </c>
      <c r="AO2112" t="s"/>
      <c r="AP2112" t="n">
        <v>5</v>
      </c>
      <c r="AQ2112" t="s">
        <v>92</v>
      </c>
      <c r="AR2112" t="s"/>
      <c r="AS2112" t="s">
        <v>115</v>
      </c>
      <c r="AT2112" t="s">
        <v>94</v>
      </c>
      <c r="AU2112" t="s">
        <v>91</v>
      </c>
      <c r="AV2112" t="s"/>
      <c r="AW2112" t="s">
        <v>95</v>
      </c>
      <c r="AX2112" t="s"/>
      <c r="AY2112" t="n">
        <v>419226</v>
      </c>
      <c r="AZ2112" t="s">
        <v>684</v>
      </c>
      <c r="BA2112" t="s"/>
      <c r="BB2112" t="s"/>
      <c r="BC2112" t="n">
        <v>38.9128</v>
      </c>
      <c r="BD2112" t="n">
        <v>38.9128</v>
      </c>
      <c r="BE2112" t="s">
        <v>1968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>
        <v>448</v>
      </c>
      <c r="BR2112" t="s">
        <v>387</v>
      </c>
    </row>
    <row r="2113" spans="1:70">
      <c r="A2113" t="s">
        <v>70</v>
      </c>
      <c r="B2113" t="s">
        <v>71</v>
      </c>
      <c r="C2113" t="s">
        <v>438</v>
      </c>
      <c r="D2113" t="n">
        <v>3</v>
      </c>
      <c r="E2113" t="s">
        <v>678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87.61</v>
      </c>
      <c r="L2113" t="s">
        <v>77</v>
      </c>
      <c r="M2113" t="s"/>
      <c r="N2113" t="s">
        <v>440</v>
      </c>
      <c r="O2113" t="s">
        <v>79</v>
      </c>
      <c r="P2113" t="s">
        <v>678</v>
      </c>
      <c r="Q2113" t="s"/>
      <c r="R2113" t="s">
        <v>80</v>
      </c>
      <c r="S2113" t="s">
        <v>2504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HYPERLINK("https://hotelmonitor-cachepage.eclerx.com/savepage/tk_15454758705620627_sr_61.html","info")</f>
        <v/>
      </c>
      <c r="AA2113" t="n">
        <v>-419226</v>
      </c>
      <c r="AB2113" t="s">
        <v>112</v>
      </c>
      <c r="AC2113" t="s">
        <v>88</v>
      </c>
      <c r="AD2113" t="s">
        <v>89</v>
      </c>
      <c r="AE2113" t="s"/>
      <c r="AF2113" t="s"/>
      <c r="AG2113" t="s"/>
      <c r="AH2113" t="s">
        <v>2505</v>
      </c>
      <c r="AI2113" t="s">
        <v>2504</v>
      </c>
      <c r="AJ2113" t="s"/>
      <c r="AK2113" t="s">
        <v>91</v>
      </c>
      <c r="AL2113" t="s"/>
      <c r="AM2113" t="s">
        <v>114</v>
      </c>
      <c r="AN2113" t="s">
        <v>91</v>
      </c>
      <c r="AO2113" t="s"/>
      <c r="AP2113" t="n">
        <v>5</v>
      </c>
      <c r="AQ2113" t="s">
        <v>92</v>
      </c>
      <c r="AR2113" t="s"/>
      <c r="AS2113" t="s">
        <v>115</v>
      </c>
      <c r="AT2113" t="s">
        <v>94</v>
      </c>
      <c r="AU2113" t="s">
        <v>91</v>
      </c>
      <c r="AV2113" t="s"/>
      <c r="AW2113" t="s">
        <v>95</v>
      </c>
      <c r="AX2113" t="s"/>
      <c r="AY2113" t="n">
        <v>419226</v>
      </c>
      <c r="AZ2113" t="s">
        <v>684</v>
      </c>
      <c r="BA2113" t="s"/>
      <c r="BB2113" t="s"/>
      <c r="BC2113" t="n">
        <v>38.9128</v>
      </c>
      <c r="BD2113" t="n">
        <v>38.9128</v>
      </c>
      <c r="BE2113" t="s">
        <v>1968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>
        <v>448</v>
      </c>
      <c r="BR2113" t="s">
        <v>387</v>
      </c>
    </row>
    <row r="2114" spans="1:70">
      <c r="A2114" t="s">
        <v>70</v>
      </c>
      <c r="B2114" t="s">
        <v>71</v>
      </c>
      <c r="C2114" t="s">
        <v>438</v>
      </c>
      <c r="D2114" t="n">
        <v>3</v>
      </c>
      <c r="E2114" t="s">
        <v>678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91.64</v>
      </c>
      <c r="L2114" t="s">
        <v>77</v>
      </c>
      <c r="M2114" t="s"/>
      <c r="N2114" t="s">
        <v>440</v>
      </c>
      <c r="O2114" t="s">
        <v>79</v>
      </c>
      <c r="P2114" t="s">
        <v>678</v>
      </c>
      <c r="Q2114" t="s"/>
      <c r="R2114" t="s">
        <v>80</v>
      </c>
      <c r="S2114" t="s">
        <v>2506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>
        <f>HYPERLINK("https://hotelmonitor-cachepage.eclerx.com/savepage/tk_15454758705620627_sr_61.html","info")</f>
        <v/>
      </c>
      <c r="AA2114" t="n">
        <v>-419226</v>
      </c>
      <c r="AB2114" t="s">
        <v>694</v>
      </c>
      <c r="AC2114" t="s">
        <v>88</v>
      </c>
      <c r="AD2114" t="s">
        <v>89</v>
      </c>
      <c r="AE2114" t="s"/>
      <c r="AF2114" t="s"/>
      <c r="AG2114" t="s"/>
      <c r="AH2114" t="s">
        <v>2507</v>
      </c>
      <c r="AI2114" t="s">
        <v>2506</v>
      </c>
      <c r="AJ2114" t="s"/>
      <c r="AK2114" t="s">
        <v>91</v>
      </c>
      <c r="AL2114" t="s"/>
      <c r="AM2114" t="s"/>
      <c r="AN2114" t="s">
        <v>91</v>
      </c>
      <c r="AO2114" t="s"/>
      <c r="AP2114" t="n">
        <v>5</v>
      </c>
      <c r="AQ2114" t="s">
        <v>92</v>
      </c>
      <c r="AR2114" t="s"/>
      <c r="AS2114" t="s">
        <v>955</v>
      </c>
      <c r="AT2114" t="s">
        <v>94</v>
      </c>
      <c r="AU2114" t="s">
        <v>91</v>
      </c>
      <c r="AV2114" t="s"/>
      <c r="AW2114" t="s">
        <v>95</v>
      </c>
      <c r="AX2114" t="s"/>
      <c r="AY2114" t="n">
        <v>419226</v>
      </c>
      <c r="AZ2114" t="s">
        <v>684</v>
      </c>
      <c r="BA2114" t="s"/>
      <c r="BB2114" t="s"/>
      <c r="BC2114" t="n">
        <v>38.9128</v>
      </c>
      <c r="BD2114" t="n">
        <v>38.9128</v>
      </c>
      <c r="BE2114" t="s">
        <v>2508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>
        <v>98</v>
      </c>
      <c r="BO2114" t="s">
        <v>82</v>
      </c>
      <c r="BP2114" t="s">
        <v>99</v>
      </c>
      <c r="BQ2114" t="s">
        <v>448</v>
      </c>
      <c r="BR2114" t="s">
        <v>387</v>
      </c>
    </row>
    <row r="2115" spans="1:70">
      <c r="A2115" t="s">
        <v>70</v>
      </c>
      <c r="B2115" t="s">
        <v>71</v>
      </c>
      <c r="C2115" t="s">
        <v>438</v>
      </c>
      <c r="D2115" t="n">
        <v>3</v>
      </c>
      <c r="E2115" t="s">
        <v>678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91.64</v>
      </c>
      <c r="L2115" t="s">
        <v>77</v>
      </c>
      <c r="M2115" t="s"/>
      <c r="N2115" t="s">
        <v>440</v>
      </c>
      <c r="O2115" t="s">
        <v>79</v>
      </c>
      <c r="P2115" t="s">
        <v>678</v>
      </c>
      <c r="Q2115" t="s"/>
      <c r="R2115" t="s">
        <v>80</v>
      </c>
      <c r="S2115" t="s">
        <v>2506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>
        <f>HYPERLINK("https://hotelmonitor-cachepage.eclerx.com/savepage/tk_15454758705620627_sr_61.html","info")</f>
        <v/>
      </c>
      <c r="AA2115" t="n">
        <v>-419226</v>
      </c>
      <c r="AB2115" t="s">
        <v>694</v>
      </c>
      <c r="AC2115" t="s">
        <v>88</v>
      </c>
      <c r="AD2115" t="s">
        <v>89</v>
      </c>
      <c r="AE2115" t="s"/>
      <c r="AF2115" t="s"/>
      <c r="AG2115" t="s"/>
      <c r="AH2115" t="s">
        <v>2507</v>
      </c>
      <c r="AI2115" t="s">
        <v>2506</v>
      </c>
      <c r="AJ2115" t="s"/>
      <c r="AK2115" t="s">
        <v>91</v>
      </c>
      <c r="AL2115" t="s"/>
      <c r="AM2115" t="s"/>
      <c r="AN2115" t="s">
        <v>91</v>
      </c>
      <c r="AO2115" t="s"/>
      <c r="AP2115" t="n">
        <v>5</v>
      </c>
      <c r="AQ2115" t="s">
        <v>92</v>
      </c>
      <c r="AR2115" t="s"/>
      <c r="AS2115" t="s">
        <v>955</v>
      </c>
      <c r="AT2115" t="s">
        <v>94</v>
      </c>
      <c r="AU2115" t="s">
        <v>91</v>
      </c>
      <c r="AV2115" t="s"/>
      <c r="AW2115" t="s">
        <v>95</v>
      </c>
      <c r="AX2115" t="s"/>
      <c r="AY2115" t="n">
        <v>419226</v>
      </c>
      <c r="AZ2115" t="s">
        <v>684</v>
      </c>
      <c r="BA2115" t="s"/>
      <c r="BB2115" t="s"/>
      <c r="BC2115" t="n">
        <v>38.9128</v>
      </c>
      <c r="BD2115" t="n">
        <v>38.9128</v>
      </c>
      <c r="BE2115" t="s">
        <v>2508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>
        <v>98</v>
      </c>
      <c r="BO2115" t="s">
        <v>82</v>
      </c>
      <c r="BP2115" t="s">
        <v>99</v>
      </c>
      <c r="BQ2115" t="s">
        <v>448</v>
      </c>
      <c r="BR2115" t="s">
        <v>387</v>
      </c>
    </row>
    <row r="2116" spans="1:70">
      <c r="A2116" t="s">
        <v>70</v>
      </c>
      <c r="B2116" t="s">
        <v>71</v>
      </c>
      <c r="C2116" t="s">
        <v>438</v>
      </c>
      <c r="D2116" t="n">
        <v>3</v>
      </c>
      <c r="E2116" t="s">
        <v>678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98</v>
      </c>
      <c r="L2116" t="s">
        <v>77</v>
      </c>
      <c r="M2116" t="s"/>
      <c r="N2116" t="s">
        <v>440</v>
      </c>
      <c r="O2116" t="s">
        <v>79</v>
      </c>
      <c r="P2116" t="s">
        <v>678</v>
      </c>
      <c r="Q2116" t="s"/>
      <c r="R2116" t="s">
        <v>80</v>
      </c>
      <c r="S2116" t="s">
        <v>2509</v>
      </c>
      <c r="T2116" t="s">
        <v>82</v>
      </c>
      <c r="U2116" t="s">
        <v>83</v>
      </c>
      <c r="V2116" t="s">
        <v>84</v>
      </c>
      <c r="W2116" t="s">
        <v>107</v>
      </c>
      <c r="X2116" t="s"/>
      <c r="Y2116" t="s">
        <v>86</v>
      </c>
      <c r="Z2116">
        <f>HYPERLINK("https://hotelmonitor-cachepage.eclerx.com/savepage/tk_15454758705620627_sr_61.html","info")</f>
        <v/>
      </c>
      <c r="AA2116" t="n">
        <v>-419226</v>
      </c>
      <c r="AB2116" t="s">
        <v>709</v>
      </c>
      <c r="AC2116" t="s">
        <v>196</v>
      </c>
      <c r="AD2116" t="s">
        <v>89</v>
      </c>
      <c r="AE2116" t="s"/>
      <c r="AF2116" t="s"/>
      <c r="AG2116" t="s"/>
      <c r="AH2116" t="s">
        <v>2510</v>
      </c>
      <c r="AI2116" t="s">
        <v>2511</v>
      </c>
      <c r="AJ2116" t="s"/>
      <c r="AK2116" t="s">
        <v>91</v>
      </c>
      <c r="AL2116" t="s"/>
      <c r="AM2116" t="s"/>
      <c r="AN2116" t="s">
        <v>99</v>
      </c>
      <c r="AO2116" t="s">
        <v>200</v>
      </c>
      <c r="AP2116" t="n">
        <v>5</v>
      </c>
      <c r="AQ2116" t="s">
        <v>92</v>
      </c>
      <c r="AR2116" t="s"/>
      <c r="AS2116" t="s">
        <v>955</v>
      </c>
      <c r="AT2116" t="s">
        <v>94</v>
      </c>
      <c r="AU2116" t="s">
        <v>91</v>
      </c>
      <c r="AV2116" t="s"/>
      <c r="AW2116" t="s">
        <v>95</v>
      </c>
      <c r="AX2116" t="s"/>
      <c r="AY2116" t="n">
        <v>419226</v>
      </c>
      <c r="AZ2116" t="s">
        <v>684</v>
      </c>
      <c r="BA2116" t="s"/>
      <c r="BB2116" t="s"/>
      <c r="BC2116" t="n">
        <v>38.9128</v>
      </c>
      <c r="BD2116" t="n">
        <v>38.9128</v>
      </c>
      <c r="BE2116" t="s">
        <v>2512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>
        <v>98</v>
      </c>
      <c r="BO2116" t="s">
        <v>82</v>
      </c>
      <c r="BP2116" t="s">
        <v>99</v>
      </c>
      <c r="BQ2116" t="s">
        <v>448</v>
      </c>
      <c r="BR2116" t="s">
        <v>387</v>
      </c>
    </row>
    <row r="2117" spans="1:70">
      <c r="A2117" t="s">
        <v>70</v>
      </c>
      <c r="B2117" t="s">
        <v>71</v>
      </c>
      <c r="C2117" t="s">
        <v>438</v>
      </c>
      <c r="D2117" t="n">
        <v>3</v>
      </c>
      <c r="E2117" t="s">
        <v>678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98</v>
      </c>
      <c r="L2117" t="s">
        <v>77</v>
      </c>
      <c r="M2117" t="s"/>
      <c r="N2117" t="s">
        <v>440</v>
      </c>
      <c r="O2117" t="s">
        <v>79</v>
      </c>
      <c r="P2117" t="s">
        <v>678</v>
      </c>
      <c r="Q2117" t="s"/>
      <c r="R2117" t="s">
        <v>80</v>
      </c>
      <c r="S2117" t="s">
        <v>2509</v>
      </c>
      <c r="T2117" t="s">
        <v>82</v>
      </c>
      <c r="U2117" t="s">
        <v>83</v>
      </c>
      <c r="V2117" t="s">
        <v>84</v>
      </c>
      <c r="W2117" t="s">
        <v>107</v>
      </c>
      <c r="X2117" t="s"/>
      <c r="Y2117" t="s">
        <v>86</v>
      </c>
      <c r="Z2117">
        <f>HYPERLINK("https://hotelmonitor-cachepage.eclerx.com/savepage/tk_15454758705620627_sr_61.html","info")</f>
        <v/>
      </c>
      <c r="AA2117" t="n">
        <v>-419226</v>
      </c>
      <c r="AB2117" t="s">
        <v>709</v>
      </c>
      <c r="AC2117" t="s">
        <v>196</v>
      </c>
      <c r="AD2117" t="s">
        <v>89</v>
      </c>
      <c r="AE2117" t="s"/>
      <c r="AF2117" t="s"/>
      <c r="AG2117" t="s"/>
      <c r="AH2117" t="s">
        <v>2510</v>
      </c>
      <c r="AI2117" t="s">
        <v>2511</v>
      </c>
      <c r="AJ2117" t="s"/>
      <c r="AK2117" t="s">
        <v>91</v>
      </c>
      <c r="AL2117" t="s"/>
      <c r="AM2117" t="s"/>
      <c r="AN2117" t="s">
        <v>99</v>
      </c>
      <c r="AO2117" t="s">
        <v>200</v>
      </c>
      <c r="AP2117" t="n">
        <v>5</v>
      </c>
      <c r="AQ2117" t="s">
        <v>92</v>
      </c>
      <c r="AR2117" t="s"/>
      <c r="AS2117" t="s">
        <v>955</v>
      </c>
      <c r="AT2117" t="s">
        <v>94</v>
      </c>
      <c r="AU2117" t="s">
        <v>91</v>
      </c>
      <c r="AV2117" t="s"/>
      <c r="AW2117" t="s">
        <v>95</v>
      </c>
      <c r="AX2117" t="s"/>
      <c r="AY2117" t="n">
        <v>419226</v>
      </c>
      <c r="AZ2117" t="s">
        <v>684</v>
      </c>
      <c r="BA2117" t="s"/>
      <c r="BB2117" t="s"/>
      <c r="BC2117" t="n">
        <v>38.9128</v>
      </c>
      <c r="BD2117" t="n">
        <v>38.9128</v>
      </c>
      <c r="BE2117" t="s">
        <v>2512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>
        <v>98</v>
      </c>
      <c r="BO2117" t="s">
        <v>82</v>
      </c>
      <c r="BP2117" t="s">
        <v>99</v>
      </c>
      <c r="BQ2117" t="s">
        <v>448</v>
      </c>
      <c r="BR2117" t="s">
        <v>387</v>
      </c>
    </row>
    <row r="2118" spans="1:70">
      <c r="A2118" t="s">
        <v>70</v>
      </c>
      <c r="B2118" t="s">
        <v>71</v>
      </c>
      <c r="C2118" t="s">
        <v>438</v>
      </c>
      <c r="D2118" t="n">
        <v>3</v>
      </c>
      <c r="E2118" t="s">
        <v>678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100.89</v>
      </c>
      <c r="L2118" t="s">
        <v>77</v>
      </c>
      <c r="M2118" t="s"/>
      <c r="N2118" t="s">
        <v>440</v>
      </c>
      <c r="O2118" t="s">
        <v>79</v>
      </c>
      <c r="P2118" t="s">
        <v>678</v>
      </c>
      <c r="Q2118" t="s"/>
      <c r="R2118" t="s">
        <v>80</v>
      </c>
      <c r="S2118" t="s">
        <v>2513</v>
      </c>
      <c r="T2118" t="s">
        <v>82</v>
      </c>
      <c r="U2118" t="s">
        <v>83</v>
      </c>
      <c r="V2118" t="s">
        <v>84</v>
      </c>
      <c r="W2118" t="s">
        <v>103</v>
      </c>
      <c r="X2118" t="s"/>
      <c r="Y2118" t="s">
        <v>86</v>
      </c>
      <c r="Z2118">
        <f>HYPERLINK("https://hotelmonitor-cachepage.eclerx.com/savepage/tk_15454758705620627_sr_61.html","info")</f>
        <v/>
      </c>
      <c r="AA2118" t="n">
        <v>-419226</v>
      </c>
      <c r="AB2118" t="s">
        <v>112</v>
      </c>
      <c r="AC2118" t="s">
        <v>88</v>
      </c>
      <c r="AD2118" t="s">
        <v>89</v>
      </c>
      <c r="AE2118" t="s"/>
      <c r="AF2118" t="s"/>
      <c r="AG2118" t="s"/>
      <c r="AH2118" t="s">
        <v>2514</v>
      </c>
      <c r="AI2118" t="s">
        <v>2513</v>
      </c>
      <c r="AJ2118" t="s"/>
      <c r="AK2118" t="s">
        <v>91</v>
      </c>
      <c r="AL2118" t="s"/>
      <c r="AM2118" t="s">
        <v>114</v>
      </c>
      <c r="AN2118" t="s">
        <v>91</v>
      </c>
      <c r="AO2118" t="s"/>
      <c r="AP2118" t="n">
        <v>5</v>
      </c>
      <c r="AQ2118" t="s">
        <v>92</v>
      </c>
      <c r="AR2118" t="s"/>
      <c r="AS2118" t="s">
        <v>115</v>
      </c>
      <c r="AT2118" t="s">
        <v>94</v>
      </c>
      <c r="AU2118" t="s">
        <v>91</v>
      </c>
      <c r="AV2118" t="s"/>
      <c r="AW2118" t="s">
        <v>95</v>
      </c>
      <c r="AX2118" t="s"/>
      <c r="AY2118" t="n">
        <v>419226</v>
      </c>
      <c r="AZ2118" t="s">
        <v>684</v>
      </c>
      <c r="BA2118" t="s"/>
      <c r="BB2118" t="s"/>
      <c r="BC2118" t="n">
        <v>38.9128</v>
      </c>
      <c r="BD2118" t="n">
        <v>38.9128</v>
      </c>
      <c r="BE2118" t="s">
        <v>2515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>
        <v>448</v>
      </c>
      <c r="BR2118" t="s">
        <v>387</v>
      </c>
    </row>
    <row r="2119" spans="1:70">
      <c r="A2119" t="s">
        <v>70</v>
      </c>
      <c r="B2119" t="s">
        <v>71</v>
      </c>
      <c r="C2119" t="s">
        <v>438</v>
      </c>
      <c r="D2119" t="n">
        <v>3</v>
      </c>
      <c r="E2119" t="s">
        <v>678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100.89</v>
      </c>
      <c r="L2119" t="s">
        <v>77</v>
      </c>
      <c r="M2119" t="s"/>
      <c r="N2119" t="s">
        <v>440</v>
      </c>
      <c r="O2119" t="s">
        <v>79</v>
      </c>
      <c r="P2119" t="s">
        <v>678</v>
      </c>
      <c r="Q2119" t="s"/>
      <c r="R2119" t="s">
        <v>80</v>
      </c>
      <c r="S2119" t="s">
        <v>2513</v>
      </c>
      <c r="T2119" t="s">
        <v>82</v>
      </c>
      <c r="U2119" t="s">
        <v>83</v>
      </c>
      <c r="V2119" t="s">
        <v>84</v>
      </c>
      <c r="W2119" t="s">
        <v>103</v>
      </c>
      <c r="X2119" t="s"/>
      <c r="Y2119" t="s">
        <v>86</v>
      </c>
      <c r="Z2119">
        <f>HYPERLINK("https://hotelmonitor-cachepage.eclerx.com/savepage/tk_15454758705620627_sr_61.html","info")</f>
        <v/>
      </c>
      <c r="AA2119" t="n">
        <v>-419226</v>
      </c>
      <c r="AB2119" t="s">
        <v>112</v>
      </c>
      <c r="AC2119" t="s">
        <v>88</v>
      </c>
      <c r="AD2119" t="s">
        <v>89</v>
      </c>
      <c r="AE2119" t="s"/>
      <c r="AF2119" t="s"/>
      <c r="AG2119" t="s"/>
      <c r="AH2119" t="s">
        <v>2514</v>
      </c>
      <c r="AI2119" t="s">
        <v>2513</v>
      </c>
      <c r="AJ2119" t="s"/>
      <c r="AK2119" t="s">
        <v>91</v>
      </c>
      <c r="AL2119" t="s"/>
      <c r="AM2119" t="s">
        <v>114</v>
      </c>
      <c r="AN2119" t="s">
        <v>91</v>
      </c>
      <c r="AO2119" t="s"/>
      <c r="AP2119" t="n">
        <v>5</v>
      </c>
      <c r="AQ2119" t="s">
        <v>92</v>
      </c>
      <c r="AR2119" t="s"/>
      <c r="AS2119" t="s">
        <v>115</v>
      </c>
      <c r="AT2119" t="s">
        <v>94</v>
      </c>
      <c r="AU2119" t="s">
        <v>91</v>
      </c>
      <c r="AV2119" t="s"/>
      <c r="AW2119" t="s">
        <v>95</v>
      </c>
      <c r="AX2119" t="s"/>
      <c r="AY2119" t="n">
        <v>419226</v>
      </c>
      <c r="AZ2119" t="s">
        <v>684</v>
      </c>
      <c r="BA2119" t="s"/>
      <c r="BB2119" t="s"/>
      <c r="BC2119" t="n">
        <v>38.9128</v>
      </c>
      <c r="BD2119" t="n">
        <v>38.9128</v>
      </c>
      <c r="BE2119" t="s">
        <v>2515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>
        <v>448</v>
      </c>
      <c r="BR2119" t="s">
        <v>387</v>
      </c>
    </row>
    <row r="2120" spans="1:70">
      <c r="A2120" t="s">
        <v>70</v>
      </c>
      <c r="B2120" t="s">
        <v>71</v>
      </c>
      <c r="C2120" t="s">
        <v>438</v>
      </c>
      <c r="D2120" t="n">
        <v>3</v>
      </c>
      <c r="E2120" t="s">
        <v>678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99</v>
      </c>
      <c r="L2120" t="s">
        <v>77</v>
      </c>
      <c r="M2120" t="s"/>
      <c r="N2120" t="s">
        <v>440</v>
      </c>
      <c r="O2120" t="s">
        <v>79</v>
      </c>
      <c r="P2120" t="s">
        <v>678</v>
      </c>
      <c r="Q2120" t="s"/>
      <c r="R2120" t="s">
        <v>80</v>
      </c>
      <c r="S2120" t="s">
        <v>482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HYPERLINK("https://hotelmonitor-cachepage.eclerx.com/savepage/tk_15454758705620627_sr_61.html","info")</f>
        <v/>
      </c>
      <c r="AA2120" t="n">
        <v>-419226</v>
      </c>
      <c r="AB2120" t="s">
        <v>698</v>
      </c>
      <c r="AC2120" t="s">
        <v>88</v>
      </c>
      <c r="AD2120" t="s">
        <v>89</v>
      </c>
      <c r="AE2120" t="s"/>
      <c r="AF2120" t="s"/>
      <c r="AG2120" t="s"/>
      <c r="AH2120" t="s">
        <v>873</v>
      </c>
      <c r="AI2120" t="s">
        <v>484</v>
      </c>
      <c r="AJ2120" t="s"/>
      <c r="AK2120" t="s">
        <v>99</v>
      </c>
      <c r="AL2120" t="s"/>
      <c r="AM2120" t="s"/>
      <c r="AN2120" t="s">
        <v>91</v>
      </c>
      <c r="AO2120" t="s"/>
      <c r="AP2120" t="n">
        <v>5</v>
      </c>
      <c r="AQ2120" t="s">
        <v>92</v>
      </c>
      <c r="AR2120" t="s"/>
      <c r="AS2120" t="s">
        <v>955</v>
      </c>
      <c r="AT2120" t="s">
        <v>94</v>
      </c>
      <c r="AU2120" t="s">
        <v>91</v>
      </c>
      <c r="AV2120" t="s"/>
      <c r="AW2120" t="s">
        <v>95</v>
      </c>
      <c r="AX2120" t="s"/>
      <c r="AY2120" t="n">
        <v>419226</v>
      </c>
      <c r="AZ2120" t="s">
        <v>684</v>
      </c>
      <c r="BA2120" t="s"/>
      <c r="BB2120" t="s"/>
      <c r="BC2120" t="n">
        <v>38.9128</v>
      </c>
      <c r="BD2120" t="n">
        <v>38.9128</v>
      </c>
      <c r="BE2120" t="s">
        <v>697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>
        <v>98</v>
      </c>
      <c r="BO2120" t="s">
        <v>82</v>
      </c>
      <c r="BP2120" t="s">
        <v>99</v>
      </c>
      <c r="BQ2120" t="s">
        <v>448</v>
      </c>
      <c r="BR2120" t="s">
        <v>387</v>
      </c>
    </row>
    <row r="2121" spans="1:70">
      <c r="A2121" t="s">
        <v>70</v>
      </c>
      <c r="B2121" t="s">
        <v>71</v>
      </c>
      <c r="C2121" t="s">
        <v>438</v>
      </c>
      <c r="D2121" t="n">
        <v>3</v>
      </c>
      <c r="E2121" t="s">
        <v>678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99</v>
      </c>
      <c r="L2121" t="s">
        <v>77</v>
      </c>
      <c r="M2121" t="s"/>
      <c r="N2121" t="s">
        <v>440</v>
      </c>
      <c r="O2121" t="s">
        <v>79</v>
      </c>
      <c r="P2121" t="s">
        <v>678</v>
      </c>
      <c r="Q2121" t="s"/>
      <c r="R2121" t="s">
        <v>80</v>
      </c>
      <c r="S2121" t="s">
        <v>482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HYPERLINK("https://hotelmonitor-cachepage.eclerx.com/savepage/tk_15454758705620627_sr_61.html","info")</f>
        <v/>
      </c>
      <c r="AA2121" t="n">
        <v>-419226</v>
      </c>
      <c r="AB2121" t="s">
        <v>698</v>
      </c>
      <c r="AC2121" t="s">
        <v>88</v>
      </c>
      <c r="AD2121" t="s">
        <v>89</v>
      </c>
      <c r="AE2121" t="s"/>
      <c r="AF2121" t="s"/>
      <c r="AG2121" t="s"/>
      <c r="AH2121" t="s">
        <v>873</v>
      </c>
      <c r="AI2121" t="s">
        <v>484</v>
      </c>
      <c r="AJ2121" t="s"/>
      <c r="AK2121" t="s">
        <v>99</v>
      </c>
      <c r="AL2121" t="s"/>
      <c r="AM2121" t="s"/>
      <c r="AN2121" t="s">
        <v>91</v>
      </c>
      <c r="AO2121" t="s"/>
      <c r="AP2121" t="n">
        <v>5</v>
      </c>
      <c r="AQ2121" t="s">
        <v>92</v>
      </c>
      <c r="AR2121" t="s"/>
      <c r="AS2121" t="s">
        <v>955</v>
      </c>
      <c r="AT2121" t="s">
        <v>94</v>
      </c>
      <c r="AU2121" t="s">
        <v>91</v>
      </c>
      <c r="AV2121" t="s"/>
      <c r="AW2121" t="s">
        <v>95</v>
      </c>
      <c r="AX2121" t="s"/>
      <c r="AY2121" t="n">
        <v>419226</v>
      </c>
      <c r="AZ2121" t="s">
        <v>684</v>
      </c>
      <c r="BA2121" t="s"/>
      <c r="BB2121" t="s"/>
      <c r="BC2121" t="n">
        <v>38.9128</v>
      </c>
      <c r="BD2121" t="n">
        <v>38.9128</v>
      </c>
      <c r="BE2121" t="s">
        <v>697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>
        <v>98</v>
      </c>
      <c r="BO2121" t="s">
        <v>82</v>
      </c>
      <c r="BP2121" t="s">
        <v>99</v>
      </c>
      <c r="BQ2121" t="s">
        <v>448</v>
      </c>
      <c r="BR2121" t="s">
        <v>387</v>
      </c>
    </row>
    <row r="2122" spans="1:70">
      <c r="A2122" t="s">
        <v>70</v>
      </c>
      <c r="B2122" t="s">
        <v>71</v>
      </c>
      <c r="C2122" t="s">
        <v>438</v>
      </c>
      <c r="D2122" t="n">
        <v>3</v>
      </c>
      <c r="E2122" t="s">
        <v>678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101.82</v>
      </c>
      <c r="L2122" t="s">
        <v>77</v>
      </c>
      <c r="M2122" t="s"/>
      <c r="N2122" t="s">
        <v>440</v>
      </c>
      <c r="O2122" t="s">
        <v>79</v>
      </c>
      <c r="P2122" t="s">
        <v>678</v>
      </c>
      <c r="Q2122" t="s"/>
      <c r="R2122" t="s">
        <v>80</v>
      </c>
      <c r="S2122" t="s">
        <v>2516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HYPERLINK("https://hotelmonitor-cachepage.eclerx.com/savepage/tk_15454758705620627_sr_61.html","info")</f>
        <v/>
      </c>
      <c r="AA2122" t="n">
        <v>-419226</v>
      </c>
      <c r="AB2122" t="s">
        <v>698</v>
      </c>
      <c r="AC2122" t="s">
        <v>88</v>
      </c>
      <c r="AD2122" t="s">
        <v>89</v>
      </c>
      <c r="AE2122" t="s"/>
      <c r="AF2122" t="s"/>
      <c r="AG2122" t="s"/>
      <c r="AH2122" t="s">
        <v>875</v>
      </c>
      <c r="AI2122" t="s">
        <v>2516</v>
      </c>
      <c r="AJ2122" t="s"/>
      <c r="AK2122" t="s">
        <v>91</v>
      </c>
      <c r="AL2122" t="s"/>
      <c r="AM2122" t="s"/>
      <c r="AN2122" t="s">
        <v>91</v>
      </c>
      <c r="AO2122" t="s"/>
      <c r="AP2122" t="n">
        <v>5</v>
      </c>
      <c r="AQ2122" t="s">
        <v>92</v>
      </c>
      <c r="AR2122" t="s"/>
      <c r="AS2122" t="s">
        <v>955</v>
      </c>
      <c r="AT2122" t="s">
        <v>94</v>
      </c>
      <c r="AU2122" t="s">
        <v>91</v>
      </c>
      <c r="AV2122" t="s"/>
      <c r="AW2122" t="s">
        <v>95</v>
      </c>
      <c r="AX2122" t="s"/>
      <c r="AY2122" t="n">
        <v>419226</v>
      </c>
      <c r="AZ2122" t="s">
        <v>684</v>
      </c>
      <c r="BA2122" t="s"/>
      <c r="BB2122" t="s"/>
      <c r="BC2122" t="n">
        <v>38.9128</v>
      </c>
      <c r="BD2122" t="n">
        <v>38.9128</v>
      </c>
      <c r="BE2122" t="s">
        <v>876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>
        <v>98</v>
      </c>
      <c r="BO2122" t="s">
        <v>82</v>
      </c>
      <c r="BP2122" t="s">
        <v>99</v>
      </c>
      <c r="BQ2122" t="s">
        <v>448</v>
      </c>
      <c r="BR2122" t="s">
        <v>387</v>
      </c>
    </row>
    <row r="2123" spans="1:70">
      <c r="A2123" t="s">
        <v>70</v>
      </c>
      <c r="B2123" t="s">
        <v>71</v>
      </c>
      <c r="C2123" t="s">
        <v>438</v>
      </c>
      <c r="D2123" t="n">
        <v>3</v>
      </c>
      <c r="E2123" t="s">
        <v>678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101.82</v>
      </c>
      <c r="L2123" t="s">
        <v>77</v>
      </c>
      <c r="M2123" t="s"/>
      <c r="N2123" t="s">
        <v>440</v>
      </c>
      <c r="O2123" t="s">
        <v>79</v>
      </c>
      <c r="P2123" t="s">
        <v>678</v>
      </c>
      <c r="Q2123" t="s"/>
      <c r="R2123" t="s">
        <v>80</v>
      </c>
      <c r="S2123" t="s">
        <v>2516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HYPERLINK("https://hotelmonitor-cachepage.eclerx.com/savepage/tk_15454758705620627_sr_61.html","info")</f>
        <v/>
      </c>
      <c r="AA2123" t="n">
        <v>-419226</v>
      </c>
      <c r="AB2123" t="s">
        <v>698</v>
      </c>
      <c r="AC2123" t="s">
        <v>88</v>
      </c>
      <c r="AD2123" t="s">
        <v>89</v>
      </c>
      <c r="AE2123" t="s"/>
      <c r="AF2123" t="s"/>
      <c r="AG2123" t="s"/>
      <c r="AH2123" t="s">
        <v>875</v>
      </c>
      <c r="AI2123" t="s">
        <v>2516</v>
      </c>
      <c r="AJ2123" t="s"/>
      <c r="AK2123" t="s">
        <v>91</v>
      </c>
      <c r="AL2123" t="s"/>
      <c r="AM2123" t="s"/>
      <c r="AN2123" t="s">
        <v>91</v>
      </c>
      <c r="AO2123" t="s"/>
      <c r="AP2123" t="n">
        <v>5</v>
      </c>
      <c r="AQ2123" t="s">
        <v>92</v>
      </c>
      <c r="AR2123" t="s"/>
      <c r="AS2123" t="s">
        <v>955</v>
      </c>
      <c r="AT2123" t="s">
        <v>94</v>
      </c>
      <c r="AU2123" t="s">
        <v>91</v>
      </c>
      <c r="AV2123" t="s"/>
      <c r="AW2123" t="s">
        <v>95</v>
      </c>
      <c r="AX2123" t="s"/>
      <c r="AY2123" t="n">
        <v>419226</v>
      </c>
      <c r="AZ2123" t="s">
        <v>684</v>
      </c>
      <c r="BA2123" t="s"/>
      <c r="BB2123" t="s"/>
      <c r="BC2123" t="n">
        <v>38.9128</v>
      </c>
      <c r="BD2123" t="n">
        <v>38.9128</v>
      </c>
      <c r="BE2123" t="s">
        <v>876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>
        <v>98</v>
      </c>
      <c r="BO2123" t="s">
        <v>82</v>
      </c>
      <c r="BP2123" t="s">
        <v>99</v>
      </c>
      <c r="BQ2123" t="s">
        <v>448</v>
      </c>
      <c r="BR2123" t="s">
        <v>387</v>
      </c>
    </row>
    <row r="2124" spans="1:70">
      <c r="A2124" t="s">
        <v>70</v>
      </c>
      <c r="B2124" t="s">
        <v>71</v>
      </c>
      <c r="C2124" t="s">
        <v>438</v>
      </c>
      <c r="D2124" t="n">
        <v>3</v>
      </c>
      <c r="E2124" t="s">
        <v>678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101.82</v>
      </c>
      <c r="L2124" t="s">
        <v>77</v>
      </c>
      <c r="M2124" t="s"/>
      <c r="N2124" t="s">
        <v>440</v>
      </c>
      <c r="O2124" t="s">
        <v>79</v>
      </c>
      <c r="P2124" t="s">
        <v>678</v>
      </c>
      <c r="Q2124" t="s"/>
      <c r="R2124" t="s">
        <v>80</v>
      </c>
      <c r="S2124" t="s">
        <v>2516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HYPERLINK("https://hotelmonitor-cachepage.eclerx.com/savepage/tk_15454758705620627_sr_61.html","info")</f>
        <v/>
      </c>
      <c r="AA2124" t="n">
        <v>-419226</v>
      </c>
      <c r="AB2124" t="s">
        <v>698</v>
      </c>
      <c r="AC2124" t="s">
        <v>88</v>
      </c>
      <c r="AD2124" t="s">
        <v>89</v>
      </c>
      <c r="AE2124" t="s"/>
      <c r="AF2124" t="s"/>
      <c r="AG2124" t="s"/>
      <c r="AH2124" t="s">
        <v>875</v>
      </c>
      <c r="AI2124" t="s">
        <v>2516</v>
      </c>
      <c r="AJ2124" t="s"/>
      <c r="AK2124" t="s">
        <v>91</v>
      </c>
      <c r="AL2124" t="s"/>
      <c r="AM2124" t="s"/>
      <c r="AN2124" t="s">
        <v>91</v>
      </c>
      <c r="AO2124" t="s"/>
      <c r="AP2124" t="n">
        <v>5</v>
      </c>
      <c r="AQ2124" t="s">
        <v>92</v>
      </c>
      <c r="AR2124" t="s"/>
      <c r="AS2124" t="s">
        <v>955</v>
      </c>
      <c r="AT2124" t="s">
        <v>94</v>
      </c>
      <c r="AU2124" t="s">
        <v>91</v>
      </c>
      <c r="AV2124" t="s"/>
      <c r="AW2124" t="s">
        <v>95</v>
      </c>
      <c r="AX2124" t="s"/>
      <c r="AY2124" t="n">
        <v>419226</v>
      </c>
      <c r="AZ2124" t="s">
        <v>684</v>
      </c>
      <c r="BA2124" t="s"/>
      <c r="BB2124" t="s"/>
      <c r="BC2124" t="n">
        <v>38.9128</v>
      </c>
      <c r="BD2124" t="n">
        <v>38.9128</v>
      </c>
      <c r="BE2124" t="s">
        <v>876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>
        <v>98</v>
      </c>
      <c r="BO2124" t="s">
        <v>82</v>
      </c>
      <c r="BP2124" t="s">
        <v>99</v>
      </c>
      <c r="BQ2124" t="s">
        <v>448</v>
      </c>
      <c r="BR2124" t="s">
        <v>387</v>
      </c>
    </row>
    <row r="2125" spans="1:70">
      <c r="A2125" t="s">
        <v>70</v>
      </c>
      <c r="B2125" t="s">
        <v>71</v>
      </c>
      <c r="C2125" t="s">
        <v>438</v>
      </c>
      <c r="D2125" t="n">
        <v>3</v>
      </c>
      <c r="E2125" t="s">
        <v>678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101.82</v>
      </c>
      <c r="L2125" t="s">
        <v>77</v>
      </c>
      <c r="M2125" t="s"/>
      <c r="N2125" t="s">
        <v>440</v>
      </c>
      <c r="O2125" t="s">
        <v>79</v>
      </c>
      <c r="P2125" t="s">
        <v>678</v>
      </c>
      <c r="Q2125" t="s"/>
      <c r="R2125" t="s">
        <v>80</v>
      </c>
      <c r="S2125" t="s">
        <v>2516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HYPERLINK("https://hotelmonitor-cachepage.eclerx.com/savepage/tk_15454758705620627_sr_61.html","info")</f>
        <v/>
      </c>
      <c r="AA2125" t="n">
        <v>-419226</v>
      </c>
      <c r="AB2125" t="s">
        <v>698</v>
      </c>
      <c r="AC2125" t="s">
        <v>88</v>
      </c>
      <c r="AD2125" t="s">
        <v>89</v>
      </c>
      <c r="AE2125" t="s"/>
      <c r="AF2125" t="s"/>
      <c r="AG2125" t="s"/>
      <c r="AH2125" t="s">
        <v>875</v>
      </c>
      <c r="AI2125" t="s">
        <v>2516</v>
      </c>
      <c r="AJ2125" t="s"/>
      <c r="AK2125" t="s">
        <v>91</v>
      </c>
      <c r="AL2125" t="s"/>
      <c r="AM2125" t="s"/>
      <c r="AN2125" t="s">
        <v>91</v>
      </c>
      <c r="AO2125" t="s"/>
      <c r="AP2125" t="n">
        <v>5</v>
      </c>
      <c r="AQ2125" t="s">
        <v>92</v>
      </c>
      <c r="AR2125" t="s"/>
      <c r="AS2125" t="s">
        <v>955</v>
      </c>
      <c r="AT2125" t="s">
        <v>94</v>
      </c>
      <c r="AU2125" t="s">
        <v>91</v>
      </c>
      <c r="AV2125" t="s"/>
      <c r="AW2125" t="s">
        <v>95</v>
      </c>
      <c r="AX2125" t="s"/>
      <c r="AY2125" t="n">
        <v>419226</v>
      </c>
      <c r="AZ2125" t="s">
        <v>684</v>
      </c>
      <c r="BA2125" t="s"/>
      <c r="BB2125" t="s"/>
      <c r="BC2125" t="n">
        <v>38.9128</v>
      </c>
      <c r="BD2125" t="n">
        <v>38.9128</v>
      </c>
      <c r="BE2125" t="s">
        <v>876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>
        <v>98</v>
      </c>
      <c r="BO2125" t="s">
        <v>82</v>
      </c>
      <c r="BP2125" t="s">
        <v>99</v>
      </c>
      <c r="BQ2125" t="s">
        <v>448</v>
      </c>
      <c r="BR2125" t="s">
        <v>387</v>
      </c>
    </row>
    <row r="2126" spans="1:70">
      <c r="A2126" t="s">
        <v>70</v>
      </c>
      <c r="B2126" t="s">
        <v>71</v>
      </c>
      <c r="C2126" t="s">
        <v>438</v>
      </c>
      <c r="D2126" t="n">
        <v>3</v>
      </c>
      <c r="E2126" t="s">
        <v>678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105.52</v>
      </c>
      <c r="L2126" t="s">
        <v>77</v>
      </c>
      <c r="M2126" t="s"/>
      <c r="N2126" t="s">
        <v>440</v>
      </c>
      <c r="O2126" t="s">
        <v>79</v>
      </c>
      <c r="P2126" t="s">
        <v>678</v>
      </c>
      <c r="Q2126" t="s"/>
      <c r="R2126" t="s">
        <v>80</v>
      </c>
      <c r="S2126" t="s">
        <v>2517</v>
      </c>
      <c r="T2126" t="s">
        <v>82</v>
      </c>
      <c r="U2126" t="s">
        <v>83</v>
      </c>
      <c r="V2126" t="s">
        <v>84</v>
      </c>
      <c r="W2126" t="s">
        <v>103</v>
      </c>
      <c r="X2126" t="s"/>
      <c r="Y2126" t="s">
        <v>86</v>
      </c>
      <c r="Z2126">
        <f>HYPERLINK("https://hotelmonitor-cachepage.eclerx.com/savepage/tk_15454758705620627_sr_61.html","info")</f>
        <v/>
      </c>
      <c r="AA2126" t="n">
        <v>-419226</v>
      </c>
      <c r="AB2126" t="s">
        <v>713</v>
      </c>
      <c r="AC2126" t="s">
        <v>88</v>
      </c>
      <c r="AD2126" t="s">
        <v>89</v>
      </c>
      <c r="AE2126" t="s"/>
      <c r="AF2126" t="s"/>
      <c r="AG2126" t="s"/>
      <c r="AH2126" t="s">
        <v>2518</v>
      </c>
      <c r="AI2126" t="s">
        <v>2517</v>
      </c>
      <c r="AJ2126" t="s"/>
      <c r="AK2126" t="s">
        <v>91</v>
      </c>
      <c r="AL2126" t="s"/>
      <c r="AM2126" t="s"/>
      <c r="AN2126" t="s">
        <v>91</v>
      </c>
      <c r="AO2126" t="s"/>
      <c r="AP2126" t="n">
        <v>5</v>
      </c>
      <c r="AQ2126" t="s">
        <v>92</v>
      </c>
      <c r="AR2126" t="s"/>
      <c r="AS2126" t="s">
        <v>955</v>
      </c>
      <c r="AT2126" t="s">
        <v>94</v>
      </c>
      <c r="AU2126" t="s">
        <v>91</v>
      </c>
      <c r="AV2126" t="s"/>
      <c r="AW2126" t="s">
        <v>95</v>
      </c>
      <c r="AX2126" t="s"/>
      <c r="AY2126" t="n">
        <v>419226</v>
      </c>
      <c r="AZ2126" t="s">
        <v>684</v>
      </c>
      <c r="BA2126" t="s"/>
      <c r="BB2126" t="s"/>
      <c r="BC2126" t="n">
        <v>38.9128</v>
      </c>
      <c r="BD2126" t="n">
        <v>38.9128</v>
      </c>
      <c r="BE2126" t="s">
        <v>2519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>
        <v>98</v>
      </c>
      <c r="BO2126" t="s">
        <v>82</v>
      </c>
      <c r="BP2126" t="s">
        <v>99</v>
      </c>
      <c r="BQ2126" t="s">
        <v>448</v>
      </c>
      <c r="BR2126" t="s">
        <v>387</v>
      </c>
    </row>
    <row r="2127" spans="1:70">
      <c r="A2127" t="s">
        <v>70</v>
      </c>
      <c r="B2127" t="s">
        <v>71</v>
      </c>
      <c r="C2127" t="s">
        <v>438</v>
      </c>
      <c r="D2127" t="n">
        <v>3</v>
      </c>
      <c r="E2127" t="s">
        <v>678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105.52</v>
      </c>
      <c r="L2127" t="s">
        <v>77</v>
      </c>
      <c r="M2127" t="s"/>
      <c r="N2127" t="s">
        <v>440</v>
      </c>
      <c r="O2127" t="s">
        <v>79</v>
      </c>
      <c r="P2127" t="s">
        <v>678</v>
      </c>
      <c r="Q2127" t="s"/>
      <c r="R2127" t="s">
        <v>80</v>
      </c>
      <c r="S2127" t="s">
        <v>2517</v>
      </c>
      <c r="T2127" t="s">
        <v>82</v>
      </c>
      <c r="U2127" t="s">
        <v>83</v>
      </c>
      <c r="V2127" t="s">
        <v>84</v>
      </c>
      <c r="W2127" t="s">
        <v>103</v>
      </c>
      <c r="X2127" t="s"/>
      <c r="Y2127" t="s">
        <v>86</v>
      </c>
      <c r="Z2127">
        <f>HYPERLINK("https://hotelmonitor-cachepage.eclerx.com/savepage/tk_15454758705620627_sr_61.html","info")</f>
        <v/>
      </c>
      <c r="AA2127" t="n">
        <v>-419226</v>
      </c>
      <c r="AB2127" t="s">
        <v>713</v>
      </c>
      <c r="AC2127" t="s">
        <v>88</v>
      </c>
      <c r="AD2127" t="s">
        <v>89</v>
      </c>
      <c r="AE2127" t="s"/>
      <c r="AF2127" t="s"/>
      <c r="AG2127" t="s"/>
      <c r="AH2127" t="s">
        <v>2518</v>
      </c>
      <c r="AI2127" t="s">
        <v>2517</v>
      </c>
      <c r="AJ2127" t="s"/>
      <c r="AK2127" t="s">
        <v>91</v>
      </c>
      <c r="AL2127" t="s"/>
      <c r="AM2127" t="s"/>
      <c r="AN2127" t="s">
        <v>91</v>
      </c>
      <c r="AO2127" t="s"/>
      <c r="AP2127" t="n">
        <v>5</v>
      </c>
      <c r="AQ2127" t="s">
        <v>92</v>
      </c>
      <c r="AR2127" t="s"/>
      <c r="AS2127" t="s">
        <v>955</v>
      </c>
      <c r="AT2127" t="s">
        <v>94</v>
      </c>
      <c r="AU2127" t="s">
        <v>91</v>
      </c>
      <c r="AV2127" t="s"/>
      <c r="AW2127" t="s">
        <v>95</v>
      </c>
      <c r="AX2127" t="s"/>
      <c r="AY2127" t="n">
        <v>419226</v>
      </c>
      <c r="AZ2127" t="s">
        <v>684</v>
      </c>
      <c r="BA2127" t="s"/>
      <c r="BB2127" t="s"/>
      <c r="BC2127" t="n">
        <v>38.9128</v>
      </c>
      <c r="BD2127" t="n">
        <v>38.9128</v>
      </c>
      <c r="BE2127" t="s">
        <v>2519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>
        <v>98</v>
      </c>
      <c r="BO2127" t="s">
        <v>82</v>
      </c>
      <c r="BP2127" t="s">
        <v>99</v>
      </c>
      <c r="BQ2127" t="s">
        <v>448</v>
      </c>
      <c r="BR2127" t="s">
        <v>387</v>
      </c>
    </row>
    <row r="2128" spans="1:70">
      <c r="A2128" t="s">
        <v>70</v>
      </c>
      <c r="B2128" t="s">
        <v>71</v>
      </c>
      <c r="C2128" t="s">
        <v>438</v>
      </c>
      <c r="D2128" t="n">
        <v>3</v>
      </c>
      <c r="E2128" t="s">
        <v>678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114.16</v>
      </c>
      <c r="L2128" t="s">
        <v>77</v>
      </c>
      <c r="M2128" t="s"/>
      <c r="N2128" t="s">
        <v>440</v>
      </c>
      <c r="O2128" t="s">
        <v>79</v>
      </c>
      <c r="P2128" t="s">
        <v>678</v>
      </c>
      <c r="Q2128" t="s"/>
      <c r="R2128" t="s">
        <v>80</v>
      </c>
      <c r="S2128" t="s">
        <v>2520</v>
      </c>
      <c r="T2128" t="s">
        <v>82</v>
      </c>
      <c r="U2128" t="s">
        <v>83</v>
      </c>
      <c r="V2128" t="s">
        <v>84</v>
      </c>
      <c r="W2128" t="s">
        <v>107</v>
      </c>
      <c r="X2128" t="s"/>
      <c r="Y2128" t="s">
        <v>86</v>
      </c>
      <c r="Z2128">
        <f>HYPERLINK("https://hotelmonitor-cachepage.eclerx.com/savepage/tk_15454758705620627_sr_61.html","info")</f>
        <v/>
      </c>
      <c r="AA2128" t="n">
        <v>-419226</v>
      </c>
      <c r="AB2128" t="s">
        <v>112</v>
      </c>
      <c r="AC2128" t="s">
        <v>88</v>
      </c>
      <c r="AD2128" t="s">
        <v>89</v>
      </c>
      <c r="AE2128" t="s"/>
      <c r="AF2128" t="s"/>
      <c r="AG2128" t="s"/>
      <c r="AH2128" t="s">
        <v>2521</v>
      </c>
      <c r="AI2128" t="s">
        <v>2520</v>
      </c>
      <c r="AJ2128" t="s"/>
      <c r="AK2128" t="s">
        <v>91</v>
      </c>
      <c r="AL2128" t="s"/>
      <c r="AM2128" t="s">
        <v>114</v>
      </c>
      <c r="AN2128" t="s">
        <v>91</v>
      </c>
      <c r="AO2128" t="s"/>
      <c r="AP2128" t="n">
        <v>5</v>
      </c>
      <c r="AQ2128" t="s">
        <v>92</v>
      </c>
      <c r="AR2128" t="s"/>
      <c r="AS2128" t="s">
        <v>115</v>
      </c>
      <c r="AT2128" t="s">
        <v>94</v>
      </c>
      <c r="AU2128" t="s">
        <v>91</v>
      </c>
      <c r="AV2128" t="s"/>
      <c r="AW2128" t="s">
        <v>95</v>
      </c>
      <c r="AX2128" t="s"/>
      <c r="AY2128" t="n">
        <v>419226</v>
      </c>
      <c r="AZ2128" t="s">
        <v>684</v>
      </c>
      <c r="BA2128" t="s"/>
      <c r="BB2128" t="s"/>
      <c r="BC2128" t="n">
        <v>38.9128</v>
      </c>
      <c r="BD2128" t="n">
        <v>38.9128</v>
      </c>
      <c r="BE2128" t="s">
        <v>1712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>
        <v>448</v>
      </c>
      <c r="BR2128" t="s">
        <v>387</v>
      </c>
    </row>
    <row r="2129" spans="1:70">
      <c r="A2129" t="s">
        <v>70</v>
      </c>
      <c r="B2129" t="s">
        <v>71</v>
      </c>
      <c r="C2129" t="s">
        <v>438</v>
      </c>
      <c r="D2129" t="n">
        <v>3</v>
      </c>
      <c r="E2129" t="s">
        <v>678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114.16</v>
      </c>
      <c r="L2129" t="s">
        <v>77</v>
      </c>
      <c r="M2129" t="s"/>
      <c r="N2129" t="s">
        <v>440</v>
      </c>
      <c r="O2129" t="s">
        <v>79</v>
      </c>
      <c r="P2129" t="s">
        <v>678</v>
      </c>
      <c r="Q2129" t="s"/>
      <c r="R2129" t="s">
        <v>80</v>
      </c>
      <c r="S2129" t="s">
        <v>2520</v>
      </c>
      <c r="T2129" t="s">
        <v>82</v>
      </c>
      <c r="U2129" t="s">
        <v>83</v>
      </c>
      <c r="V2129" t="s">
        <v>84</v>
      </c>
      <c r="W2129" t="s">
        <v>107</v>
      </c>
      <c r="X2129" t="s"/>
      <c r="Y2129" t="s">
        <v>86</v>
      </c>
      <c r="Z2129">
        <f>HYPERLINK("https://hotelmonitor-cachepage.eclerx.com/savepage/tk_15454758705620627_sr_61.html","info")</f>
        <v/>
      </c>
      <c r="AA2129" t="n">
        <v>-419226</v>
      </c>
      <c r="AB2129" t="s">
        <v>112</v>
      </c>
      <c r="AC2129" t="s">
        <v>88</v>
      </c>
      <c r="AD2129" t="s">
        <v>89</v>
      </c>
      <c r="AE2129" t="s"/>
      <c r="AF2129" t="s"/>
      <c r="AG2129" t="s"/>
      <c r="AH2129" t="s">
        <v>2521</v>
      </c>
      <c r="AI2129" t="s">
        <v>2520</v>
      </c>
      <c r="AJ2129" t="s"/>
      <c r="AK2129" t="s">
        <v>91</v>
      </c>
      <c r="AL2129" t="s"/>
      <c r="AM2129" t="s">
        <v>114</v>
      </c>
      <c r="AN2129" t="s">
        <v>91</v>
      </c>
      <c r="AO2129" t="s"/>
      <c r="AP2129" t="n">
        <v>5</v>
      </c>
      <c r="AQ2129" t="s">
        <v>92</v>
      </c>
      <c r="AR2129" t="s"/>
      <c r="AS2129" t="s">
        <v>115</v>
      </c>
      <c r="AT2129" t="s">
        <v>94</v>
      </c>
      <c r="AU2129" t="s">
        <v>91</v>
      </c>
      <c r="AV2129" t="s"/>
      <c r="AW2129" t="s">
        <v>95</v>
      </c>
      <c r="AX2129" t="s"/>
      <c r="AY2129" t="n">
        <v>419226</v>
      </c>
      <c r="AZ2129" t="s">
        <v>684</v>
      </c>
      <c r="BA2129" t="s"/>
      <c r="BB2129" t="s"/>
      <c r="BC2129" t="n">
        <v>38.9128</v>
      </c>
      <c r="BD2129" t="n">
        <v>38.9128</v>
      </c>
      <c r="BE2129" t="s">
        <v>1712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>
        <v>448</v>
      </c>
      <c r="BR2129" t="s">
        <v>387</v>
      </c>
    </row>
    <row r="2130" spans="1:70">
      <c r="A2130" t="s">
        <v>70</v>
      </c>
      <c r="B2130" t="s">
        <v>71</v>
      </c>
      <c r="C2130" t="s">
        <v>438</v>
      </c>
      <c r="D2130" t="n">
        <v>3</v>
      </c>
      <c r="E2130" t="s">
        <v>678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114</v>
      </c>
      <c r="L2130" t="s">
        <v>77</v>
      </c>
      <c r="M2130" t="s"/>
      <c r="N2130" t="s">
        <v>440</v>
      </c>
      <c r="O2130" t="s">
        <v>79</v>
      </c>
      <c r="P2130" t="s">
        <v>678</v>
      </c>
      <c r="Q2130" t="s"/>
      <c r="R2130" t="s">
        <v>80</v>
      </c>
      <c r="S2130" t="s">
        <v>883</v>
      </c>
      <c r="T2130" t="s">
        <v>82</v>
      </c>
      <c r="U2130" t="s">
        <v>83</v>
      </c>
      <c r="V2130" t="s">
        <v>84</v>
      </c>
      <c r="W2130" t="s">
        <v>103</v>
      </c>
      <c r="X2130" t="s"/>
      <c r="Y2130" t="s">
        <v>86</v>
      </c>
      <c r="Z2130">
        <f>HYPERLINK("https://hotelmonitor-cachepage.eclerx.com/savepage/tk_15454758705620627_sr_61.html","info")</f>
        <v/>
      </c>
      <c r="AA2130" t="n">
        <v>-419226</v>
      </c>
      <c r="AB2130" t="s">
        <v>720</v>
      </c>
      <c r="AC2130" t="s">
        <v>88</v>
      </c>
      <c r="AD2130" t="s">
        <v>89</v>
      </c>
      <c r="AE2130" t="s"/>
      <c r="AF2130" t="s"/>
      <c r="AG2130" t="s"/>
      <c r="AH2130" t="s">
        <v>884</v>
      </c>
      <c r="AI2130" t="s">
        <v>885</v>
      </c>
      <c r="AJ2130" t="s"/>
      <c r="AK2130" t="s">
        <v>99</v>
      </c>
      <c r="AL2130" t="s"/>
      <c r="AM2130" t="s"/>
      <c r="AN2130" t="s">
        <v>91</v>
      </c>
      <c r="AO2130" t="s"/>
      <c r="AP2130" t="n">
        <v>5</v>
      </c>
      <c r="AQ2130" t="s">
        <v>92</v>
      </c>
      <c r="AR2130" t="s"/>
      <c r="AS2130" t="s">
        <v>955</v>
      </c>
      <c r="AT2130" t="s">
        <v>94</v>
      </c>
      <c r="AU2130" t="s">
        <v>91</v>
      </c>
      <c r="AV2130" t="s"/>
      <c r="AW2130" t="s">
        <v>95</v>
      </c>
      <c r="AX2130" t="s"/>
      <c r="AY2130" t="n">
        <v>419226</v>
      </c>
      <c r="AZ2130" t="s">
        <v>684</v>
      </c>
      <c r="BA2130" t="s"/>
      <c r="BB2130" t="s"/>
      <c r="BC2130" t="n">
        <v>38.9128</v>
      </c>
      <c r="BD2130" t="n">
        <v>38.9128</v>
      </c>
      <c r="BE2130" t="s">
        <v>886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>
        <v>98</v>
      </c>
      <c r="BO2130" t="s">
        <v>82</v>
      </c>
      <c r="BP2130" t="s">
        <v>99</v>
      </c>
      <c r="BQ2130" t="s">
        <v>448</v>
      </c>
      <c r="BR2130" t="s">
        <v>387</v>
      </c>
    </row>
    <row r="2131" spans="1:70">
      <c r="A2131" t="s">
        <v>70</v>
      </c>
      <c r="B2131" t="s">
        <v>71</v>
      </c>
      <c r="C2131" t="s">
        <v>438</v>
      </c>
      <c r="D2131" t="n">
        <v>3</v>
      </c>
      <c r="E2131" t="s">
        <v>678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114</v>
      </c>
      <c r="L2131" t="s">
        <v>77</v>
      </c>
      <c r="M2131" t="s"/>
      <c r="N2131" t="s">
        <v>440</v>
      </c>
      <c r="O2131" t="s">
        <v>79</v>
      </c>
      <c r="P2131" t="s">
        <v>678</v>
      </c>
      <c r="Q2131" t="s"/>
      <c r="R2131" t="s">
        <v>80</v>
      </c>
      <c r="S2131" t="s">
        <v>883</v>
      </c>
      <c r="T2131" t="s">
        <v>82</v>
      </c>
      <c r="U2131" t="s">
        <v>83</v>
      </c>
      <c r="V2131" t="s">
        <v>84</v>
      </c>
      <c r="W2131" t="s">
        <v>103</v>
      </c>
      <c r="X2131" t="s"/>
      <c r="Y2131" t="s">
        <v>86</v>
      </c>
      <c r="Z2131">
        <f>HYPERLINK("https://hotelmonitor-cachepage.eclerx.com/savepage/tk_15454758705620627_sr_61.html","info")</f>
        <v/>
      </c>
      <c r="AA2131" t="n">
        <v>-419226</v>
      </c>
      <c r="AB2131" t="s">
        <v>720</v>
      </c>
      <c r="AC2131" t="s">
        <v>88</v>
      </c>
      <c r="AD2131" t="s">
        <v>89</v>
      </c>
      <c r="AE2131" t="s"/>
      <c r="AF2131" t="s"/>
      <c r="AG2131" t="s"/>
      <c r="AH2131" t="s">
        <v>884</v>
      </c>
      <c r="AI2131" t="s">
        <v>885</v>
      </c>
      <c r="AJ2131" t="s"/>
      <c r="AK2131" t="s">
        <v>99</v>
      </c>
      <c r="AL2131" t="s"/>
      <c r="AM2131" t="s"/>
      <c r="AN2131" t="s">
        <v>91</v>
      </c>
      <c r="AO2131" t="s"/>
      <c r="AP2131" t="n">
        <v>5</v>
      </c>
      <c r="AQ2131" t="s">
        <v>92</v>
      </c>
      <c r="AR2131" t="s"/>
      <c r="AS2131" t="s">
        <v>955</v>
      </c>
      <c r="AT2131" t="s">
        <v>94</v>
      </c>
      <c r="AU2131" t="s">
        <v>91</v>
      </c>
      <c r="AV2131" t="s"/>
      <c r="AW2131" t="s">
        <v>95</v>
      </c>
      <c r="AX2131" t="s"/>
      <c r="AY2131" t="n">
        <v>419226</v>
      </c>
      <c r="AZ2131" t="s">
        <v>684</v>
      </c>
      <c r="BA2131" t="s"/>
      <c r="BB2131" t="s"/>
      <c r="BC2131" t="n">
        <v>38.9128</v>
      </c>
      <c r="BD2131" t="n">
        <v>38.9128</v>
      </c>
      <c r="BE2131" t="s">
        <v>886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>
        <v>98</v>
      </c>
      <c r="BO2131" t="s">
        <v>82</v>
      </c>
      <c r="BP2131" t="s">
        <v>99</v>
      </c>
      <c r="BQ2131" t="s">
        <v>448</v>
      </c>
      <c r="BR2131" t="s">
        <v>387</v>
      </c>
    </row>
    <row r="2132" spans="1:70">
      <c r="A2132" t="s">
        <v>70</v>
      </c>
      <c r="B2132" t="s">
        <v>71</v>
      </c>
      <c r="C2132" t="s">
        <v>438</v>
      </c>
      <c r="D2132" t="n">
        <v>3</v>
      </c>
      <c r="E2132" t="s">
        <v>678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114</v>
      </c>
      <c r="L2132" t="s">
        <v>77</v>
      </c>
      <c r="M2132" t="s"/>
      <c r="N2132" t="s">
        <v>440</v>
      </c>
      <c r="O2132" t="s">
        <v>79</v>
      </c>
      <c r="P2132" t="s">
        <v>678</v>
      </c>
      <c r="Q2132" t="s"/>
      <c r="R2132" t="s">
        <v>80</v>
      </c>
      <c r="S2132" t="s">
        <v>883</v>
      </c>
      <c r="T2132" t="s">
        <v>82</v>
      </c>
      <c r="U2132" t="s">
        <v>83</v>
      </c>
      <c r="V2132" t="s">
        <v>84</v>
      </c>
      <c r="W2132" t="s">
        <v>103</v>
      </c>
      <c r="X2132" t="s"/>
      <c r="Y2132" t="s">
        <v>86</v>
      </c>
      <c r="Z2132">
        <f>HYPERLINK("https://hotelmonitor-cachepage.eclerx.com/savepage/tk_15454758705620627_sr_61.html","info")</f>
        <v/>
      </c>
      <c r="AA2132" t="n">
        <v>-419226</v>
      </c>
      <c r="AB2132" t="s">
        <v>728</v>
      </c>
      <c r="AC2132" t="s">
        <v>88</v>
      </c>
      <c r="AD2132" t="s">
        <v>89</v>
      </c>
      <c r="AE2132" t="s"/>
      <c r="AF2132" t="s"/>
      <c r="AG2132" t="s"/>
      <c r="AH2132" t="s">
        <v>884</v>
      </c>
      <c r="AI2132" t="s">
        <v>885</v>
      </c>
      <c r="AJ2132" t="s"/>
      <c r="AK2132" t="s">
        <v>99</v>
      </c>
      <c r="AL2132" t="s"/>
      <c r="AM2132" t="s"/>
      <c r="AN2132" t="s">
        <v>91</v>
      </c>
      <c r="AO2132" t="s"/>
      <c r="AP2132" t="n">
        <v>5</v>
      </c>
      <c r="AQ2132" t="s">
        <v>92</v>
      </c>
      <c r="AR2132" t="s"/>
      <c r="AS2132" t="s">
        <v>955</v>
      </c>
      <c r="AT2132" t="s">
        <v>94</v>
      </c>
      <c r="AU2132" t="s">
        <v>91</v>
      </c>
      <c r="AV2132" t="s"/>
      <c r="AW2132" t="s">
        <v>95</v>
      </c>
      <c r="AX2132" t="s"/>
      <c r="AY2132" t="n">
        <v>419226</v>
      </c>
      <c r="AZ2132" t="s">
        <v>684</v>
      </c>
      <c r="BA2132" t="s"/>
      <c r="BB2132" t="s"/>
      <c r="BC2132" t="n">
        <v>38.9128</v>
      </c>
      <c r="BD2132" t="n">
        <v>38.9128</v>
      </c>
      <c r="BE2132" t="s">
        <v>886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>
        <v>98</v>
      </c>
      <c r="BO2132" t="s">
        <v>82</v>
      </c>
      <c r="BP2132" t="s">
        <v>99</v>
      </c>
      <c r="BQ2132" t="s">
        <v>448</v>
      </c>
      <c r="BR2132" t="s">
        <v>387</v>
      </c>
    </row>
    <row r="2133" spans="1:70">
      <c r="A2133" t="s">
        <v>70</v>
      </c>
      <c r="B2133" t="s">
        <v>71</v>
      </c>
      <c r="C2133" t="s">
        <v>438</v>
      </c>
      <c r="D2133" t="n">
        <v>3</v>
      </c>
      <c r="E2133" t="s">
        <v>678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114</v>
      </c>
      <c r="L2133" t="s">
        <v>77</v>
      </c>
      <c r="M2133" t="s"/>
      <c r="N2133" t="s">
        <v>440</v>
      </c>
      <c r="O2133" t="s">
        <v>79</v>
      </c>
      <c r="P2133" t="s">
        <v>678</v>
      </c>
      <c r="Q2133" t="s"/>
      <c r="R2133" t="s">
        <v>80</v>
      </c>
      <c r="S2133" t="s">
        <v>883</v>
      </c>
      <c r="T2133" t="s">
        <v>82</v>
      </c>
      <c r="U2133" t="s">
        <v>83</v>
      </c>
      <c r="V2133" t="s">
        <v>84</v>
      </c>
      <c r="W2133" t="s">
        <v>103</v>
      </c>
      <c r="X2133" t="s"/>
      <c r="Y2133" t="s">
        <v>86</v>
      </c>
      <c r="Z2133">
        <f>HYPERLINK("https://hotelmonitor-cachepage.eclerx.com/savepage/tk_15454758705620627_sr_61.html","info")</f>
        <v/>
      </c>
      <c r="AA2133" t="n">
        <v>-419226</v>
      </c>
      <c r="AB2133" t="s">
        <v>728</v>
      </c>
      <c r="AC2133" t="s">
        <v>88</v>
      </c>
      <c r="AD2133" t="s">
        <v>89</v>
      </c>
      <c r="AE2133" t="s"/>
      <c r="AF2133" t="s"/>
      <c r="AG2133" t="s"/>
      <c r="AH2133" t="s">
        <v>884</v>
      </c>
      <c r="AI2133" t="s">
        <v>885</v>
      </c>
      <c r="AJ2133" t="s"/>
      <c r="AK2133" t="s">
        <v>99</v>
      </c>
      <c r="AL2133" t="s"/>
      <c r="AM2133" t="s"/>
      <c r="AN2133" t="s">
        <v>91</v>
      </c>
      <c r="AO2133" t="s"/>
      <c r="AP2133" t="n">
        <v>5</v>
      </c>
      <c r="AQ2133" t="s">
        <v>92</v>
      </c>
      <c r="AR2133" t="s"/>
      <c r="AS2133" t="s">
        <v>955</v>
      </c>
      <c r="AT2133" t="s">
        <v>94</v>
      </c>
      <c r="AU2133" t="s">
        <v>91</v>
      </c>
      <c r="AV2133" t="s"/>
      <c r="AW2133" t="s">
        <v>95</v>
      </c>
      <c r="AX2133" t="s"/>
      <c r="AY2133" t="n">
        <v>419226</v>
      </c>
      <c r="AZ2133" t="s">
        <v>684</v>
      </c>
      <c r="BA2133" t="s"/>
      <c r="BB2133" t="s"/>
      <c r="BC2133" t="n">
        <v>38.9128</v>
      </c>
      <c r="BD2133" t="n">
        <v>38.9128</v>
      </c>
      <c r="BE2133" t="s">
        <v>886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>
        <v>98</v>
      </c>
      <c r="BO2133" t="s">
        <v>82</v>
      </c>
      <c r="BP2133" t="s">
        <v>99</v>
      </c>
      <c r="BQ2133" t="s">
        <v>448</v>
      </c>
      <c r="BR2133" t="s">
        <v>387</v>
      </c>
    </row>
    <row r="2134" spans="1:70">
      <c r="A2134" t="s">
        <v>70</v>
      </c>
      <c r="B2134" t="s">
        <v>71</v>
      </c>
      <c r="C2134" t="s">
        <v>438</v>
      </c>
      <c r="D2134" t="n">
        <v>3</v>
      </c>
      <c r="E2134" t="s">
        <v>678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117.24</v>
      </c>
      <c r="L2134" t="s">
        <v>77</v>
      </c>
      <c r="M2134" t="s"/>
      <c r="N2134" t="s">
        <v>440</v>
      </c>
      <c r="O2134" t="s">
        <v>79</v>
      </c>
      <c r="P2134" t="s">
        <v>678</v>
      </c>
      <c r="Q2134" t="s"/>
      <c r="R2134" t="s">
        <v>80</v>
      </c>
      <c r="S2134" t="s">
        <v>887</v>
      </c>
      <c r="T2134" t="s">
        <v>82</v>
      </c>
      <c r="U2134" t="s">
        <v>83</v>
      </c>
      <c r="V2134" t="s">
        <v>84</v>
      </c>
      <c r="W2134" t="s">
        <v>103</v>
      </c>
      <c r="X2134" t="s"/>
      <c r="Y2134" t="s">
        <v>86</v>
      </c>
      <c r="Z2134">
        <f>HYPERLINK("https://hotelmonitor-cachepage.eclerx.com/savepage/tk_15454758705620627_sr_61.html","info")</f>
        <v/>
      </c>
      <c r="AA2134" t="n">
        <v>-419226</v>
      </c>
      <c r="AB2134" t="s">
        <v>720</v>
      </c>
      <c r="AC2134" t="s">
        <v>88</v>
      </c>
      <c r="AD2134" t="s">
        <v>89</v>
      </c>
      <c r="AE2134" t="s"/>
      <c r="AF2134" t="s"/>
      <c r="AG2134" t="s"/>
      <c r="AH2134" t="s">
        <v>888</v>
      </c>
      <c r="AI2134" t="s">
        <v>887</v>
      </c>
      <c r="AJ2134" t="s"/>
      <c r="AK2134" t="s">
        <v>91</v>
      </c>
      <c r="AL2134" t="s"/>
      <c r="AM2134" t="s"/>
      <c r="AN2134" t="s">
        <v>91</v>
      </c>
      <c r="AO2134" t="s"/>
      <c r="AP2134" t="n">
        <v>5</v>
      </c>
      <c r="AQ2134" t="s">
        <v>92</v>
      </c>
      <c r="AR2134" t="s"/>
      <c r="AS2134" t="s">
        <v>955</v>
      </c>
      <c r="AT2134" t="s">
        <v>94</v>
      </c>
      <c r="AU2134" t="s">
        <v>91</v>
      </c>
      <c r="AV2134" t="s"/>
      <c r="AW2134" t="s">
        <v>95</v>
      </c>
      <c r="AX2134" t="s"/>
      <c r="AY2134" t="n">
        <v>419226</v>
      </c>
      <c r="AZ2134" t="s">
        <v>684</v>
      </c>
      <c r="BA2134" t="s"/>
      <c r="BB2134" t="s"/>
      <c r="BC2134" t="n">
        <v>38.9128</v>
      </c>
      <c r="BD2134" t="n">
        <v>38.9128</v>
      </c>
      <c r="BE2134" t="s">
        <v>889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>
        <v>98</v>
      </c>
      <c r="BO2134" t="s">
        <v>82</v>
      </c>
      <c r="BP2134" t="s">
        <v>99</v>
      </c>
      <c r="BQ2134" t="s">
        <v>448</v>
      </c>
      <c r="BR2134" t="s">
        <v>387</v>
      </c>
    </row>
    <row r="2135" spans="1:70">
      <c r="A2135" t="s">
        <v>70</v>
      </c>
      <c r="B2135" t="s">
        <v>71</v>
      </c>
      <c r="C2135" t="s">
        <v>438</v>
      </c>
      <c r="D2135" t="n">
        <v>3</v>
      </c>
      <c r="E2135" t="s">
        <v>678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117.24</v>
      </c>
      <c r="L2135" t="s">
        <v>77</v>
      </c>
      <c r="M2135" t="s"/>
      <c r="N2135" t="s">
        <v>440</v>
      </c>
      <c r="O2135" t="s">
        <v>79</v>
      </c>
      <c r="P2135" t="s">
        <v>678</v>
      </c>
      <c r="Q2135" t="s"/>
      <c r="R2135" t="s">
        <v>80</v>
      </c>
      <c r="S2135" t="s">
        <v>887</v>
      </c>
      <c r="T2135" t="s">
        <v>82</v>
      </c>
      <c r="U2135" t="s">
        <v>83</v>
      </c>
      <c r="V2135" t="s">
        <v>84</v>
      </c>
      <c r="W2135" t="s">
        <v>103</v>
      </c>
      <c r="X2135" t="s"/>
      <c r="Y2135" t="s">
        <v>86</v>
      </c>
      <c r="Z2135">
        <f>HYPERLINK("https://hotelmonitor-cachepage.eclerx.com/savepage/tk_15454758705620627_sr_61.html","info")</f>
        <v/>
      </c>
      <c r="AA2135" t="n">
        <v>-419226</v>
      </c>
      <c r="AB2135" t="s">
        <v>720</v>
      </c>
      <c r="AC2135" t="s">
        <v>88</v>
      </c>
      <c r="AD2135" t="s">
        <v>89</v>
      </c>
      <c r="AE2135" t="s"/>
      <c r="AF2135" t="s"/>
      <c r="AG2135" t="s"/>
      <c r="AH2135" t="s">
        <v>888</v>
      </c>
      <c r="AI2135" t="s">
        <v>887</v>
      </c>
      <c r="AJ2135" t="s"/>
      <c r="AK2135" t="s">
        <v>91</v>
      </c>
      <c r="AL2135" t="s"/>
      <c r="AM2135" t="s"/>
      <c r="AN2135" t="s">
        <v>91</v>
      </c>
      <c r="AO2135" t="s"/>
      <c r="AP2135" t="n">
        <v>5</v>
      </c>
      <c r="AQ2135" t="s">
        <v>92</v>
      </c>
      <c r="AR2135" t="s"/>
      <c r="AS2135" t="s">
        <v>955</v>
      </c>
      <c r="AT2135" t="s">
        <v>94</v>
      </c>
      <c r="AU2135" t="s">
        <v>91</v>
      </c>
      <c r="AV2135" t="s"/>
      <c r="AW2135" t="s">
        <v>95</v>
      </c>
      <c r="AX2135" t="s"/>
      <c r="AY2135" t="n">
        <v>419226</v>
      </c>
      <c r="AZ2135" t="s">
        <v>684</v>
      </c>
      <c r="BA2135" t="s"/>
      <c r="BB2135" t="s"/>
      <c r="BC2135" t="n">
        <v>38.9128</v>
      </c>
      <c r="BD2135" t="n">
        <v>38.9128</v>
      </c>
      <c r="BE2135" t="s">
        <v>889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>
        <v>98</v>
      </c>
      <c r="BO2135" t="s">
        <v>82</v>
      </c>
      <c r="BP2135" t="s">
        <v>99</v>
      </c>
      <c r="BQ2135" t="s">
        <v>448</v>
      </c>
      <c r="BR2135" t="s">
        <v>387</v>
      </c>
    </row>
    <row r="2136" spans="1:70">
      <c r="A2136" t="s">
        <v>70</v>
      </c>
      <c r="B2136" t="s">
        <v>71</v>
      </c>
      <c r="C2136" t="s">
        <v>438</v>
      </c>
      <c r="D2136" t="n">
        <v>3</v>
      </c>
      <c r="E2136" t="s">
        <v>678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117.24</v>
      </c>
      <c r="L2136" t="s">
        <v>77</v>
      </c>
      <c r="M2136" t="s"/>
      <c r="N2136" t="s">
        <v>440</v>
      </c>
      <c r="O2136" t="s">
        <v>79</v>
      </c>
      <c r="P2136" t="s">
        <v>678</v>
      </c>
      <c r="Q2136" t="s"/>
      <c r="R2136" t="s">
        <v>80</v>
      </c>
      <c r="S2136" t="s">
        <v>887</v>
      </c>
      <c r="T2136" t="s">
        <v>82</v>
      </c>
      <c r="U2136" t="s">
        <v>83</v>
      </c>
      <c r="V2136" t="s">
        <v>84</v>
      </c>
      <c r="W2136" t="s">
        <v>103</v>
      </c>
      <c r="X2136" t="s"/>
      <c r="Y2136" t="s">
        <v>86</v>
      </c>
      <c r="Z2136">
        <f>HYPERLINK("https://hotelmonitor-cachepage.eclerx.com/savepage/tk_15454758705620627_sr_61.html","info")</f>
        <v/>
      </c>
      <c r="AA2136" t="n">
        <v>-419226</v>
      </c>
      <c r="AB2136" t="s">
        <v>720</v>
      </c>
      <c r="AC2136" t="s">
        <v>88</v>
      </c>
      <c r="AD2136" t="s">
        <v>89</v>
      </c>
      <c r="AE2136" t="s"/>
      <c r="AF2136" t="s"/>
      <c r="AG2136" t="s"/>
      <c r="AH2136" t="s">
        <v>888</v>
      </c>
      <c r="AI2136" t="s">
        <v>887</v>
      </c>
      <c r="AJ2136" t="s"/>
      <c r="AK2136" t="s">
        <v>91</v>
      </c>
      <c r="AL2136" t="s"/>
      <c r="AM2136" t="s"/>
      <c r="AN2136" t="s">
        <v>91</v>
      </c>
      <c r="AO2136" t="s"/>
      <c r="AP2136" t="n">
        <v>5</v>
      </c>
      <c r="AQ2136" t="s">
        <v>92</v>
      </c>
      <c r="AR2136" t="s"/>
      <c r="AS2136" t="s">
        <v>955</v>
      </c>
      <c r="AT2136" t="s">
        <v>94</v>
      </c>
      <c r="AU2136" t="s">
        <v>91</v>
      </c>
      <c r="AV2136" t="s"/>
      <c r="AW2136" t="s">
        <v>95</v>
      </c>
      <c r="AX2136" t="s"/>
      <c r="AY2136" t="n">
        <v>419226</v>
      </c>
      <c r="AZ2136" t="s">
        <v>684</v>
      </c>
      <c r="BA2136" t="s"/>
      <c r="BB2136" t="s"/>
      <c r="BC2136" t="n">
        <v>38.9128</v>
      </c>
      <c r="BD2136" t="n">
        <v>38.9128</v>
      </c>
      <c r="BE2136" t="s">
        <v>889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>
        <v>98</v>
      </c>
      <c r="BO2136" t="s">
        <v>82</v>
      </c>
      <c r="BP2136" t="s">
        <v>99</v>
      </c>
      <c r="BQ2136" t="s">
        <v>448</v>
      </c>
      <c r="BR2136" t="s">
        <v>387</v>
      </c>
    </row>
    <row r="2137" spans="1:70">
      <c r="A2137" t="s">
        <v>70</v>
      </c>
      <c r="B2137" t="s">
        <v>71</v>
      </c>
      <c r="C2137" t="s">
        <v>438</v>
      </c>
      <c r="D2137" t="n">
        <v>3</v>
      </c>
      <c r="E2137" t="s">
        <v>678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117.24</v>
      </c>
      <c r="L2137" t="s">
        <v>77</v>
      </c>
      <c r="M2137" t="s"/>
      <c r="N2137" t="s">
        <v>440</v>
      </c>
      <c r="O2137" t="s">
        <v>79</v>
      </c>
      <c r="P2137" t="s">
        <v>678</v>
      </c>
      <c r="Q2137" t="s"/>
      <c r="R2137" t="s">
        <v>80</v>
      </c>
      <c r="S2137" t="s">
        <v>887</v>
      </c>
      <c r="T2137" t="s">
        <v>82</v>
      </c>
      <c r="U2137" t="s">
        <v>83</v>
      </c>
      <c r="V2137" t="s">
        <v>84</v>
      </c>
      <c r="W2137" t="s">
        <v>103</v>
      </c>
      <c r="X2137" t="s"/>
      <c r="Y2137" t="s">
        <v>86</v>
      </c>
      <c r="Z2137">
        <f>HYPERLINK("https://hotelmonitor-cachepage.eclerx.com/savepage/tk_15454758705620627_sr_61.html","info")</f>
        <v/>
      </c>
      <c r="AA2137" t="n">
        <v>-419226</v>
      </c>
      <c r="AB2137" t="s">
        <v>720</v>
      </c>
      <c r="AC2137" t="s">
        <v>88</v>
      </c>
      <c r="AD2137" t="s">
        <v>89</v>
      </c>
      <c r="AE2137" t="s"/>
      <c r="AF2137" t="s"/>
      <c r="AG2137" t="s"/>
      <c r="AH2137" t="s">
        <v>888</v>
      </c>
      <c r="AI2137" t="s">
        <v>887</v>
      </c>
      <c r="AJ2137" t="s"/>
      <c r="AK2137" t="s">
        <v>91</v>
      </c>
      <c r="AL2137" t="s"/>
      <c r="AM2137" t="s"/>
      <c r="AN2137" t="s">
        <v>91</v>
      </c>
      <c r="AO2137" t="s"/>
      <c r="AP2137" t="n">
        <v>5</v>
      </c>
      <c r="AQ2137" t="s">
        <v>92</v>
      </c>
      <c r="AR2137" t="s"/>
      <c r="AS2137" t="s">
        <v>955</v>
      </c>
      <c r="AT2137" t="s">
        <v>94</v>
      </c>
      <c r="AU2137" t="s">
        <v>91</v>
      </c>
      <c r="AV2137" t="s"/>
      <c r="AW2137" t="s">
        <v>95</v>
      </c>
      <c r="AX2137" t="s"/>
      <c r="AY2137" t="n">
        <v>419226</v>
      </c>
      <c r="AZ2137" t="s">
        <v>684</v>
      </c>
      <c r="BA2137" t="s"/>
      <c r="BB2137" t="s"/>
      <c r="BC2137" t="n">
        <v>38.9128</v>
      </c>
      <c r="BD2137" t="n">
        <v>38.9128</v>
      </c>
      <c r="BE2137" t="s">
        <v>889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>
        <v>98</v>
      </c>
      <c r="BO2137" t="s">
        <v>82</v>
      </c>
      <c r="BP2137" t="s">
        <v>99</v>
      </c>
      <c r="BQ2137" t="s">
        <v>448</v>
      </c>
      <c r="BR2137" t="s">
        <v>387</v>
      </c>
    </row>
    <row r="2138" spans="1:70">
      <c r="A2138" t="s">
        <v>70</v>
      </c>
      <c r="B2138" t="s">
        <v>71</v>
      </c>
      <c r="C2138" t="s">
        <v>438</v>
      </c>
      <c r="D2138" t="n">
        <v>3</v>
      </c>
      <c r="E2138" t="s">
        <v>678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117.24</v>
      </c>
      <c r="L2138" t="s">
        <v>77</v>
      </c>
      <c r="M2138" t="s"/>
      <c r="N2138" t="s">
        <v>440</v>
      </c>
      <c r="O2138" t="s">
        <v>79</v>
      </c>
      <c r="P2138" t="s">
        <v>678</v>
      </c>
      <c r="Q2138" t="s"/>
      <c r="R2138" t="s">
        <v>80</v>
      </c>
      <c r="S2138" t="s">
        <v>887</v>
      </c>
      <c r="T2138" t="s">
        <v>82</v>
      </c>
      <c r="U2138" t="s">
        <v>83</v>
      </c>
      <c r="V2138" t="s">
        <v>84</v>
      </c>
      <c r="W2138" t="s">
        <v>103</v>
      </c>
      <c r="X2138" t="s"/>
      <c r="Y2138" t="s">
        <v>86</v>
      </c>
      <c r="Z2138">
        <f>HYPERLINK("https://hotelmonitor-cachepage.eclerx.com/savepage/tk_15454758705620627_sr_61.html","info")</f>
        <v/>
      </c>
      <c r="AA2138" t="n">
        <v>-419226</v>
      </c>
      <c r="AB2138" t="s">
        <v>728</v>
      </c>
      <c r="AC2138" t="s">
        <v>88</v>
      </c>
      <c r="AD2138" t="s">
        <v>89</v>
      </c>
      <c r="AE2138" t="s"/>
      <c r="AF2138" t="s"/>
      <c r="AG2138" t="s"/>
      <c r="AH2138" t="s">
        <v>888</v>
      </c>
      <c r="AI2138" t="s">
        <v>887</v>
      </c>
      <c r="AJ2138" t="s"/>
      <c r="AK2138" t="s">
        <v>91</v>
      </c>
      <c r="AL2138" t="s"/>
      <c r="AM2138" t="s"/>
      <c r="AN2138" t="s">
        <v>91</v>
      </c>
      <c r="AO2138" t="s"/>
      <c r="AP2138" t="n">
        <v>5</v>
      </c>
      <c r="AQ2138" t="s">
        <v>92</v>
      </c>
      <c r="AR2138" t="s"/>
      <c r="AS2138" t="s">
        <v>955</v>
      </c>
      <c r="AT2138" t="s">
        <v>94</v>
      </c>
      <c r="AU2138" t="s">
        <v>91</v>
      </c>
      <c r="AV2138" t="s"/>
      <c r="AW2138" t="s">
        <v>95</v>
      </c>
      <c r="AX2138" t="s"/>
      <c r="AY2138" t="n">
        <v>419226</v>
      </c>
      <c r="AZ2138" t="s">
        <v>684</v>
      </c>
      <c r="BA2138" t="s"/>
      <c r="BB2138" t="s"/>
      <c r="BC2138" t="n">
        <v>38.9128</v>
      </c>
      <c r="BD2138" t="n">
        <v>38.9128</v>
      </c>
      <c r="BE2138" t="s">
        <v>889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>
        <v>98</v>
      </c>
      <c r="BO2138" t="s">
        <v>82</v>
      </c>
      <c r="BP2138" t="s">
        <v>99</v>
      </c>
      <c r="BQ2138" t="s">
        <v>448</v>
      </c>
      <c r="BR2138" t="s">
        <v>387</v>
      </c>
    </row>
    <row r="2139" spans="1:70">
      <c r="A2139" t="s">
        <v>70</v>
      </c>
      <c r="B2139" t="s">
        <v>71</v>
      </c>
      <c r="C2139" t="s">
        <v>438</v>
      </c>
      <c r="D2139" t="n">
        <v>3</v>
      </c>
      <c r="E2139" t="s">
        <v>678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117.24</v>
      </c>
      <c r="L2139" t="s">
        <v>77</v>
      </c>
      <c r="M2139" t="s"/>
      <c r="N2139" t="s">
        <v>440</v>
      </c>
      <c r="O2139" t="s">
        <v>79</v>
      </c>
      <c r="P2139" t="s">
        <v>678</v>
      </c>
      <c r="Q2139" t="s"/>
      <c r="R2139" t="s">
        <v>80</v>
      </c>
      <c r="S2139" t="s">
        <v>887</v>
      </c>
      <c r="T2139" t="s">
        <v>82</v>
      </c>
      <c r="U2139" t="s">
        <v>83</v>
      </c>
      <c r="V2139" t="s">
        <v>84</v>
      </c>
      <c r="W2139" t="s">
        <v>103</v>
      </c>
      <c r="X2139" t="s"/>
      <c r="Y2139" t="s">
        <v>86</v>
      </c>
      <c r="Z2139">
        <f>HYPERLINK("https://hotelmonitor-cachepage.eclerx.com/savepage/tk_15454758705620627_sr_61.html","info")</f>
        <v/>
      </c>
      <c r="AA2139" t="n">
        <v>-419226</v>
      </c>
      <c r="AB2139" t="s">
        <v>728</v>
      </c>
      <c r="AC2139" t="s">
        <v>88</v>
      </c>
      <c r="AD2139" t="s">
        <v>89</v>
      </c>
      <c r="AE2139" t="s"/>
      <c r="AF2139" t="s"/>
      <c r="AG2139" t="s"/>
      <c r="AH2139" t="s">
        <v>888</v>
      </c>
      <c r="AI2139" t="s">
        <v>887</v>
      </c>
      <c r="AJ2139" t="s"/>
      <c r="AK2139" t="s">
        <v>91</v>
      </c>
      <c r="AL2139" t="s"/>
      <c r="AM2139" t="s"/>
      <c r="AN2139" t="s">
        <v>91</v>
      </c>
      <c r="AO2139" t="s"/>
      <c r="AP2139" t="n">
        <v>5</v>
      </c>
      <c r="AQ2139" t="s">
        <v>92</v>
      </c>
      <c r="AR2139" t="s"/>
      <c r="AS2139" t="s">
        <v>955</v>
      </c>
      <c r="AT2139" t="s">
        <v>94</v>
      </c>
      <c r="AU2139" t="s">
        <v>91</v>
      </c>
      <c r="AV2139" t="s"/>
      <c r="AW2139" t="s">
        <v>95</v>
      </c>
      <c r="AX2139" t="s"/>
      <c r="AY2139" t="n">
        <v>419226</v>
      </c>
      <c r="AZ2139" t="s">
        <v>684</v>
      </c>
      <c r="BA2139" t="s"/>
      <c r="BB2139" t="s"/>
      <c r="BC2139" t="n">
        <v>38.9128</v>
      </c>
      <c r="BD2139" t="n">
        <v>38.9128</v>
      </c>
      <c r="BE2139" t="s">
        <v>889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>
        <v>98</v>
      </c>
      <c r="BO2139" t="s">
        <v>82</v>
      </c>
      <c r="BP2139" t="s">
        <v>99</v>
      </c>
      <c r="BQ2139" t="s">
        <v>448</v>
      </c>
      <c r="BR2139" t="s">
        <v>387</v>
      </c>
    </row>
    <row r="2140" spans="1:70">
      <c r="A2140" t="s">
        <v>70</v>
      </c>
      <c r="B2140" t="s">
        <v>71</v>
      </c>
      <c r="C2140" t="s">
        <v>438</v>
      </c>
      <c r="D2140" t="n">
        <v>3</v>
      </c>
      <c r="E2140" t="s">
        <v>678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117.24</v>
      </c>
      <c r="L2140" t="s">
        <v>77</v>
      </c>
      <c r="M2140" t="s"/>
      <c r="N2140" t="s">
        <v>440</v>
      </c>
      <c r="O2140" t="s">
        <v>79</v>
      </c>
      <c r="P2140" t="s">
        <v>678</v>
      </c>
      <c r="Q2140" t="s"/>
      <c r="R2140" t="s">
        <v>80</v>
      </c>
      <c r="S2140" t="s">
        <v>887</v>
      </c>
      <c r="T2140" t="s">
        <v>82</v>
      </c>
      <c r="U2140" t="s">
        <v>83</v>
      </c>
      <c r="V2140" t="s">
        <v>84</v>
      </c>
      <c r="W2140" t="s">
        <v>103</v>
      </c>
      <c r="X2140" t="s"/>
      <c r="Y2140" t="s">
        <v>86</v>
      </c>
      <c r="Z2140">
        <f>HYPERLINK("https://hotelmonitor-cachepage.eclerx.com/savepage/tk_15454758705620627_sr_61.html","info")</f>
        <v/>
      </c>
      <c r="AA2140" t="n">
        <v>-419226</v>
      </c>
      <c r="AB2140" t="s">
        <v>728</v>
      </c>
      <c r="AC2140" t="s">
        <v>88</v>
      </c>
      <c r="AD2140" t="s">
        <v>89</v>
      </c>
      <c r="AE2140" t="s"/>
      <c r="AF2140" t="s"/>
      <c r="AG2140" t="s"/>
      <c r="AH2140" t="s">
        <v>888</v>
      </c>
      <c r="AI2140" t="s">
        <v>887</v>
      </c>
      <c r="AJ2140" t="s"/>
      <c r="AK2140" t="s">
        <v>91</v>
      </c>
      <c r="AL2140" t="s"/>
      <c r="AM2140" t="s"/>
      <c r="AN2140" t="s">
        <v>91</v>
      </c>
      <c r="AO2140" t="s"/>
      <c r="AP2140" t="n">
        <v>5</v>
      </c>
      <c r="AQ2140" t="s">
        <v>92</v>
      </c>
      <c r="AR2140" t="s"/>
      <c r="AS2140" t="s">
        <v>955</v>
      </c>
      <c r="AT2140" t="s">
        <v>94</v>
      </c>
      <c r="AU2140" t="s">
        <v>91</v>
      </c>
      <c r="AV2140" t="s"/>
      <c r="AW2140" t="s">
        <v>95</v>
      </c>
      <c r="AX2140" t="s"/>
      <c r="AY2140" t="n">
        <v>419226</v>
      </c>
      <c r="AZ2140" t="s">
        <v>684</v>
      </c>
      <c r="BA2140" t="s"/>
      <c r="BB2140" t="s"/>
      <c r="BC2140" t="n">
        <v>38.9128</v>
      </c>
      <c r="BD2140" t="n">
        <v>38.9128</v>
      </c>
      <c r="BE2140" t="s">
        <v>889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>
        <v>98</v>
      </c>
      <c r="BO2140" t="s">
        <v>82</v>
      </c>
      <c r="BP2140" t="s">
        <v>99</v>
      </c>
      <c r="BQ2140" t="s">
        <v>448</v>
      </c>
      <c r="BR2140" t="s">
        <v>387</v>
      </c>
    </row>
    <row r="2141" spans="1:70">
      <c r="A2141" t="s">
        <v>70</v>
      </c>
      <c r="B2141" t="s">
        <v>71</v>
      </c>
      <c r="C2141" t="s">
        <v>438</v>
      </c>
      <c r="D2141" t="n">
        <v>3</v>
      </c>
      <c r="E2141" t="s">
        <v>678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117.24</v>
      </c>
      <c r="L2141" t="s">
        <v>77</v>
      </c>
      <c r="M2141" t="s"/>
      <c r="N2141" t="s">
        <v>440</v>
      </c>
      <c r="O2141" t="s">
        <v>79</v>
      </c>
      <c r="P2141" t="s">
        <v>678</v>
      </c>
      <c r="Q2141" t="s"/>
      <c r="R2141" t="s">
        <v>80</v>
      </c>
      <c r="S2141" t="s">
        <v>887</v>
      </c>
      <c r="T2141" t="s">
        <v>82</v>
      </c>
      <c r="U2141" t="s">
        <v>83</v>
      </c>
      <c r="V2141" t="s">
        <v>84</v>
      </c>
      <c r="W2141" t="s">
        <v>103</v>
      </c>
      <c r="X2141" t="s"/>
      <c r="Y2141" t="s">
        <v>86</v>
      </c>
      <c r="Z2141">
        <f>HYPERLINK("https://hotelmonitor-cachepage.eclerx.com/savepage/tk_15454758705620627_sr_61.html","info")</f>
        <v/>
      </c>
      <c r="AA2141" t="n">
        <v>-419226</v>
      </c>
      <c r="AB2141" t="s">
        <v>728</v>
      </c>
      <c r="AC2141" t="s">
        <v>88</v>
      </c>
      <c r="AD2141" t="s">
        <v>89</v>
      </c>
      <c r="AE2141" t="s"/>
      <c r="AF2141" t="s"/>
      <c r="AG2141" t="s"/>
      <c r="AH2141" t="s">
        <v>888</v>
      </c>
      <c r="AI2141" t="s">
        <v>887</v>
      </c>
      <c r="AJ2141" t="s"/>
      <c r="AK2141" t="s">
        <v>91</v>
      </c>
      <c r="AL2141" t="s"/>
      <c r="AM2141" t="s"/>
      <c r="AN2141" t="s">
        <v>91</v>
      </c>
      <c r="AO2141" t="s"/>
      <c r="AP2141" t="n">
        <v>5</v>
      </c>
      <c r="AQ2141" t="s">
        <v>92</v>
      </c>
      <c r="AR2141" t="s"/>
      <c r="AS2141" t="s">
        <v>955</v>
      </c>
      <c r="AT2141" t="s">
        <v>94</v>
      </c>
      <c r="AU2141" t="s">
        <v>91</v>
      </c>
      <c r="AV2141" t="s"/>
      <c r="AW2141" t="s">
        <v>95</v>
      </c>
      <c r="AX2141" t="s"/>
      <c r="AY2141" t="n">
        <v>419226</v>
      </c>
      <c r="AZ2141" t="s">
        <v>684</v>
      </c>
      <c r="BA2141" t="s"/>
      <c r="BB2141" t="s"/>
      <c r="BC2141" t="n">
        <v>38.9128</v>
      </c>
      <c r="BD2141" t="n">
        <v>38.9128</v>
      </c>
      <c r="BE2141" t="s">
        <v>889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>
        <v>98</v>
      </c>
      <c r="BO2141" t="s">
        <v>82</v>
      </c>
      <c r="BP2141" t="s">
        <v>99</v>
      </c>
      <c r="BQ2141" t="s">
        <v>448</v>
      </c>
      <c r="BR2141" t="s">
        <v>387</v>
      </c>
    </row>
    <row r="2142" spans="1:70">
      <c r="A2142" t="s">
        <v>70</v>
      </c>
      <c r="B2142" t="s">
        <v>71</v>
      </c>
      <c r="C2142" t="s">
        <v>438</v>
      </c>
      <c r="D2142" t="n">
        <v>3</v>
      </c>
      <c r="E2142" t="s">
        <v>678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119.41</v>
      </c>
      <c r="L2142" t="s">
        <v>77</v>
      </c>
      <c r="M2142" t="s"/>
      <c r="N2142" t="s">
        <v>440</v>
      </c>
      <c r="O2142" t="s">
        <v>79</v>
      </c>
      <c r="P2142" t="s">
        <v>678</v>
      </c>
      <c r="Q2142" t="s"/>
      <c r="R2142" t="s">
        <v>80</v>
      </c>
      <c r="S2142" t="s">
        <v>2522</v>
      </c>
      <c r="T2142" t="s">
        <v>82</v>
      </c>
      <c r="U2142" t="s">
        <v>83</v>
      </c>
      <c r="V2142" t="s">
        <v>84</v>
      </c>
      <c r="W2142" t="s">
        <v>107</v>
      </c>
      <c r="X2142" t="s"/>
      <c r="Y2142" t="s">
        <v>86</v>
      </c>
      <c r="Z2142">
        <f>HYPERLINK("https://hotelmonitor-cachepage.eclerx.com/savepage/tk_15454758705620627_sr_61.html","info")</f>
        <v/>
      </c>
      <c r="AA2142" t="n">
        <v>-419226</v>
      </c>
      <c r="AB2142" t="s">
        <v>737</v>
      </c>
      <c r="AC2142" t="s">
        <v>88</v>
      </c>
      <c r="AD2142" t="s">
        <v>89</v>
      </c>
      <c r="AE2142" t="s"/>
      <c r="AF2142" t="s"/>
      <c r="AG2142" t="s"/>
      <c r="AH2142" t="s">
        <v>2523</v>
      </c>
      <c r="AI2142" t="s">
        <v>2522</v>
      </c>
      <c r="AJ2142" t="s"/>
      <c r="AK2142" t="s">
        <v>91</v>
      </c>
      <c r="AL2142" t="s"/>
      <c r="AM2142" t="s"/>
      <c r="AN2142" t="s">
        <v>91</v>
      </c>
      <c r="AO2142" t="s"/>
      <c r="AP2142" t="n">
        <v>5</v>
      </c>
      <c r="AQ2142" t="s">
        <v>92</v>
      </c>
      <c r="AR2142" t="s"/>
      <c r="AS2142" t="s">
        <v>955</v>
      </c>
      <c r="AT2142" t="s">
        <v>94</v>
      </c>
      <c r="AU2142" t="s">
        <v>91</v>
      </c>
      <c r="AV2142" t="s"/>
      <c r="AW2142" t="s">
        <v>95</v>
      </c>
      <c r="AX2142" t="s"/>
      <c r="AY2142" t="n">
        <v>419226</v>
      </c>
      <c r="AZ2142" t="s">
        <v>684</v>
      </c>
      <c r="BA2142" t="s"/>
      <c r="BB2142" t="s"/>
      <c r="BC2142" t="n">
        <v>38.9128</v>
      </c>
      <c r="BD2142" t="n">
        <v>38.9128</v>
      </c>
      <c r="BE2142" t="s">
        <v>2524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>
        <v>98</v>
      </c>
      <c r="BO2142" t="s">
        <v>82</v>
      </c>
      <c r="BP2142" t="s">
        <v>99</v>
      </c>
      <c r="BQ2142" t="s">
        <v>448</v>
      </c>
      <c r="BR2142" t="s">
        <v>387</v>
      </c>
    </row>
    <row r="2143" spans="1:70">
      <c r="A2143" t="s">
        <v>70</v>
      </c>
      <c r="B2143" t="s">
        <v>71</v>
      </c>
      <c r="C2143" t="s">
        <v>438</v>
      </c>
      <c r="D2143" t="n">
        <v>3</v>
      </c>
      <c r="E2143" t="s">
        <v>678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119.41</v>
      </c>
      <c r="L2143" t="s">
        <v>77</v>
      </c>
      <c r="M2143" t="s"/>
      <c r="N2143" t="s">
        <v>440</v>
      </c>
      <c r="O2143" t="s">
        <v>79</v>
      </c>
      <c r="P2143" t="s">
        <v>678</v>
      </c>
      <c r="Q2143" t="s"/>
      <c r="R2143" t="s">
        <v>80</v>
      </c>
      <c r="S2143" t="s">
        <v>2522</v>
      </c>
      <c r="T2143" t="s">
        <v>82</v>
      </c>
      <c r="U2143" t="s">
        <v>83</v>
      </c>
      <c r="V2143" t="s">
        <v>84</v>
      </c>
      <c r="W2143" t="s">
        <v>107</v>
      </c>
      <c r="X2143" t="s"/>
      <c r="Y2143" t="s">
        <v>86</v>
      </c>
      <c r="Z2143">
        <f>HYPERLINK("https://hotelmonitor-cachepage.eclerx.com/savepage/tk_15454758705620627_sr_61.html","info")</f>
        <v/>
      </c>
      <c r="AA2143" t="n">
        <v>-419226</v>
      </c>
      <c r="AB2143" t="s">
        <v>737</v>
      </c>
      <c r="AC2143" t="s">
        <v>88</v>
      </c>
      <c r="AD2143" t="s">
        <v>89</v>
      </c>
      <c r="AE2143" t="s"/>
      <c r="AF2143" t="s"/>
      <c r="AG2143" t="s"/>
      <c r="AH2143" t="s">
        <v>2523</v>
      </c>
      <c r="AI2143" t="s">
        <v>2522</v>
      </c>
      <c r="AJ2143" t="s"/>
      <c r="AK2143" t="s">
        <v>91</v>
      </c>
      <c r="AL2143" t="s"/>
      <c r="AM2143" t="s"/>
      <c r="AN2143" t="s">
        <v>91</v>
      </c>
      <c r="AO2143" t="s"/>
      <c r="AP2143" t="n">
        <v>5</v>
      </c>
      <c r="AQ2143" t="s">
        <v>92</v>
      </c>
      <c r="AR2143" t="s"/>
      <c r="AS2143" t="s">
        <v>955</v>
      </c>
      <c r="AT2143" t="s">
        <v>94</v>
      </c>
      <c r="AU2143" t="s">
        <v>91</v>
      </c>
      <c r="AV2143" t="s"/>
      <c r="AW2143" t="s">
        <v>95</v>
      </c>
      <c r="AX2143" t="s"/>
      <c r="AY2143" t="n">
        <v>419226</v>
      </c>
      <c r="AZ2143" t="s">
        <v>684</v>
      </c>
      <c r="BA2143" t="s"/>
      <c r="BB2143" t="s"/>
      <c r="BC2143" t="n">
        <v>38.9128</v>
      </c>
      <c r="BD2143" t="n">
        <v>38.9128</v>
      </c>
      <c r="BE2143" t="s">
        <v>2524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>
        <v>98</v>
      </c>
      <c r="BO2143" t="s">
        <v>82</v>
      </c>
      <c r="BP2143" t="s">
        <v>99</v>
      </c>
      <c r="BQ2143" t="s">
        <v>448</v>
      </c>
      <c r="BR2143" t="s">
        <v>387</v>
      </c>
    </row>
    <row r="2144" spans="1:70">
      <c r="A2144" t="s">
        <v>70</v>
      </c>
      <c r="B2144" t="s">
        <v>71</v>
      </c>
      <c r="C2144" t="s">
        <v>438</v>
      </c>
      <c r="D2144" t="n">
        <v>3</v>
      </c>
      <c r="E2144" t="s">
        <v>678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77.73</v>
      </c>
      <c r="L2144" t="s">
        <v>77</v>
      </c>
      <c r="M2144" t="s"/>
      <c r="N2144" t="s">
        <v>276</v>
      </c>
      <c r="O2144" t="s">
        <v>79</v>
      </c>
      <c r="P2144" t="s">
        <v>678</v>
      </c>
      <c r="Q2144" t="s"/>
      <c r="R2144" t="s">
        <v>80</v>
      </c>
      <c r="S2144" t="s">
        <v>2525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>
        <f>HYPERLINK("https://hotelmonitor-cachepage.eclerx.com/savepage/tk_15454758705620627_sr_61.html","info")</f>
        <v/>
      </c>
      <c r="AA2144" t="n">
        <v>-419226</v>
      </c>
      <c r="AB2144" t="s">
        <v>680</v>
      </c>
      <c r="AC2144" t="s">
        <v>196</v>
      </c>
      <c r="AD2144" t="s">
        <v>89</v>
      </c>
      <c r="AE2144" t="s"/>
      <c r="AF2144" t="s"/>
      <c r="AG2144" t="s"/>
      <c r="AH2144" t="s">
        <v>2526</v>
      </c>
      <c r="AI2144" t="s">
        <v>2525</v>
      </c>
      <c r="AJ2144" t="s"/>
      <c r="AK2144" t="s">
        <v>91</v>
      </c>
      <c r="AL2144" t="s"/>
      <c r="AM2144" t="s"/>
      <c r="AN2144" t="s">
        <v>99</v>
      </c>
      <c r="AO2144" t="s">
        <v>200</v>
      </c>
      <c r="AP2144" t="n">
        <v>5</v>
      </c>
      <c r="AQ2144" t="s">
        <v>92</v>
      </c>
      <c r="AR2144" t="s"/>
      <c r="AS2144" t="s">
        <v>773</v>
      </c>
      <c r="AT2144" t="s">
        <v>94</v>
      </c>
      <c r="AU2144" t="s">
        <v>91</v>
      </c>
      <c r="AV2144" t="s"/>
      <c r="AW2144" t="s">
        <v>95</v>
      </c>
      <c r="AX2144" t="s"/>
      <c r="AY2144" t="n">
        <v>419226</v>
      </c>
      <c r="AZ2144" t="s">
        <v>684</v>
      </c>
      <c r="BA2144" t="s"/>
      <c r="BB2144" t="s"/>
      <c r="BC2144" t="n">
        <v>38.9128</v>
      </c>
      <c r="BD2144" t="n">
        <v>38.9128</v>
      </c>
      <c r="BE2144" t="s">
        <v>2527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>
        <v>98</v>
      </c>
      <c r="BO2144" t="s">
        <v>82</v>
      </c>
      <c r="BP2144" t="s">
        <v>99</v>
      </c>
      <c r="BQ2144" t="s">
        <v>285</v>
      </c>
      <c r="BR2144" t="s">
        <v>387</v>
      </c>
    </row>
    <row r="2145" spans="1:70">
      <c r="A2145" t="s">
        <v>70</v>
      </c>
      <c r="B2145" t="s">
        <v>71</v>
      </c>
      <c r="C2145" t="s">
        <v>438</v>
      </c>
      <c r="D2145" t="n">
        <v>3</v>
      </c>
      <c r="E2145" t="s">
        <v>678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77.73</v>
      </c>
      <c r="L2145" t="s">
        <v>77</v>
      </c>
      <c r="M2145" t="s"/>
      <c r="N2145" t="s">
        <v>276</v>
      </c>
      <c r="O2145" t="s">
        <v>79</v>
      </c>
      <c r="P2145" t="s">
        <v>678</v>
      </c>
      <c r="Q2145" t="s"/>
      <c r="R2145" t="s">
        <v>80</v>
      </c>
      <c r="S2145" t="s">
        <v>2525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>
        <f>HYPERLINK("https://hotelmonitor-cachepage.eclerx.com/savepage/tk_15454758705620627_sr_61.html","info")</f>
        <v/>
      </c>
      <c r="AA2145" t="n">
        <v>-419226</v>
      </c>
      <c r="AB2145" t="s">
        <v>680</v>
      </c>
      <c r="AC2145" t="s">
        <v>196</v>
      </c>
      <c r="AD2145" t="s">
        <v>89</v>
      </c>
      <c r="AE2145" t="s"/>
      <c r="AF2145" t="s"/>
      <c r="AG2145" t="s"/>
      <c r="AH2145" t="s">
        <v>2526</v>
      </c>
      <c r="AI2145" t="s">
        <v>2525</v>
      </c>
      <c r="AJ2145" t="s"/>
      <c r="AK2145" t="s">
        <v>91</v>
      </c>
      <c r="AL2145" t="s"/>
      <c r="AM2145" t="s"/>
      <c r="AN2145" t="s">
        <v>99</v>
      </c>
      <c r="AO2145" t="s">
        <v>200</v>
      </c>
      <c r="AP2145" t="n">
        <v>5</v>
      </c>
      <c r="AQ2145" t="s">
        <v>92</v>
      </c>
      <c r="AR2145" t="s"/>
      <c r="AS2145" t="s">
        <v>773</v>
      </c>
      <c r="AT2145" t="s">
        <v>94</v>
      </c>
      <c r="AU2145" t="s">
        <v>91</v>
      </c>
      <c r="AV2145" t="s"/>
      <c r="AW2145" t="s">
        <v>95</v>
      </c>
      <c r="AX2145" t="s"/>
      <c r="AY2145" t="n">
        <v>419226</v>
      </c>
      <c r="AZ2145" t="s">
        <v>684</v>
      </c>
      <c r="BA2145" t="s"/>
      <c r="BB2145" t="s"/>
      <c r="BC2145" t="n">
        <v>38.9128</v>
      </c>
      <c r="BD2145" t="n">
        <v>38.9128</v>
      </c>
      <c r="BE2145" t="s">
        <v>2527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>
        <v>98</v>
      </c>
      <c r="BO2145" t="s">
        <v>82</v>
      </c>
      <c r="BP2145" t="s">
        <v>99</v>
      </c>
      <c r="BQ2145" t="s">
        <v>285</v>
      </c>
      <c r="BR2145" t="s">
        <v>387</v>
      </c>
    </row>
    <row r="2146" spans="1:70">
      <c r="A2146" t="s">
        <v>70</v>
      </c>
      <c r="B2146" t="s">
        <v>71</v>
      </c>
      <c r="C2146" t="s">
        <v>438</v>
      </c>
      <c r="D2146" t="n">
        <v>3</v>
      </c>
      <c r="E2146" t="s">
        <v>678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90.09999999999999</v>
      </c>
      <c r="L2146" t="s">
        <v>77</v>
      </c>
      <c r="M2146" t="s"/>
      <c r="N2146" t="s">
        <v>276</v>
      </c>
      <c r="O2146" t="s">
        <v>79</v>
      </c>
      <c r="P2146" t="s">
        <v>678</v>
      </c>
      <c r="Q2146" t="s"/>
      <c r="R2146" t="s">
        <v>80</v>
      </c>
      <c r="S2146" t="s">
        <v>1986</v>
      </c>
      <c r="T2146" t="s">
        <v>82</v>
      </c>
      <c r="U2146" t="s">
        <v>83</v>
      </c>
      <c r="V2146" t="s">
        <v>84</v>
      </c>
      <c r="W2146" t="s">
        <v>103</v>
      </c>
      <c r="X2146" t="s"/>
      <c r="Y2146" t="s">
        <v>86</v>
      </c>
      <c r="Z2146">
        <f>HYPERLINK("https://hotelmonitor-cachepage.eclerx.com/savepage/tk_15454758705620627_sr_61.html","info")</f>
        <v/>
      </c>
      <c r="AA2146" t="n">
        <v>-419226</v>
      </c>
      <c r="AB2146" t="s">
        <v>690</v>
      </c>
      <c r="AC2146" t="s">
        <v>196</v>
      </c>
      <c r="AD2146" t="s">
        <v>89</v>
      </c>
      <c r="AE2146" t="s"/>
      <c r="AF2146" t="s"/>
      <c r="AG2146" t="s"/>
      <c r="AH2146" t="s">
        <v>1987</v>
      </c>
      <c r="AI2146" t="s">
        <v>1988</v>
      </c>
      <c r="AJ2146" t="s"/>
      <c r="AK2146" t="s">
        <v>91</v>
      </c>
      <c r="AL2146" t="s"/>
      <c r="AM2146" t="s"/>
      <c r="AN2146" t="s">
        <v>99</v>
      </c>
      <c r="AO2146" t="s">
        <v>200</v>
      </c>
      <c r="AP2146" t="n">
        <v>5</v>
      </c>
      <c r="AQ2146" t="s">
        <v>92</v>
      </c>
      <c r="AR2146" t="s"/>
      <c r="AS2146" t="s">
        <v>773</v>
      </c>
      <c r="AT2146" t="s">
        <v>94</v>
      </c>
      <c r="AU2146" t="s">
        <v>91</v>
      </c>
      <c r="AV2146" t="s"/>
      <c r="AW2146" t="s">
        <v>95</v>
      </c>
      <c r="AX2146" t="s"/>
      <c r="AY2146" t="n">
        <v>419226</v>
      </c>
      <c r="AZ2146" t="s">
        <v>684</v>
      </c>
      <c r="BA2146" t="s"/>
      <c r="BB2146" t="s"/>
      <c r="BC2146" t="n">
        <v>38.9128</v>
      </c>
      <c r="BD2146" t="n">
        <v>38.9128</v>
      </c>
      <c r="BE2146" t="s">
        <v>2528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>
        <v>98</v>
      </c>
      <c r="BO2146" t="s">
        <v>82</v>
      </c>
      <c r="BP2146" t="s">
        <v>99</v>
      </c>
      <c r="BQ2146" t="s">
        <v>285</v>
      </c>
      <c r="BR2146" t="s">
        <v>387</v>
      </c>
    </row>
    <row r="2147" spans="1:70">
      <c r="A2147" t="s">
        <v>70</v>
      </c>
      <c r="B2147" t="s">
        <v>71</v>
      </c>
      <c r="C2147" t="s">
        <v>438</v>
      </c>
      <c r="D2147" t="n">
        <v>3</v>
      </c>
      <c r="E2147" t="s">
        <v>678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90.09999999999999</v>
      </c>
      <c r="L2147" t="s">
        <v>77</v>
      </c>
      <c r="M2147" t="s"/>
      <c r="N2147" t="s">
        <v>276</v>
      </c>
      <c r="O2147" t="s">
        <v>79</v>
      </c>
      <c r="P2147" t="s">
        <v>678</v>
      </c>
      <c r="Q2147" t="s"/>
      <c r="R2147" t="s">
        <v>80</v>
      </c>
      <c r="S2147" t="s">
        <v>1986</v>
      </c>
      <c r="T2147" t="s">
        <v>82</v>
      </c>
      <c r="U2147" t="s">
        <v>83</v>
      </c>
      <c r="V2147" t="s">
        <v>84</v>
      </c>
      <c r="W2147" t="s">
        <v>103</v>
      </c>
      <c r="X2147" t="s"/>
      <c r="Y2147" t="s">
        <v>86</v>
      </c>
      <c r="Z2147">
        <f>HYPERLINK("https://hotelmonitor-cachepage.eclerx.com/savepage/tk_15454758705620627_sr_61.html","info")</f>
        <v/>
      </c>
      <c r="AA2147" t="n">
        <v>-419226</v>
      </c>
      <c r="AB2147" t="s">
        <v>690</v>
      </c>
      <c r="AC2147" t="s">
        <v>196</v>
      </c>
      <c r="AD2147" t="s">
        <v>89</v>
      </c>
      <c r="AE2147" t="s"/>
      <c r="AF2147" t="s"/>
      <c r="AG2147" t="s"/>
      <c r="AH2147" t="s">
        <v>1987</v>
      </c>
      <c r="AI2147" t="s">
        <v>1988</v>
      </c>
      <c r="AJ2147" t="s"/>
      <c r="AK2147" t="s">
        <v>91</v>
      </c>
      <c r="AL2147" t="s"/>
      <c r="AM2147" t="s"/>
      <c r="AN2147" t="s">
        <v>99</v>
      </c>
      <c r="AO2147" t="s">
        <v>200</v>
      </c>
      <c r="AP2147" t="n">
        <v>5</v>
      </c>
      <c r="AQ2147" t="s">
        <v>92</v>
      </c>
      <c r="AR2147" t="s"/>
      <c r="AS2147" t="s">
        <v>773</v>
      </c>
      <c r="AT2147" t="s">
        <v>94</v>
      </c>
      <c r="AU2147" t="s">
        <v>91</v>
      </c>
      <c r="AV2147" t="s"/>
      <c r="AW2147" t="s">
        <v>95</v>
      </c>
      <c r="AX2147" t="s"/>
      <c r="AY2147" t="n">
        <v>419226</v>
      </c>
      <c r="AZ2147" t="s">
        <v>684</v>
      </c>
      <c r="BA2147" t="s"/>
      <c r="BB2147" t="s"/>
      <c r="BC2147" t="n">
        <v>38.9128</v>
      </c>
      <c r="BD2147" t="n">
        <v>38.9128</v>
      </c>
      <c r="BE2147" t="s">
        <v>2528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>
        <v>98</v>
      </c>
      <c r="BO2147" t="s">
        <v>82</v>
      </c>
      <c r="BP2147" t="s">
        <v>99</v>
      </c>
      <c r="BQ2147" t="s">
        <v>285</v>
      </c>
      <c r="BR2147" t="s">
        <v>387</v>
      </c>
    </row>
    <row r="2148" spans="1:70">
      <c r="A2148" t="s">
        <v>70</v>
      </c>
      <c r="B2148" t="s">
        <v>71</v>
      </c>
      <c r="C2148" t="s">
        <v>438</v>
      </c>
      <c r="D2148" t="n">
        <v>3</v>
      </c>
      <c r="E2148" t="s">
        <v>678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97.19</v>
      </c>
      <c r="L2148" t="s">
        <v>77</v>
      </c>
      <c r="M2148" t="s"/>
      <c r="N2148" t="s">
        <v>276</v>
      </c>
      <c r="O2148" t="s">
        <v>79</v>
      </c>
      <c r="P2148" t="s">
        <v>678</v>
      </c>
      <c r="Q2148" t="s"/>
      <c r="R2148" t="s">
        <v>80</v>
      </c>
      <c r="S2148" t="s">
        <v>1676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>
        <f>HYPERLINK("https://hotelmonitor-cachepage.eclerx.com/savepage/tk_15454758705620627_sr_61.html","info")</f>
        <v/>
      </c>
      <c r="AA2148" t="n">
        <v>-419226</v>
      </c>
      <c r="AB2148" t="s">
        <v>694</v>
      </c>
      <c r="AC2148" t="s">
        <v>88</v>
      </c>
      <c r="AD2148" t="s">
        <v>89</v>
      </c>
      <c r="AE2148" t="s"/>
      <c r="AF2148" t="s"/>
      <c r="AG2148" t="s"/>
      <c r="AH2148" t="s">
        <v>1677</v>
      </c>
      <c r="AI2148" t="s">
        <v>1676</v>
      </c>
      <c r="AJ2148" t="s"/>
      <c r="AK2148" t="s">
        <v>91</v>
      </c>
      <c r="AL2148" t="s"/>
      <c r="AM2148" t="s"/>
      <c r="AN2148" t="s">
        <v>91</v>
      </c>
      <c r="AO2148" t="s"/>
      <c r="AP2148" t="n">
        <v>5</v>
      </c>
      <c r="AQ2148" t="s">
        <v>92</v>
      </c>
      <c r="AR2148" t="s"/>
      <c r="AS2148" t="s">
        <v>773</v>
      </c>
      <c r="AT2148" t="s">
        <v>94</v>
      </c>
      <c r="AU2148" t="s">
        <v>91</v>
      </c>
      <c r="AV2148" t="s"/>
      <c r="AW2148" t="s">
        <v>95</v>
      </c>
      <c r="AX2148" t="s"/>
      <c r="AY2148" t="n">
        <v>419226</v>
      </c>
      <c r="AZ2148" t="s">
        <v>684</v>
      </c>
      <c r="BA2148" t="s"/>
      <c r="BB2148" t="s"/>
      <c r="BC2148" t="n">
        <v>38.9128</v>
      </c>
      <c r="BD2148" t="n">
        <v>38.9128</v>
      </c>
      <c r="BE2148" t="s">
        <v>1678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>
        <v>98</v>
      </c>
      <c r="BO2148" t="s">
        <v>82</v>
      </c>
      <c r="BP2148" t="s">
        <v>99</v>
      </c>
      <c r="BQ2148" t="s">
        <v>285</v>
      </c>
      <c r="BR2148" t="s">
        <v>387</v>
      </c>
    </row>
    <row r="2149" spans="1:70">
      <c r="A2149" t="s">
        <v>70</v>
      </c>
      <c r="B2149" t="s">
        <v>71</v>
      </c>
      <c r="C2149" t="s">
        <v>438</v>
      </c>
      <c r="D2149" t="n">
        <v>3</v>
      </c>
      <c r="E2149" t="s">
        <v>678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97.19</v>
      </c>
      <c r="L2149" t="s">
        <v>77</v>
      </c>
      <c r="M2149" t="s"/>
      <c r="N2149" t="s">
        <v>276</v>
      </c>
      <c r="O2149" t="s">
        <v>79</v>
      </c>
      <c r="P2149" t="s">
        <v>678</v>
      </c>
      <c r="Q2149" t="s"/>
      <c r="R2149" t="s">
        <v>80</v>
      </c>
      <c r="S2149" t="s">
        <v>1676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>
        <f>HYPERLINK("https://hotelmonitor-cachepage.eclerx.com/savepage/tk_15454758705620627_sr_61.html","info")</f>
        <v/>
      </c>
      <c r="AA2149" t="n">
        <v>-419226</v>
      </c>
      <c r="AB2149" t="s">
        <v>694</v>
      </c>
      <c r="AC2149" t="s">
        <v>88</v>
      </c>
      <c r="AD2149" t="s">
        <v>89</v>
      </c>
      <c r="AE2149" t="s"/>
      <c r="AF2149" t="s"/>
      <c r="AG2149" t="s"/>
      <c r="AH2149" t="s">
        <v>1677</v>
      </c>
      <c r="AI2149" t="s">
        <v>1676</v>
      </c>
      <c r="AJ2149" t="s"/>
      <c r="AK2149" t="s">
        <v>91</v>
      </c>
      <c r="AL2149" t="s"/>
      <c r="AM2149" t="s"/>
      <c r="AN2149" t="s">
        <v>91</v>
      </c>
      <c r="AO2149" t="s"/>
      <c r="AP2149" t="n">
        <v>5</v>
      </c>
      <c r="AQ2149" t="s">
        <v>92</v>
      </c>
      <c r="AR2149" t="s"/>
      <c r="AS2149" t="s">
        <v>773</v>
      </c>
      <c r="AT2149" t="s">
        <v>94</v>
      </c>
      <c r="AU2149" t="s">
        <v>91</v>
      </c>
      <c r="AV2149" t="s"/>
      <c r="AW2149" t="s">
        <v>95</v>
      </c>
      <c r="AX2149" t="s"/>
      <c r="AY2149" t="n">
        <v>419226</v>
      </c>
      <c r="AZ2149" t="s">
        <v>684</v>
      </c>
      <c r="BA2149" t="s"/>
      <c r="BB2149" t="s"/>
      <c r="BC2149" t="n">
        <v>38.9128</v>
      </c>
      <c r="BD2149" t="n">
        <v>38.9128</v>
      </c>
      <c r="BE2149" t="s">
        <v>1678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>
        <v>98</v>
      </c>
      <c r="BO2149" t="s">
        <v>82</v>
      </c>
      <c r="BP2149" t="s">
        <v>99</v>
      </c>
      <c r="BQ2149" t="s">
        <v>285</v>
      </c>
      <c r="BR2149" t="s">
        <v>387</v>
      </c>
    </row>
    <row r="2150" spans="1:70">
      <c r="A2150" t="s">
        <v>70</v>
      </c>
      <c r="B2150" t="s">
        <v>71</v>
      </c>
      <c r="C2150" t="s">
        <v>438</v>
      </c>
      <c r="D2150" t="n">
        <v>3</v>
      </c>
      <c r="E2150" t="s">
        <v>678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102.43</v>
      </c>
      <c r="L2150" t="s">
        <v>77</v>
      </c>
      <c r="M2150" t="s"/>
      <c r="N2150" t="s">
        <v>276</v>
      </c>
      <c r="O2150" t="s">
        <v>79</v>
      </c>
      <c r="P2150" t="s">
        <v>678</v>
      </c>
      <c r="Q2150" t="s"/>
      <c r="R2150" t="s">
        <v>80</v>
      </c>
      <c r="S2150" t="s">
        <v>2529</v>
      </c>
      <c r="T2150" t="s">
        <v>82</v>
      </c>
      <c r="U2150" t="s">
        <v>83</v>
      </c>
      <c r="V2150" t="s">
        <v>84</v>
      </c>
      <c r="W2150" t="s">
        <v>107</v>
      </c>
      <c r="X2150" t="s"/>
      <c r="Y2150" t="s">
        <v>86</v>
      </c>
      <c r="Z2150">
        <f>HYPERLINK("https://hotelmonitor-cachepage.eclerx.com/savepage/tk_15454758705620627_sr_61.html","info")</f>
        <v/>
      </c>
      <c r="AA2150" t="n">
        <v>-419226</v>
      </c>
      <c r="AB2150" t="s">
        <v>709</v>
      </c>
      <c r="AC2150" t="s">
        <v>196</v>
      </c>
      <c r="AD2150" t="s">
        <v>89</v>
      </c>
      <c r="AE2150" t="s"/>
      <c r="AF2150" t="s"/>
      <c r="AG2150" t="s"/>
      <c r="AH2150" t="s">
        <v>2530</v>
      </c>
      <c r="AI2150" t="s">
        <v>2529</v>
      </c>
      <c r="AJ2150" t="s"/>
      <c r="AK2150" t="s">
        <v>91</v>
      </c>
      <c r="AL2150" t="s"/>
      <c r="AM2150" t="s"/>
      <c r="AN2150" t="s">
        <v>99</v>
      </c>
      <c r="AO2150" t="s">
        <v>200</v>
      </c>
      <c r="AP2150" t="n">
        <v>5</v>
      </c>
      <c r="AQ2150" t="s">
        <v>92</v>
      </c>
      <c r="AR2150" t="s"/>
      <c r="AS2150" t="s">
        <v>773</v>
      </c>
      <c r="AT2150" t="s">
        <v>94</v>
      </c>
      <c r="AU2150" t="s">
        <v>91</v>
      </c>
      <c r="AV2150" t="s"/>
      <c r="AW2150" t="s">
        <v>95</v>
      </c>
      <c r="AX2150" t="s"/>
      <c r="AY2150" t="n">
        <v>419226</v>
      </c>
      <c r="AZ2150" t="s">
        <v>684</v>
      </c>
      <c r="BA2150" t="s"/>
      <c r="BB2150" t="s"/>
      <c r="BC2150" t="n">
        <v>38.9128</v>
      </c>
      <c r="BD2150" t="n">
        <v>38.9128</v>
      </c>
      <c r="BE2150" t="s">
        <v>2531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>
        <v>98</v>
      </c>
      <c r="BO2150" t="s">
        <v>82</v>
      </c>
      <c r="BP2150" t="s">
        <v>99</v>
      </c>
      <c r="BQ2150" t="s">
        <v>285</v>
      </c>
      <c r="BR2150" t="s">
        <v>387</v>
      </c>
    </row>
    <row r="2151" spans="1:70">
      <c r="A2151" t="s">
        <v>70</v>
      </c>
      <c r="B2151" t="s">
        <v>71</v>
      </c>
      <c r="C2151" t="s">
        <v>438</v>
      </c>
      <c r="D2151" t="n">
        <v>3</v>
      </c>
      <c r="E2151" t="s">
        <v>678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102.43</v>
      </c>
      <c r="L2151" t="s">
        <v>77</v>
      </c>
      <c r="M2151" t="s"/>
      <c r="N2151" t="s">
        <v>276</v>
      </c>
      <c r="O2151" t="s">
        <v>79</v>
      </c>
      <c r="P2151" t="s">
        <v>678</v>
      </c>
      <c r="Q2151" t="s"/>
      <c r="R2151" t="s">
        <v>80</v>
      </c>
      <c r="S2151" t="s">
        <v>2529</v>
      </c>
      <c r="T2151" t="s">
        <v>82</v>
      </c>
      <c r="U2151" t="s">
        <v>83</v>
      </c>
      <c r="V2151" t="s">
        <v>84</v>
      </c>
      <c r="W2151" t="s">
        <v>107</v>
      </c>
      <c r="X2151" t="s"/>
      <c r="Y2151" t="s">
        <v>86</v>
      </c>
      <c r="Z2151">
        <f>HYPERLINK("https://hotelmonitor-cachepage.eclerx.com/savepage/tk_15454758705620627_sr_61.html","info")</f>
        <v/>
      </c>
      <c r="AA2151" t="n">
        <v>-419226</v>
      </c>
      <c r="AB2151" t="s">
        <v>709</v>
      </c>
      <c r="AC2151" t="s">
        <v>196</v>
      </c>
      <c r="AD2151" t="s">
        <v>89</v>
      </c>
      <c r="AE2151" t="s"/>
      <c r="AF2151" t="s"/>
      <c r="AG2151" t="s"/>
      <c r="AH2151" t="s">
        <v>2530</v>
      </c>
      <c r="AI2151" t="s">
        <v>2529</v>
      </c>
      <c r="AJ2151" t="s"/>
      <c r="AK2151" t="s">
        <v>91</v>
      </c>
      <c r="AL2151" t="s"/>
      <c r="AM2151" t="s"/>
      <c r="AN2151" t="s">
        <v>99</v>
      </c>
      <c r="AO2151" t="s">
        <v>200</v>
      </c>
      <c r="AP2151" t="n">
        <v>5</v>
      </c>
      <c r="AQ2151" t="s">
        <v>92</v>
      </c>
      <c r="AR2151" t="s"/>
      <c r="AS2151" t="s">
        <v>773</v>
      </c>
      <c r="AT2151" t="s">
        <v>94</v>
      </c>
      <c r="AU2151" t="s">
        <v>91</v>
      </c>
      <c r="AV2151" t="s"/>
      <c r="AW2151" t="s">
        <v>95</v>
      </c>
      <c r="AX2151" t="s"/>
      <c r="AY2151" t="n">
        <v>419226</v>
      </c>
      <c r="AZ2151" t="s">
        <v>684</v>
      </c>
      <c r="BA2151" t="s"/>
      <c r="BB2151" t="s"/>
      <c r="BC2151" t="n">
        <v>38.9128</v>
      </c>
      <c r="BD2151" t="n">
        <v>38.9128</v>
      </c>
      <c r="BE2151" t="s">
        <v>2531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>
        <v>98</v>
      </c>
      <c r="BO2151" t="s">
        <v>82</v>
      </c>
      <c r="BP2151" t="s">
        <v>99</v>
      </c>
      <c r="BQ2151" t="s">
        <v>285</v>
      </c>
      <c r="BR2151" t="s">
        <v>387</v>
      </c>
    </row>
    <row r="2152" spans="1:70">
      <c r="A2152" t="s">
        <v>70</v>
      </c>
      <c r="B2152" t="s">
        <v>71</v>
      </c>
      <c r="C2152" t="s">
        <v>438</v>
      </c>
      <c r="D2152" t="n">
        <v>3</v>
      </c>
      <c r="E2152" t="s">
        <v>678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105</v>
      </c>
      <c r="L2152" t="s">
        <v>77</v>
      </c>
      <c r="M2152" t="s"/>
      <c r="N2152" t="s">
        <v>276</v>
      </c>
      <c r="O2152" t="s">
        <v>79</v>
      </c>
      <c r="P2152" t="s">
        <v>678</v>
      </c>
      <c r="Q2152" t="s"/>
      <c r="R2152" t="s">
        <v>80</v>
      </c>
      <c r="S2152" t="s">
        <v>719</v>
      </c>
      <c r="T2152" t="s">
        <v>82</v>
      </c>
      <c r="U2152" t="s">
        <v>83</v>
      </c>
      <c r="V2152" t="s">
        <v>84</v>
      </c>
      <c r="W2152" t="s">
        <v>85</v>
      </c>
      <c r="X2152" t="s"/>
      <c r="Y2152" t="s">
        <v>86</v>
      </c>
      <c r="Z2152">
        <f>HYPERLINK("https://hotelmonitor-cachepage.eclerx.com/savepage/tk_15454758705620627_sr_61.html","info")</f>
        <v/>
      </c>
      <c r="AA2152" t="n">
        <v>-419226</v>
      </c>
      <c r="AB2152" t="s">
        <v>698</v>
      </c>
      <c r="AC2152" t="s">
        <v>88</v>
      </c>
      <c r="AD2152" t="s">
        <v>89</v>
      </c>
      <c r="AE2152" t="s"/>
      <c r="AF2152" t="s"/>
      <c r="AG2152" t="s"/>
      <c r="AH2152" t="s">
        <v>721</v>
      </c>
      <c r="AI2152" t="s">
        <v>722</v>
      </c>
      <c r="AJ2152" t="s"/>
      <c r="AK2152" t="s">
        <v>99</v>
      </c>
      <c r="AL2152" t="s"/>
      <c r="AM2152" t="s"/>
      <c r="AN2152" t="s">
        <v>91</v>
      </c>
      <c r="AO2152" t="s"/>
      <c r="AP2152" t="n">
        <v>5</v>
      </c>
      <c r="AQ2152" t="s">
        <v>92</v>
      </c>
      <c r="AR2152" t="s"/>
      <c r="AS2152" t="s">
        <v>773</v>
      </c>
      <c r="AT2152" t="s">
        <v>94</v>
      </c>
      <c r="AU2152" t="s">
        <v>91</v>
      </c>
      <c r="AV2152" t="s"/>
      <c r="AW2152" t="s">
        <v>95</v>
      </c>
      <c r="AX2152" t="s"/>
      <c r="AY2152" t="n">
        <v>419226</v>
      </c>
      <c r="AZ2152" t="s">
        <v>684</v>
      </c>
      <c r="BA2152" t="s"/>
      <c r="BB2152" t="s"/>
      <c r="BC2152" t="n">
        <v>38.9128</v>
      </c>
      <c r="BD2152" t="n">
        <v>38.9128</v>
      </c>
      <c r="BE2152" t="s">
        <v>723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>
        <v>98</v>
      </c>
      <c r="BO2152" t="s">
        <v>82</v>
      </c>
      <c r="BP2152" t="s">
        <v>99</v>
      </c>
      <c r="BQ2152" t="s">
        <v>285</v>
      </c>
      <c r="BR2152" t="s">
        <v>387</v>
      </c>
    </row>
    <row r="2153" spans="1:70">
      <c r="A2153" t="s">
        <v>70</v>
      </c>
      <c r="B2153" t="s">
        <v>71</v>
      </c>
      <c r="C2153" t="s">
        <v>438</v>
      </c>
      <c r="D2153" t="n">
        <v>3</v>
      </c>
      <c r="E2153" t="s">
        <v>678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105</v>
      </c>
      <c r="L2153" t="s">
        <v>77</v>
      </c>
      <c r="M2153" t="s"/>
      <c r="N2153" t="s">
        <v>276</v>
      </c>
      <c r="O2153" t="s">
        <v>79</v>
      </c>
      <c r="P2153" t="s">
        <v>678</v>
      </c>
      <c r="Q2153" t="s"/>
      <c r="R2153" t="s">
        <v>80</v>
      </c>
      <c r="S2153" t="s">
        <v>719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>
        <f>HYPERLINK("https://hotelmonitor-cachepage.eclerx.com/savepage/tk_15454758705620627_sr_61.html","info")</f>
        <v/>
      </c>
      <c r="AA2153" t="n">
        <v>-419226</v>
      </c>
      <c r="AB2153" t="s">
        <v>698</v>
      </c>
      <c r="AC2153" t="s">
        <v>88</v>
      </c>
      <c r="AD2153" t="s">
        <v>89</v>
      </c>
      <c r="AE2153" t="s"/>
      <c r="AF2153" t="s"/>
      <c r="AG2153" t="s"/>
      <c r="AH2153" t="s">
        <v>721</v>
      </c>
      <c r="AI2153" t="s">
        <v>722</v>
      </c>
      <c r="AJ2153" t="s"/>
      <c r="AK2153" t="s">
        <v>99</v>
      </c>
      <c r="AL2153" t="s"/>
      <c r="AM2153" t="s"/>
      <c r="AN2153" t="s">
        <v>91</v>
      </c>
      <c r="AO2153" t="s"/>
      <c r="AP2153" t="n">
        <v>5</v>
      </c>
      <c r="AQ2153" t="s">
        <v>92</v>
      </c>
      <c r="AR2153" t="s"/>
      <c r="AS2153" t="s">
        <v>773</v>
      </c>
      <c r="AT2153" t="s">
        <v>94</v>
      </c>
      <c r="AU2153" t="s">
        <v>91</v>
      </c>
      <c r="AV2153" t="s"/>
      <c r="AW2153" t="s">
        <v>95</v>
      </c>
      <c r="AX2153" t="s"/>
      <c r="AY2153" t="n">
        <v>419226</v>
      </c>
      <c r="AZ2153" t="s">
        <v>684</v>
      </c>
      <c r="BA2153" t="s"/>
      <c r="BB2153" t="s"/>
      <c r="BC2153" t="n">
        <v>38.9128</v>
      </c>
      <c r="BD2153" t="n">
        <v>38.9128</v>
      </c>
      <c r="BE2153" t="s">
        <v>723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>
        <v>98</v>
      </c>
      <c r="BO2153" t="s">
        <v>82</v>
      </c>
      <c r="BP2153" t="s">
        <v>99</v>
      </c>
      <c r="BQ2153" t="s">
        <v>285</v>
      </c>
      <c r="BR2153" t="s">
        <v>387</v>
      </c>
    </row>
    <row r="2154" spans="1:70">
      <c r="A2154" t="s">
        <v>70</v>
      </c>
      <c r="B2154" t="s">
        <v>71</v>
      </c>
      <c r="C2154" t="s">
        <v>438</v>
      </c>
      <c r="D2154" t="n">
        <v>3</v>
      </c>
      <c r="E2154" t="s">
        <v>678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107.99</v>
      </c>
      <c r="L2154" t="s">
        <v>77</v>
      </c>
      <c r="M2154" t="s"/>
      <c r="N2154" t="s">
        <v>276</v>
      </c>
      <c r="O2154" t="s">
        <v>79</v>
      </c>
      <c r="P2154" t="s">
        <v>678</v>
      </c>
      <c r="Q2154" t="s"/>
      <c r="R2154" t="s">
        <v>80</v>
      </c>
      <c r="S2154" t="s">
        <v>1682</v>
      </c>
      <c r="T2154" t="s">
        <v>82</v>
      </c>
      <c r="U2154" t="s">
        <v>83</v>
      </c>
      <c r="V2154" t="s">
        <v>84</v>
      </c>
      <c r="W2154" t="s">
        <v>85</v>
      </c>
      <c r="X2154" t="s"/>
      <c r="Y2154" t="s">
        <v>86</v>
      </c>
      <c r="Z2154">
        <f>HYPERLINK("https://hotelmonitor-cachepage.eclerx.com/savepage/tk_15454758705620627_sr_61.html","info")</f>
        <v/>
      </c>
      <c r="AA2154" t="n">
        <v>-419226</v>
      </c>
      <c r="AB2154" t="s">
        <v>698</v>
      </c>
      <c r="AC2154" t="s">
        <v>88</v>
      </c>
      <c r="AD2154" t="s">
        <v>89</v>
      </c>
      <c r="AE2154" t="s"/>
      <c r="AF2154" t="s"/>
      <c r="AG2154" t="s"/>
      <c r="AH2154" t="s">
        <v>1683</v>
      </c>
      <c r="AI2154" t="s">
        <v>1682</v>
      </c>
      <c r="AJ2154" t="s"/>
      <c r="AK2154" t="s">
        <v>91</v>
      </c>
      <c r="AL2154" t="s"/>
      <c r="AM2154" t="s"/>
      <c r="AN2154" t="s">
        <v>91</v>
      </c>
      <c r="AO2154" t="s"/>
      <c r="AP2154" t="n">
        <v>5</v>
      </c>
      <c r="AQ2154" t="s">
        <v>92</v>
      </c>
      <c r="AR2154" t="s"/>
      <c r="AS2154" t="s">
        <v>773</v>
      </c>
      <c r="AT2154" t="s">
        <v>94</v>
      </c>
      <c r="AU2154" t="s">
        <v>91</v>
      </c>
      <c r="AV2154" t="s"/>
      <c r="AW2154" t="s">
        <v>95</v>
      </c>
      <c r="AX2154" t="s"/>
      <c r="AY2154" t="n">
        <v>419226</v>
      </c>
      <c r="AZ2154" t="s">
        <v>684</v>
      </c>
      <c r="BA2154" t="s"/>
      <c r="BB2154" t="s"/>
      <c r="BC2154" t="n">
        <v>38.9128</v>
      </c>
      <c r="BD2154" t="n">
        <v>38.9128</v>
      </c>
      <c r="BE2154" t="s">
        <v>726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>
        <v>98</v>
      </c>
      <c r="BO2154" t="s">
        <v>82</v>
      </c>
      <c r="BP2154" t="s">
        <v>99</v>
      </c>
      <c r="BQ2154" t="s">
        <v>285</v>
      </c>
      <c r="BR2154" t="s">
        <v>387</v>
      </c>
    </row>
    <row r="2155" spans="1:70">
      <c r="A2155" t="s">
        <v>70</v>
      </c>
      <c r="B2155" t="s">
        <v>71</v>
      </c>
      <c r="C2155" t="s">
        <v>438</v>
      </c>
      <c r="D2155" t="n">
        <v>3</v>
      </c>
      <c r="E2155" t="s">
        <v>678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107.99</v>
      </c>
      <c r="L2155" t="s">
        <v>77</v>
      </c>
      <c r="M2155" t="s"/>
      <c r="N2155" t="s">
        <v>276</v>
      </c>
      <c r="O2155" t="s">
        <v>79</v>
      </c>
      <c r="P2155" t="s">
        <v>678</v>
      </c>
      <c r="Q2155" t="s"/>
      <c r="R2155" t="s">
        <v>80</v>
      </c>
      <c r="S2155" t="s">
        <v>1682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>
        <f>HYPERLINK("https://hotelmonitor-cachepage.eclerx.com/savepage/tk_15454758705620627_sr_61.html","info")</f>
        <v/>
      </c>
      <c r="AA2155" t="n">
        <v>-419226</v>
      </c>
      <c r="AB2155" t="s">
        <v>698</v>
      </c>
      <c r="AC2155" t="s">
        <v>88</v>
      </c>
      <c r="AD2155" t="s">
        <v>89</v>
      </c>
      <c r="AE2155" t="s"/>
      <c r="AF2155" t="s"/>
      <c r="AG2155" t="s"/>
      <c r="AH2155" t="s">
        <v>1683</v>
      </c>
      <c r="AI2155" t="s">
        <v>1682</v>
      </c>
      <c r="AJ2155" t="s"/>
      <c r="AK2155" t="s">
        <v>91</v>
      </c>
      <c r="AL2155" t="s"/>
      <c r="AM2155" t="s"/>
      <c r="AN2155" t="s">
        <v>91</v>
      </c>
      <c r="AO2155" t="s"/>
      <c r="AP2155" t="n">
        <v>5</v>
      </c>
      <c r="AQ2155" t="s">
        <v>92</v>
      </c>
      <c r="AR2155" t="s"/>
      <c r="AS2155" t="s">
        <v>773</v>
      </c>
      <c r="AT2155" t="s">
        <v>94</v>
      </c>
      <c r="AU2155" t="s">
        <v>91</v>
      </c>
      <c r="AV2155" t="s"/>
      <c r="AW2155" t="s">
        <v>95</v>
      </c>
      <c r="AX2155" t="s"/>
      <c r="AY2155" t="n">
        <v>419226</v>
      </c>
      <c r="AZ2155" t="s">
        <v>684</v>
      </c>
      <c r="BA2155" t="s"/>
      <c r="BB2155" t="s"/>
      <c r="BC2155" t="n">
        <v>38.9128</v>
      </c>
      <c r="BD2155" t="n">
        <v>38.9128</v>
      </c>
      <c r="BE2155" t="s">
        <v>726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>
        <v>98</v>
      </c>
      <c r="BO2155" t="s">
        <v>82</v>
      </c>
      <c r="BP2155" t="s">
        <v>99</v>
      </c>
      <c r="BQ2155" t="s">
        <v>285</v>
      </c>
      <c r="BR2155" t="s">
        <v>387</v>
      </c>
    </row>
    <row r="2156" spans="1:70">
      <c r="A2156" t="s">
        <v>70</v>
      </c>
      <c r="B2156" t="s">
        <v>71</v>
      </c>
      <c r="C2156" t="s">
        <v>438</v>
      </c>
      <c r="D2156" t="n">
        <v>3</v>
      </c>
      <c r="E2156" t="s">
        <v>678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107.99</v>
      </c>
      <c r="L2156" t="s">
        <v>77</v>
      </c>
      <c r="M2156" t="s"/>
      <c r="N2156" t="s">
        <v>276</v>
      </c>
      <c r="O2156" t="s">
        <v>79</v>
      </c>
      <c r="P2156" t="s">
        <v>678</v>
      </c>
      <c r="Q2156" t="s"/>
      <c r="R2156" t="s">
        <v>80</v>
      </c>
      <c r="S2156" t="s">
        <v>1682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>
        <f>HYPERLINK("https://hotelmonitor-cachepage.eclerx.com/savepage/tk_15454758705620627_sr_61.html","info")</f>
        <v/>
      </c>
      <c r="AA2156" t="n">
        <v>-419226</v>
      </c>
      <c r="AB2156" t="s">
        <v>698</v>
      </c>
      <c r="AC2156" t="s">
        <v>88</v>
      </c>
      <c r="AD2156" t="s">
        <v>89</v>
      </c>
      <c r="AE2156" t="s"/>
      <c r="AF2156" t="s"/>
      <c r="AG2156" t="s"/>
      <c r="AH2156" t="s">
        <v>1683</v>
      </c>
      <c r="AI2156" t="s">
        <v>1682</v>
      </c>
      <c r="AJ2156" t="s"/>
      <c r="AK2156" t="s">
        <v>91</v>
      </c>
      <c r="AL2156" t="s"/>
      <c r="AM2156" t="s"/>
      <c r="AN2156" t="s">
        <v>91</v>
      </c>
      <c r="AO2156" t="s"/>
      <c r="AP2156" t="n">
        <v>5</v>
      </c>
      <c r="AQ2156" t="s">
        <v>92</v>
      </c>
      <c r="AR2156" t="s"/>
      <c r="AS2156" t="s">
        <v>773</v>
      </c>
      <c r="AT2156" t="s">
        <v>94</v>
      </c>
      <c r="AU2156" t="s">
        <v>91</v>
      </c>
      <c r="AV2156" t="s"/>
      <c r="AW2156" t="s">
        <v>95</v>
      </c>
      <c r="AX2156" t="s"/>
      <c r="AY2156" t="n">
        <v>419226</v>
      </c>
      <c r="AZ2156" t="s">
        <v>684</v>
      </c>
      <c r="BA2156" t="s"/>
      <c r="BB2156" t="s"/>
      <c r="BC2156" t="n">
        <v>38.9128</v>
      </c>
      <c r="BD2156" t="n">
        <v>38.9128</v>
      </c>
      <c r="BE2156" t="s">
        <v>726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>
        <v>98</v>
      </c>
      <c r="BO2156" t="s">
        <v>82</v>
      </c>
      <c r="BP2156" t="s">
        <v>99</v>
      </c>
      <c r="BQ2156" t="s">
        <v>285</v>
      </c>
      <c r="BR2156" t="s">
        <v>387</v>
      </c>
    </row>
    <row r="2157" spans="1:70">
      <c r="A2157" t="s">
        <v>70</v>
      </c>
      <c r="B2157" t="s">
        <v>71</v>
      </c>
      <c r="C2157" t="s">
        <v>438</v>
      </c>
      <c r="D2157" t="n">
        <v>3</v>
      </c>
      <c r="E2157" t="s">
        <v>678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107.99</v>
      </c>
      <c r="L2157" t="s">
        <v>77</v>
      </c>
      <c r="M2157" t="s"/>
      <c r="N2157" t="s">
        <v>276</v>
      </c>
      <c r="O2157" t="s">
        <v>79</v>
      </c>
      <c r="P2157" t="s">
        <v>678</v>
      </c>
      <c r="Q2157" t="s"/>
      <c r="R2157" t="s">
        <v>80</v>
      </c>
      <c r="S2157" t="s">
        <v>1682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>
        <f>HYPERLINK("https://hotelmonitor-cachepage.eclerx.com/savepage/tk_15454758705620627_sr_61.html","info")</f>
        <v/>
      </c>
      <c r="AA2157" t="n">
        <v>-419226</v>
      </c>
      <c r="AB2157" t="s">
        <v>698</v>
      </c>
      <c r="AC2157" t="s">
        <v>88</v>
      </c>
      <c r="AD2157" t="s">
        <v>89</v>
      </c>
      <c r="AE2157" t="s"/>
      <c r="AF2157" t="s"/>
      <c r="AG2157" t="s"/>
      <c r="AH2157" t="s">
        <v>1683</v>
      </c>
      <c r="AI2157" t="s">
        <v>1682</v>
      </c>
      <c r="AJ2157" t="s"/>
      <c r="AK2157" t="s">
        <v>91</v>
      </c>
      <c r="AL2157" t="s"/>
      <c r="AM2157" t="s"/>
      <c r="AN2157" t="s">
        <v>91</v>
      </c>
      <c r="AO2157" t="s"/>
      <c r="AP2157" t="n">
        <v>5</v>
      </c>
      <c r="AQ2157" t="s">
        <v>92</v>
      </c>
      <c r="AR2157" t="s"/>
      <c r="AS2157" t="s">
        <v>773</v>
      </c>
      <c r="AT2157" t="s">
        <v>94</v>
      </c>
      <c r="AU2157" t="s">
        <v>91</v>
      </c>
      <c r="AV2157" t="s"/>
      <c r="AW2157" t="s">
        <v>95</v>
      </c>
      <c r="AX2157" t="s"/>
      <c r="AY2157" t="n">
        <v>419226</v>
      </c>
      <c r="AZ2157" t="s">
        <v>684</v>
      </c>
      <c r="BA2157" t="s"/>
      <c r="BB2157" t="s"/>
      <c r="BC2157" t="n">
        <v>38.9128</v>
      </c>
      <c r="BD2157" t="n">
        <v>38.9128</v>
      </c>
      <c r="BE2157" t="s">
        <v>726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>
        <v>98</v>
      </c>
      <c r="BO2157" t="s">
        <v>82</v>
      </c>
      <c r="BP2157" t="s">
        <v>99</v>
      </c>
      <c r="BQ2157" t="s">
        <v>285</v>
      </c>
      <c r="BR2157" t="s">
        <v>387</v>
      </c>
    </row>
    <row r="2158" spans="1:70">
      <c r="A2158" t="s">
        <v>70</v>
      </c>
      <c r="B2158" t="s">
        <v>71</v>
      </c>
      <c r="C2158" t="s">
        <v>438</v>
      </c>
      <c r="D2158" t="n">
        <v>3</v>
      </c>
      <c r="E2158" t="s">
        <v>678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111.09</v>
      </c>
      <c r="L2158" t="s">
        <v>77</v>
      </c>
      <c r="M2158" t="s"/>
      <c r="N2158" t="s">
        <v>276</v>
      </c>
      <c r="O2158" t="s">
        <v>79</v>
      </c>
      <c r="P2158" t="s">
        <v>678</v>
      </c>
      <c r="Q2158" t="s"/>
      <c r="R2158" t="s">
        <v>80</v>
      </c>
      <c r="S2158" t="s">
        <v>1684</v>
      </c>
      <c r="T2158" t="s">
        <v>82</v>
      </c>
      <c r="U2158" t="s">
        <v>83</v>
      </c>
      <c r="V2158" t="s">
        <v>84</v>
      </c>
      <c r="W2158" t="s">
        <v>103</v>
      </c>
      <c r="X2158" t="s"/>
      <c r="Y2158" t="s">
        <v>86</v>
      </c>
      <c r="Z2158">
        <f>HYPERLINK("https://hotelmonitor-cachepage.eclerx.com/savepage/tk_15454758705620627_sr_61.html","info")</f>
        <v/>
      </c>
      <c r="AA2158" t="n">
        <v>-419226</v>
      </c>
      <c r="AB2158" t="s">
        <v>713</v>
      </c>
      <c r="AC2158" t="s">
        <v>88</v>
      </c>
      <c r="AD2158" t="s">
        <v>89</v>
      </c>
      <c r="AE2158" t="s"/>
      <c r="AF2158" t="s"/>
      <c r="AG2158" t="s"/>
      <c r="AH2158" t="s">
        <v>1685</v>
      </c>
      <c r="AI2158" t="s">
        <v>1684</v>
      </c>
      <c r="AJ2158" t="s"/>
      <c r="AK2158" t="s">
        <v>91</v>
      </c>
      <c r="AL2158" t="s"/>
      <c r="AM2158" t="s"/>
      <c r="AN2158" t="s">
        <v>91</v>
      </c>
      <c r="AO2158" t="s"/>
      <c r="AP2158" t="n">
        <v>5</v>
      </c>
      <c r="AQ2158" t="s">
        <v>92</v>
      </c>
      <c r="AR2158" t="s"/>
      <c r="AS2158" t="s">
        <v>773</v>
      </c>
      <c r="AT2158" t="s">
        <v>94</v>
      </c>
      <c r="AU2158" t="s">
        <v>91</v>
      </c>
      <c r="AV2158" t="s"/>
      <c r="AW2158" t="s">
        <v>95</v>
      </c>
      <c r="AX2158" t="s"/>
      <c r="AY2158" t="n">
        <v>419226</v>
      </c>
      <c r="AZ2158" t="s">
        <v>684</v>
      </c>
      <c r="BA2158" t="s"/>
      <c r="BB2158" t="s"/>
      <c r="BC2158" t="n">
        <v>38.9128</v>
      </c>
      <c r="BD2158" t="n">
        <v>38.9128</v>
      </c>
      <c r="BE2158" t="s">
        <v>1686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>
        <v>98</v>
      </c>
      <c r="BO2158" t="s">
        <v>82</v>
      </c>
      <c r="BP2158" t="s">
        <v>99</v>
      </c>
      <c r="BQ2158" t="s">
        <v>285</v>
      </c>
      <c r="BR2158" t="s">
        <v>387</v>
      </c>
    </row>
    <row r="2159" spans="1:70">
      <c r="A2159" t="s">
        <v>70</v>
      </c>
      <c r="B2159" t="s">
        <v>71</v>
      </c>
      <c r="C2159" t="s">
        <v>438</v>
      </c>
      <c r="D2159" t="n">
        <v>3</v>
      </c>
      <c r="E2159" t="s">
        <v>678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111.09</v>
      </c>
      <c r="L2159" t="s">
        <v>77</v>
      </c>
      <c r="M2159" t="s"/>
      <c r="N2159" t="s">
        <v>276</v>
      </c>
      <c r="O2159" t="s">
        <v>79</v>
      </c>
      <c r="P2159" t="s">
        <v>678</v>
      </c>
      <c r="Q2159" t="s"/>
      <c r="R2159" t="s">
        <v>80</v>
      </c>
      <c r="S2159" t="s">
        <v>1684</v>
      </c>
      <c r="T2159" t="s">
        <v>82</v>
      </c>
      <c r="U2159" t="s">
        <v>83</v>
      </c>
      <c r="V2159" t="s">
        <v>84</v>
      </c>
      <c r="W2159" t="s">
        <v>103</v>
      </c>
      <c r="X2159" t="s"/>
      <c r="Y2159" t="s">
        <v>86</v>
      </c>
      <c r="Z2159">
        <f>HYPERLINK("https://hotelmonitor-cachepage.eclerx.com/savepage/tk_15454758705620627_sr_61.html","info")</f>
        <v/>
      </c>
      <c r="AA2159" t="n">
        <v>-419226</v>
      </c>
      <c r="AB2159" t="s">
        <v>713</v>
      </c>
      <c r="AC2159" t="s">
        <v>88</v>
      </c>
      <c r="AD2159" t="s">
        <v>89</v>
      </c>
      <c r="AE2159" t="s"/>
      <c r="AF2159" t="s"/>
      <c r="AG2159" t="s"/>
      <c r="AH2159" t="s">
        <v>1685</v>
      </c>
      <c r="AI2159" t="s">
        <v>1684</v>
      </c>
      <c r="AJ2159" t="s"/>
      <c r="AK2159" t="s">
        <v>91</v>
      </c>
      <c r="AL2159" t="s"/>
      <c r="AM2159" t="s"/>
      <c r="AN2159" t="s">
        <v>91</v>
      </c>
      <c r="AO2159" t="s"/>
      <c r="AP2159" t="n">
        <v>5</v>
      </c>
      <c r="AQ2159" t="s">
        <v>92</v>
      </c>
      <c r="AR2159" t="s"/>
      <c r="AS2159" t="s">
        <v>773</v>
      </c>
      <c r="AT2159" t="s">
        <v>94</v>
      </c>
      <c r="AU2159" t="s">
        <v>91</v>
      </c>
      <c r="AV2159" t="s"/>
      <c r="AW2159" t="s">
        <v>95</v>
      </c>
      <c r="AX2159" t="s"/>
      <c r="AY2159" t="n">
        <v>419226</v>
      </c>
      <c r="AZ2159" t="s">
        <v>684</v>
      </c>
      <c r="BA2159" t="s"/>
      <c r="BB2159" t="s"/>
      <c r="BC2159" t="n">
        <v>38.9128</v>
      </c>
      <c r="BD2159" t="n">
        <v>38.9128</v>
      </c>
      <c r="BE2159" t="s">
        <v>1686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>
        <v>98</v>
      </c>
      <c r="BO2159" t="s">
        <v>82</v>
      </c>
      <c r="BP2159" t="s">
        <v>99</v>
      </c>
      <c r="BQ2159" t="s">
        <v>285</v>
      </c>
      <c r="BR2159" t="s">
        <v>387</v>
      </c>
    </row>
    <row r="2160" spans="1:70">
      <c r="A2160" t="s">
        <v>70</v>
      </c>
      <c r="B2160" t="s">
        <v>71</v>
      </c>
      <c r="C2160" t="s">
        <v>438</v>
      </c>
      <c r="D2160" t="n">
        <v>3</v>
      </c>
      <c r="E2160" t="s">
        <v>678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120</v>
      </c>
      <c r="L2160" t="s">
        <v>77</v>
      </c>
      <c r="M2160" t="s"/>
      <c r="N2160" t="s">
        <v>276</v>
      </c>
      <c r="O2160" t="s">
        <v>79</v>
      </c>
      <c r="P2160" t="s">
        <v>678</v>
      </c>
      <c r="Q2160" t="s"/>
      <c r="R2160" t="s">
        <v>80</v>
      </c>
      <c r="S2160" t="s">
        <v>1716</v>
      </c>
      <c r="T2160" t="s">
        <v>82</v>
      </c>
      <c r="U2160" t="s">
        <v>83</v>
      </c>
      <c r="V2160" t="s">
        <v>84</v>
      </c>
      <c r="W2160" t="s">
        <v>103</v>
      </c>
      <c r="X2160" t="s"/>
      <c r="Y2160" t="s">
        <v>86</v>
      </c>
      <c r="Z2160">
        <f>HYPERLINK("https://hotelmonitor-cachepage.eclerx.com/savepage/tk_15454758705620627_sr_61.html","info")</f>
        <v/>
      </c>
      <c r="AA2160" t="n">
        <v>-419226</v>
      </c>
      <c r="AB2160" t="s">
        <v>720</v>
      </c>
      <c r="AC2160" t="s">
        <v>88</v>
      </c>
      <c r="AD2160" t="s">
        <v>89</v>
      </c>
      <c r="AE2160" t="s"/>
      <c r="AF2160" t="s"/>
      <c r="AG2160" t="s"/>
      <c r="AH2160" t="s">
        <v>1717</v>
      </c>
      <c r="AI2160" t="s">
        <v>1718</v>
      </c>
      <c r="AJ2160" t="s"/>
      <c r="AK2160" t="s">
        <v>99</v>
      </c>
      <c r="AL2160" t="s"/>
      <c r="AM2160" t="s"/>
      <c r="AN2160" t="s">
        <v>91</v>
      </c>
      <c r="AO2160" t="s"/>
      <c r="AP2160" t="n">
        <v>5</v>
      </c>
      <c r="AQ2160" t="s">
        <v>92</v>
      </c>
      <c r="AR2160" t="s"/>
      <c r="AS2160" t="s">
        <v>773</v>
      </c>
      <c r="AT2160" t="s">
        <v>94</v>
      </c>
      <c r="AU2160" t="s">
        <v>91</v>
      </c>
      <c r="AV2160" t="s"/>
      <c r="AW2160" t="s">
        <v>95</v>
      </c>
      <c r="AX2160" t="s"/>
      <c r="AY2160" t="n">
        <v>419226</v>
      </c>
      <c r="AZ2160" t="s">
        <v>684</v>
      </c>
      <c r="BA2160" t="s"/>
      <c r="BB2160" t="s"/>
      <c r="BC2160" t="n">
        <v>38.9128</v>
      </c>
      <c r="BD2160" t="n">
        <v>38.9128</v>
      </c>
      <c r="BE2160" t="s">
        <v>1719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>
        <v>98</v>
      </c>
      <c r="BO2160" t="s">
        <v>82</v>
      </c>
      <c r="BP2160" t="s">
        <v>99</v>
      </c>
      <c r="BQ2160" t="s">
        <v>285</v>
      </c>
      <c r="BR2160" t="s">
        <v>387</v>
      </c>
    </row>
    <row r="2161" spans="1:70">
      <c r="A2161" t="s">
        <v>70</v>
      </c>
      <c r="B2161" t="s">
        <v>71</v>
      </c>
      <c r="C2161" t="s">
        <v>438</v>
      </c>
      <c r="D2161" t="n">
        <v>3</v>
      </c>
      <c r="E2161" t="s">
        <v>678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120</v>
      </c>
      <c r="L2161" t="s">
        <v>77</v>
      </c>
      <c r="M2161" t="s"/>
      <c r="N2161" t="s">
        <v>276</v>
      </c>
      <c r="O2161" t="s">
        <v>79</v>
      </c>
      <c r="P2161" t="s">
        <v>678</v>
      </c>
      <c r="Q2161" t="s"/>
      <c r="R2161" t="s">
        <v>80</v>
      </c>
      <c r="S2161" t="s">
        <v>1716</v>
      </c>
      <c r="T2161" t="s">
        <v>82</v>
      </c>
      <c r="U2161" t="s">
        <v>83</v>
      </c>
      <c r="V2161" t="s">
        <v>84</v>
      </c>
      <c r="W2161" t="s">
        <v>103</v>
      </c>
      <c r="X2161" t="s"/>
      <c r="Y2161" t="s">
        <v>86</v>
      </c>
      <c r="Z2161">
        <f>HYPERLINK("https://hotelmonitor-cachepage.eclerx.com/savepage/tk_15454758705620627_sr_61.html","info")</f>
        <v/>
      </c>
      <c r="AA2161" t="n">
        <v>-419226</v>
      </c>
      <c r="AB2161" t="s">
        <v>720</v>
      </c>
      <c r="AC2161" t="s">
        <v>88</v>
      </c>
      <c r="AD2161" t="s">
        <v>89</v>
      </c>
      <c r="AE2161" t="s"/>
      <c r="AF2161" t="s"/>
      <c r="AG2161" t="s"/>
      <c r="AH2161" t="s">
        <v>1717</v>
      </c>
      <c r="AI2161" t="s">
        <v>1718</v>
      </c>
      <c r="AJ2161" t="s"/>
      <c r="AK2161" t="s">
        <v>99</v>
      </c>
      <c r="AL2161" t="s"/>
      <c r="AM2161" t="s"/>
      <c r="AN2161" t="s">
        <v>91</v>
      </c>
      <c r="AO2161" t="s"/>
      <c r="AP2161" t="n">
        <v>5</v>
      </c>
      <c r="AQ2161" t="s">
        <v>92</v>
      </c>
      <c r="AR2161" t="s"/>
      <c r="AS2161" t="s">
        <v>773</v>
      </c>
      <c r="AT2161" t="s">
        <v>94</v>
      </c>
      <c r="AU2161" t="s">
        <v>91</v>
      </c>
      <c r="AV2161" t="s"/>
      <c r="AW2161" t="s">
        <v>95</v>
      </c>
      <c r="AX2161" t="s"/>
      <c r="AY2161" t="n">
        <v>419226</v>
      </c>
      <c r="AZ2161" t="s">
        <v>684</v>
      </c>
      <c r="BA2161" t="s"/>
      <c r="BB2161" t="s"/>
      <c r="BC2161" t="n">
        <v>38.9128</v>
      </c>
      <c r="BD2161" t="n">
        <v>38.9128</v>
      </c>
      <c r="BE2161" t="s">
        <v>1719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>
        <v>98</v>
      </c>
      <c r="BO2161" t="s">
        <v>82</v>
      </c>
      <c r="BP2161" t="s">
        <v>99</v>
      </c>
      <c r="BQ2161" t="s">
        <v>285</v>
      </c>
      <c r="BR2161" t="s">
        <v>387</v>
      </c>
    </row>
    <row r="2162" spans="1:70">
      <c r="A2162" t="s">
        <v>70</v>
      </c>
      <c r="B2162" t="s">
        <v>71</v>
      </c>
      <c r="C2162" t="s">
        <v>438</v>
      </c>
      <c r="D2162" t="n">
        <v>3</v>
      </c>
      <c r="E2162" t="s">
        <v>678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120</v>
      </c>
      <c r="L2162" t="s">
        <v>77</v>
      </c>
      <c r="M2162" t="s"/>
      <c r="N2162" t="s">
        <v>276</v>
      </c>
      <c r="O2162" t="s">
        <v>79</v>
      </c>
      <c r="P2162" t="s">
        <v>678</v>
      </c>
      <c r="Q2162" t="s"/>
      <c r="R2162" t="s">
        <v>80</v>
      </c>
      <c r="S2162" t="s">
        <v>1716</v>
      </c>
      <c r="T2162" t="s">
        <v>82</v>
      </c>
      <c r="U2162" t="s">
        <v>83</v>
      </c>
      <c r="V2162" t="s">
        <v>84</v>
      </c>
      <c r="W2162" t="s">
        <v>103</v>
      </c>
      <c r="X2162" t="s"/>
      <c r="Y2162" t="s">
        <v>86</v>
      </c>
      <c r="Z2162">
        <f>HYPERLINK("https://hotelmonitor-cachepage.eclerx.com/savepage/tk_15454758705620627_sr_61.html","info")</f>
        <v/>
      </c>
      <c r="AA2162" t="n">
        <v>-419226</v>
      </c>
      <c r="AB2162" t="s">
        <v>728</v>
      </c>
      <c r="AC2162" t="s">
        <v>88</v>
      </c>
      <c r="AD2162" t="s">
        <v>89</v>
      </c>
      <c r="AE2162" t="s"/>
      <c r="AF2162" t="s"/>
      <c r="AG2162" t="s"/>
      <c r="AH2162" t="s">
        <v>1717</v>
      </c>
      <c r="AI2162" t="s">
        <v>1718</v>
      </c>
      <c r="AJ2162" t="s"/>
      <c r="AK2162" t="s">
        <v>99</v>
      </c>
      <c r="AL2162" t="s"/>
      <c r="AM2162" t="s"/>
      <c r="AN2162" t="s">
        <v>91</v>
      </c>
      <c r="AO2162" t="s"/>
      <c r="AP2162" t="n">
        <v>5</v>
      </c>
      <c r="AQ2162" t="s">
        <v>92</v>
      </c>
      <c r="AR2162" t="s"/>
      <c r="AS2162" t="s">
        <v>773</v>
      </c>
      <c r="AT2162" t="s">
        <v>94</v>
      </c>
      <c r="AU2162" t="s">
        <v>91</v>
      </c>
      <c r="AV2162" t="s"/>
      <c r="AW2162" t="s">
        <v>95</v>
      </c>
      <c r="AX2162" t="s"/>
      <c r="AY2162" t="n">
        <v>419226</v>
      </c>
      <c r="AZ2162" t="s">
        <v>684</v>
      </c>
      <c r="BA2162" t="s"/>
      <c r="BB2162" t="s"/>
      <c r="BC2162" t="n">
        <v>38.9128</v>
      </c>
      <c r="BD2162" t="n">
        <v>38.9128</v>
      </c>
      <c r="BE2162" t="s">
        <v>1719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>
        <v>98</v>
      </c>
      <c r="BO2162" t="s">
        <v>82</v>
      </c>
      <c r="BP2162" t="s">
        <v>99</v>
      </c>
      <c r="BQ2162" t="s">
        <v>285</v>
      </c>
      <c r="BR2162" t="s">
        <v>387</v>
      </c>
    </row>
    <row r="2163" spans="1:70">
      <c r="A2163" t="s">
        <v>70</v>
      </c>
      <c r="B2163" t="s">
        <v>71</v>
      </c>
      <c r="C2163" t="s">
        <v>438</v>
      </c>
      <c r="D2163" t="n">
        <v>3</v>
      </c>
      <c r="E2163" t="s">
        <v>678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120</v>
      </c>
      <c r="L2163" t="s">
        <v>77</v>
      </c>
      <c r="M2163" t="s"/>
      <c r="N2163" t="s">
        <v>276</v>
      </c>
      <c r="O2163" t="s">
        <v>79</v>
      </c>
      <c r="P2163" t="s">
        <v>678</v>
      </c>
      <c r="Q2163" t="s"/>
      <c r="R2163" t="s">
        <v>80</v>
      </c>
      <c r="S2163" t="s">
        <v>1716</v>
      </c>
      <c r="T2163" t="s">
        <v>82</v>
      </c>
      <c r="U2163" t="s">
        <v>83</v>
      </c>
      <c r="V2163" t="s">
        <v>84</v>
      </c>
      <c r="W2163" t="s">
        <v>103</v>
      </c>
      <c r="X2163" t="s"/>
      <c r="Y2163" t="s">
        <v>86</v>
      </c>
      <c r="Z2163">
        <f>HYPERLINK("https://hotelmonitor-cachepage.eclerx.com/savepage/tk_15454758705620627_sr_61.html","info")</f>
        <v/>
      </c>
      <c r="AA2163" t="n">
        <v>-419226</v>
      </c>
      <c r="AB2163" t="s">
        <v>728</v>
      </c>
      <c r="AC2163" t="s">
        <v>88</v>
      </c>
      <c r="AD2163" t="s">
        <v>89</v>
      </c>
      <c r="AE2163" t="s"/>
      <c r="AF2163" t="s"/>
      <c r="AG2163" t="s"/>
      <c r="AH2163" t="s">
        <v>1717</v>
      </c>
      <c r="AI2163" t="s">
        <v>1718</v>
      </c>
      <c r="AJ2163" t="s"/>
      <c r="AK2163" t="s">
        <v>99</v>
      </c>
      <c r="AL2163" t="s"/>
      <c r="AM2163" t="s"/>
      <c r="AN2163" t="s">
        <v>91</v>
      </c>
      <c r="AO2163" t="s"/>
      <c r="AP2163" t="n">
        <v>5</v>
      </c>
      <c r="AQ2163" t="s">
        <v>92</v>
      </c>
      <c r="AR2163" t="s"/>
      <c r="AS2163" t="s">
        <v>773</v>
      </c>
      <c r="AT2163" t="s">
        <v>94</v>
      </c>
      <c r="AU2163" t="s">
        <v>91</v>
      </c>
      <c r="AV2163" t="s"/>
      <c r="AW2163" t="s">
        <v>95</v>
      </c>
      <c r="AX2163" t="s"/>
      <c r="AY2163" t="n">
        <v>419226</v>
      </c>
      <c r="AZ2163" t="s">
        <v>684</v>
      </c>
      <c r="BA2163" t="s"/>
      <c r="BB2163" t="s"/>
      <c r="BC2163" t="n">
        <v>38.9128</v>
      </c>
      <c r="BD2163" t="n">
        <v>38.9128</v>
      </c>
      <c r="BE2163" t="s">
        <v>1719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>
        <v>98</v>
      </c>
      <c r="BO2163" t="s">
        <v>82</v>
      </c>
      <c r="BP2163" t="s">
        <v>99</v>
      </c>
      <c r="BQ2163" t="s">
        <v>285</v>
      </c>
      <c r="BR2163" t="s">
        <v>387</v>
      </c>
    </row>
    <row r="2164" spans="1:70">
      <c r="A2164" t="s">
        <v>70</v>
      </c>
      <c r="B2164" t="s">
        <v>71</v>
      </c>
      <c r="C2164" t="s">
        <v>438</v>
      </c>
      <c r="D2164" t="n">
        <v>3</v>
      </c>
      <c r="E2164" t="s">
        <v>678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123.41</v>
      </c>
      <c r="L2164" t="s">
        <v>77</v>
      </c>
      <c r="M2164" t="s"/>
      <c r="N2164" t="s">
        <v>276</v>
      </c>
      <c r="O2164" t="s">
        <v>79</v>
      </c>
      <c r="P2164" t="s">
        <v>678</v>
      </c>
      <c r="Q2164" t="s"/>
      <c r="R2164" t="s">
        <v>80</v>
      </c>
      <c r="S2164" t="s">
        <v>182</v>
      </c>
      <c r="T2164" t="s">
        <v>82</v>
      </c>
      <c r="U2164" t="s">
        <v>83</v>
      </c>
      <c r="V2164" t="s">
        <v>84</v>
      </c>
      <c r="W2164" t="s">
        <v>103</v>
      </c>
      <c r="X2164" t="s"/>
      <c r="Y2164" t="s">
        <v>86</v>
      </c>
      <c r="Z2164">
        <f>HYPERLINK("https://hotelmonitor-cachepage.eclerx.com/savepage/tk_15454758705620627_sr_61.html","info")</f>
        <v/>
      </c>
      <c r="AA2164" t="n">
        <v>-419226</v>
      </c>
      <c r="AB2164" t="s">
        <v>720</v>
      </c>
      <c r="AC2164" t="s">
        <v>88</v>
      </c>
      <c r="AD2164" t="s">
        <v>89</v>
      </c>
      <c r="AE2164" t="s"/>
      <c r="AF2164" t="s"/>
      <c r="AG2164" t="s"/>
      <c r="AH2164" t="s">
        <v>184</v>
      </c>
      <c r="AI2164" t="s">
        <v>182</v>
      </c>
      <c r="AJ2164" t="s"/>
      <c r="AK2164" t="s">
        <v>91</v>
      </c>
      <c r="AL2164" t="s"/>
      <c r="AM2164" t="s"/>
      <c r="AN2164" t="s">
        <v>91</v>
      </c>
      <c r="AO2164" t="s"/>
      <c r="AP2164" t="n">
        <v>5</v>
      </c>
      <c r="AQ2164" t="s">
        <v>92</v>
      </c>
      <c r="AR2164" t="s"/>
      <c r="AS2164" t="s">
        <v>773</v>
      </c>
      <c r="AT2164" t="s">
        <v>94</v>
      </c>
      <c r="AU2164" t="s">
        <v>91</v>
      </c>
      <c r="AV2164" t="s"/>
      <c r="AW2164" t="s">
        <v>95</v>
      </c>
      <c r="AX2164" t="s"/>
      <c r="AY2164" t="n">
        <v>419226</v>
      </c>
      <c r="AZ2164" t="s">
        <v>684</v>
      </c>
      <c r="BA2164" t="s"/>
      <c r="BB2164" t="s"/>
      <c r="BC2164" t="n">
        <v>38.9128</v>
      </c>
      <c r="BD2164" t="n">
        <v>38.9128</v>
      </c>
      <c r="BE2164" t="s">
        <v>1720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>
        <v>98</v>
      </c>
      <c r="BO2164" t="s">
        <v>82</v>
      </c>
      <c r="BP2164" t="s">
        <v>99</v>
      </c>
      <c r="BQ2164" t="s">
        <v>285</v>
      </c>
      <c r="BR2164" t="s">
        <v>387</v>
      </c>
    </row>
    <row r="2165" spans="1:70">
      <c r="A2165" t="s">
        <v>70</v>
      </c>
      <c r="B2165" t="s">
        <v>71</v>
      </c>
      <c r="C2165" t="s">
        <v>438</v>
      </c>
      <c r="D2165" t="n">
        <v>3</v>
      </c>
      <c r="E2165" t="s">
        <v>678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123.41</v>
      </c>
      <c r="L2165" t="s">
        <v>77</v>
      </c>
      <c r="M2165" t="s"/>
      <c r="N2165" t="s">
        <v>276</v>
      </c>
      <c r="O2165" t="s">
        <v>79</v>
      </c>
      <c r="P2165" t="s">
        <v>678</v>
      </c>
      <c r="Q2165" t="s"/>
      <c r="R2165" t="s">
        <v>80</v>
      </c>
      <c r="S2165" t="s">
        <v>182</v>
      </c>
      <c r="T2165" t="s">
        <v>82</v>
      </c>
      <c r="U2165" t="s">
        <v>83</v>
      </c>
      <c r="V2165" t="s">
        <v>84</v>
      </c>
      <c r="W2165" t="s">
        <v>103</v>
      </c>
      <c r="X2165" t="s"/>
      <c r="Y2165" t="s">
        <v>86</v>
      </c>
      <c r="Z2165">
        <f>HYPERLINK("https://hotelmonitor-cachepage.eclerx.com/savepage/tk_15454758705620627_sr_61.html","info")</f>
        <v/>
      </c>
      <c r="AA2165" t="n">
        <v>-419226</v>
      </c>
      <c r="AB2165" t="s">
        <v>720</v>
      </c>
      <c r="AC2165" t="s">
        <v>88</v>
      </c>
      <c r="AD2165" t="s">
        <v>89</v>
      </c>
      <c r="AE2165" t="s"/>
      <c r="AF2165" t="s"/>
      <c r="AG2165" t="s"/>
      <c r="AH2165" t="s">
        <v>184</v>
      </c>
      <c r="AI2165" t="s">
        <v>182</v>
      </c>
      <c r="AJ2165" t="s"/>
      <c r="AK2165" t="s">
        <v>91</v>
      </c>
      <c r="AL2165" t="s"/>
      <c r="AM2165" t="s"/>
      <c r="AN2165" t="s">
        <v>91</v>
      </c>
      <c r="AO2165" t="s"/>
      <c r="AP2165" t="n">
        <v>5</v>
      </c>
      <c r="AQ2165" t="s">
        <v>92</v>
      </c>
      <c r="AR2165" t="s"/>
      <c r="AS2165" t="s">
        <v>773</v>
      </c>
      <c r="AT2165" t="s">
        <v>94</v>
      </c>
      <c r="AU2165" t="s">
        <v>91</v>
      </c>
      <c r="AV2165" t="s"/>
      <c r="AW2165" t="s">
        <v>95</v>
      </c>
      <c r="AX2165" t="s"/>
      <c r="AY2165" t="n">
        <v>419226</v>
      </c>
      <c r="AZ2165" t="s">
        <v>684</v>
      </c>
      <c r="BA2165" t="s"/>
      <c r="BB2165" t="s"/>
      <c r="BC2165" t="n">
        <v>38.9128</v>
      </c>
      <c r="BD2165" t="n">
        <v>38.9128</v>
      </c>
      <c r="BE2165" t="s">
        <v>1720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>
        <v>98</v>
      </c>
      <c r="BO2165" t="s">
        <v>82</v>
      </c>
      <c r="BP2165" t="s">
        <v>99</v>
      </c>
      <c r="BQ2165" t="s">
        <v>285</v>
      </c>
      <c r="BR2165" t="s">
        <v>387</v>
      </c>
    </row>
    <row r="2166" spans="1:70">
      <c r="A2166" t="s">
        <v>70</v>
      </c>
      <c r="B2166" t="s">
        <v>71</v>
      </c>
      <c r="C2166" t="s">
        <v>438</v>
      </c>
      <c r="D2166" t="n">
        <v>3</v>
      </c>
      <c r="E2166" t="s">
        <v>678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123.41</v>
      </c>
      <c r="L2166" t="s">
        <v>77</v>
      </c>
      <c r="M2166" t="s"/>
      <c r="N2166" t="s">
        <v>276</v>
      </c>
      <c r="O2166" t="s">
        <v>79</v>
      </c>
      <c r="P2166" t="s">
        <v>678</v>
      </c>
      <c r="Q2166" t="s"/>
      <c r="R2166" t="s">
        <v>80</v>
      </c>
      <c r="S2166" t="s">
        <v>182</v>
      </c>
      <c r="T2166" t="s">
        <v>82</v>
      </c>
      <c r="U2166" t="s">
        <v>83</v>
      </c>
      <c r="V2166" t="s">
        <v>84</v>
      </c>
      <c r="W2166" t="s">
        <v>103</v>
      </c>
      <c r="X2166" t="s"/>
      <c r="Y2166" t="s">
        <v>86</v>
      </c>
      <c r="Z2166">
        <f>HYPERLINK("https://hotelmonitor-cachepage.eclerx.com/savepage/tk_15454758705620627_sr_61.html","info")</f>
        <v/>
      </c>
      <c r="AA2166" t="n">
        <v>-419226</v>
      </c>
      <c r="AB2166" t="s">
        <v>720</v>
      </c>
      <c r="AC2166" t="s">
        <v>88</v>
      </c>
      <c r="AD2166" t="s">
        <v>89</v>
      </c>
      <c r="AE2166" t="s"/>
      <c r="AF2166" t="s"/>
      <c r="AG2166" t="s"/>
      <c r="AH2166" t="s">
        <v>184</v>
      </c>
      <c r="AI2166" t="s">
        <v>182</v>
      </c>
      <c r="AJ2166" t="s"/>
      <c r="AK2166" t="s">
        <v>91</v>
      </c>
      <c r="AL2166" t="s"/>
      <c r="AM2166" t="s"/>
      <c r="AN2166" t="s">
        <v>91</v>
      </c>
      <c r="AO2166" t="s"/>
      <c r="AP2166" t="n">
        <v>5</v>
      </c>
      <c r="AQ2166" t="s">
        <v>92</v>
      </c>
      <c r="AR2166" t="s"/>
      <c r="AS2166" t="s">
        <v>773</v>
      </c>
      <c r="AT2166" t="s">
        <v>94</v>
      </c>
      <c r="AU2166" t="s">
        <v>91</v>
      </c>
      <c r="AV2166" t="s"/>
      <c r="AW2166" t="s">
        <v>95</v>
      </c>
      <c r="AX2166" t="s"/>
      <c r="AY2166" t="n">
        <v>419226</v>
      </c>
      <c r="AZ2166" t="s">
        <v>684</v>
      </c>
      <c r="BA2166" t="s"/>
      <c r="BB2166" t="s"/>
      <c r="BC2166" t="n">
        <v>38.9128</v>
      </c>
      <c r="BD2166" t="n">
        <v>38.9128</v>
      </c>
      <c r="BE2166" t="s">
        <v>1720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>
        <v>98</v>
      </c>
      <c r="BO2166" t="s">
        <v>82</v>
      </c>
      <c r="BP2166" t="s">
        <v>99</v>
      </c>
      <c r="BQ2166" t="s">
        <v>285</v>
      </c>
      <c r="BR2166" t="s">
        <v>387</v>
      </c>
    </row>
    <row r="2167" spans="1:70">
      <c r="A2167" t="s">
        <v>70</v>
      </c>
      <c r="B2167" t="s">
        <v>71</v>
      </c>
      <c r="C2167" t="s">
        <v>438</v>
      </c>
      <c r="D2167" t="n">
        <v>3</v>
      </c>
      <c r="E2167" t="s">
        <v>678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123.41</v>
      </c>
      <c r="L2167" t="s">
        <v>77</v>
      </c>
      <c r="M2167" t="s"/>
      <c r="N2167" t="s">
        <v>276</v>
      </c>
      <c r="O2167" t="s">
        <v>79</v>
      </c>
      <c r="P2167" t="s">
        <v>678</v>
      </c>
      <c r="Q2167" t="s"/>
      <c r="R2167" t="s">
        <v>80</v>
      </c>
      <c r="S2167" t="s">
        <v>182</v>
      </c>
      <c r="T2167" t="s">
        <v>82</v>
      </c>
      <c r="U2167" t="s">
        <v>83</v>
      </c>
      <c r="V2167" t="s">
        <v>84</v>
      </c>
      <c r="W2167" t="s">
        <v>103</v>
      </c>
      <c r="X2167" t="s"/>
      <c r="Y2167" t="s">
        <v>86</v>
      </c>
      <c r="Z2167">
        <f>HYPERLINK("https://hotelmonitor-cachepage.eclerx.com/savepage/tk_15454758705620627_sr_61.html","info")</f>
        <v/>
      </c>
      <c r="AA2167" t="n">
        <v>-419226</v>
      </c>
      <c r="AB2167" t="s">
        <v>720</v>
      </c>
      <c r="AC2167" t="s">
        <v>88</v>
      </c>
      <c r="AD2167" t="s">
        <v>89</v>
      </c>
      <c r="AE2167" t="s"/>
      <c r="AF2167" t="s"/>
      <c r="AG2167" t="s"/>
      <c r="AH2167" t="s">
        <v>184</v>
      </c>
      <c r="AI2167" t="s">
        <v>182</v>
      </c>
      <c r="AJ2167" t="s"/>
      <c r="AK2167" t="s">
        <v>91</v>
      </c>
      <c r="AL2167" t="s"/>
      <c r="AM2167" t="s"/>
      <c r="AN2167" t="s">
        <v>91</v>
      </c>
      <c r="AO2167" t="s"/>
      <c r="AP2167" t="n">
        <v>5</v>
      </c>
      <c r="AQ2167" t="s">
        <v>92</v>
      </c>
      <c r="AR2167" t="s"/>
      <c r="AS2167" t="s">
        <v>773</v>
      </c>
      <c r="AT2167" t="s">
        <v>94</v>
      </c>
      <c r="AU2167" t="s">
        <v>91</v>
      </c>
      <c r="AV2167" t="s"/>
      <c r="AW2167" t="s">
        <v>95</v>
      </c>
      <c r="AX2167" t="s"/>
      <c r="AY2167" t="n">
        <v>419226</v>
      </c>
      <c r="AZ2167" t="s">
        <v>684</v>
      </c>
      <c r="BA2167" t="s"/>
      <c r="BB2167" t="s"/>
      <c r="BC2167" t="n">
        <v>38.9128</v>
      </c>
      <c r="BD2167" t="n">
        <v>38.9128</v>
      </c>
      <c r="BE2167" t="s">
        <v>1720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>
        <v>98</v>
      </c>
      <c r="BO2167" t="s">
        <v>82</v>
      </c>
      <c r="BP2167" t="s">
        <v>99</v>
      </c>
      <c r="BQ2167" t="s">
        <v>285</v>
      </c>
      <c r="BR2167" t="s">
        <v>387</v>
      </c>
    </row>
    <row r="2168" spans="1:70">
      <c r="A2168" t="s">
        <v>70</v>
      </c>
      <c r="B2168" t="s">
        <v>71</v>
      </c>
      <c r="C2168" t="s">
        <v>438</v>
      </c>
      <c r="D2168" t="n">
        <v>3</v>
      </c>
      <c r="E2168" t="s">
        <v>678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123.41</v>
      </c>
      <c r="L2168" t="s">
        <v>77</v>
      </c>
      <c r="M2168" t="s"/>
      <c r="N2168" t="s">
        <v>276</v>
      </c>
      <c r="O2168" t="s">
        <v>79</v>
      </c>
      <c r="P2168" t="s">
        <v>678</v>
      </c>
      <c r="Q2168" t="s"/>
      <c r="R2168" t="s">
        <v>80</v>
      </c>
      <c r="S2168" t="s">
        <v>182</v>
      </c>
      <c r="T2168" t="s">
        <v>82</v>
      </c>
      <c r="U2168" t="s">
        <v>83</v>
      </c>
      <c r="V2168" t="s">
        <v>84</v>
      </c>
      <c r="W2168" t="s">
        <v>103</v>
      </c>
      <c r="X2168" t="s"/>
      <c r="Y2168" t="s">
        <v>86</v>
      </c>
      <c r="Z2168">
        <f>HYPERLINK("https://hotelmonitor-cachepage.eclerx.com/savepage/tk_15454758705620627_sr_61.html","info")</f>
        <v/>
      </c>
      <c r="AA2168" t="n">
        <v>-419226</v>
      </c>
      <c r="AB2168" t="s">
        <v>728</v>
      </c>
      <c r="AC2168" t="s">
        <v>88</v>
      </c>
      <c r="AD2168" t="s">
        <v>89</v>
      </c>
      <c r="AE2168" t="s"/>
      <c r="AF2168" t="s"/>
      <c r="AG2168" t="s"/>
      <c r="AH2168" t="s">
        <v>184</v>
      </c>
      <c r="AI2168" t="s">
        <v>182</v>
      </c>
      <c r="AJ2168" t="s"/>
      <c r="AK2168" t="s">
        <v>91</v>
      </c>
      <c r="AL2168" t="s"/>
      <c r="AM2168" t="s"/>
      <c r="AN2168" t="s">
        <v>91</v>
      </c>
      <c r="AO2168" t="s"/>
      <c r="AP2168" t="n">
        <v>5</v>
      </c>
      <c r="AQ2168" t="s">
        <v>92</v>
      </c>
      <c r="AR2168" t="s"/>
      <c r="AS2168" t="s">
        <v>773</v>
      </c>
      <c r="AT2168" t="s">
        <v>94</v>
      </c>
      <c r="AU2168" t="s">
        <v>91</v>
      </c>
      <c r="AV2168" t="s"/>
      <c r="AW2168" t="s">
        <v>95</v>
      </c>
      <c r="AX2168" t="s"/>
      <c r="AY2168" t="n">
        <v>419226</v>
      </c>
      <c r="AZ2168" t="s">
        <v>684</v>
      </c>
      <c r="BA2168" t="s"/>
      <c r="BB2168" t="s"/>
      <c r="BC2168" t="n">
        <v>38.9128</v>
      </c>
      <c r="BD2168" t="n">
        <v>38.9128</v>
      </c>
      <c r="BE2168" t="s">
        <v>1720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>
        <v>98</v>
      </c>
      <c r="BO2168" t="s">
        <v>82</v>
      </c>
      <c r="BP2168" t="s">
        <v>99</v>
      </c>
      <c r="BQ2168" t="s">
        <v>285</v>
      </c>
      <c r="BR2168" t="s">
        <v>387</v>
      </c>
    </row>
    <row r="2169" spans="1:70">
      <c r="A2169" t="s">
        <v>70</v>
      </c>
      <c r="B2169" t="s">
        <v>71</v>
      </c>
      <c r="C2169" t="s">
        <v>438</v>
      </c>
      <c r="D2169" t="n">
        <v>3</v>
      </c>
      <c r="E2169" t="s">
        <v>678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123.41</v>
      </c>
      <c r="L2169" t="s">
        <v>77</v>
      </c>
      <c r="M2169" t="s"/>
      <c r="N2169" t="s">
        <v>276</v>
      </c>
      <c r="O2169" t="s">
        <v>79</v>
      </c>
      <c r="P2169" t="s">
        <v>678</v>
      </c>
      <c r="Q2169" t="s"/>
      <c r="R2169" t="s">
        <v>80</v>
      </c>
      <c r="S2169" t="s">
        <v>182</v>
      </c>
      <c r="T2169" t="s">
        <v>82</v>
      </c>
      <c r="U2169" t="s">
        <v>83</v>
      </c>
      <c r="V2169" t="s">
        <v>84</v>
      </c>
      <c r="W2169" t="s">
        <v>103</v>
      </c>
      <c r="X2169" t="s"/>
      <c r="Y2169" t="s">
        <v>86</v>
      </c>
      <c r="Z2169">
        <f>HYPERLINK("https://hotelmonitor-cachepage.eclerx.com/savepage/tk_15454758705620627_sr_61.html","info")</f>
        <v/>
      </c>
      <c r="AA2169" t="n">
        <v>-419226</v>
      </c>
      <c r="AB2169" t="s">
        <v>728</v>
      </c>
      <c r="AC2169" t="s">
        <v>88</v>
      </c>
      <c r="AD2169" t="s">
        <v>89</v>
      </c>
      <c r="AE2169" t="s"/>
      <c r="AF2169" t="s"/>
      <c r="AG2169" t="s"/>
      <c r="AH2169" t="s">
        <v>184</v>
      </c>
      <c r="AI2169" t="s">
        <v>182</v>
      </c>
      <c r="AJ2169" t="s"/>
      <c r="AK2169" t="s">
        <v>91</v>
      </c>
      <c r="AL2169" t="s"/>
      <c r="AM2169" t="s"/>
      <c r="AN2169" t="s">
        <v>91</v>
      </c>
      <c r="AO2169" t="s"/>
      <c r="AP2169" t="n">
        <v>5</v>
      </c>
      <c r="AQ2169" t="s">
        <v>92</v>
      </c>
      <c r="AR2169" t="s"/>
      <c r="AS2169" t="s">
        <v>773</v>
      </c>
      <c r="AT2169" t="s">
        <v>94</v>
      </c>
      <c r="AU2169" t="s">
        <v>91</v>
      </c>
      <c r="AV2169" t="s"/>
      <c r="AW2169" t="s">
        <v>95</v>
      </c>
      <c r="AX2169" t="s"/>
      <c r="AY2169" t="n">
        <v>419226</v>
      </c>
      <c r="AZ2169" t="s">
        <v>684</v>
      </c>
      <c r="BA2169" t="s"/>
      <c r="BB2169" t="s"/>
      <c r="BC2169" t="n">
        <v>38.9128</v>
      </c>
      <c r="BD2169" t="n">
        <v>38.9128</v>
      </c>
      <c r="BE2169" t="s">
        <v>1720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>
        <v>98</v>
      </c>
      <c r="BO2169" t="s">
        <v>82</v>
      </c>
      <c r="BP2169" t="s">
        <v>99</v>
      </c>
      <c r="BQ2169" t="s">
        <v>285</v>
      </c>
      <c r="BR2169" t="s">
        <v>387</v>
      </c>
    </row>
    <row r="2170" spans="1:70">
      <c r="A2170" t="s">
        <v>70</v>
      </c>
      <c r="B2170" t="s">
        <v>71</v>
      </c>
      <c r="C2170" t="s">
        <v>438</v>
      </c>
      <c r="D2170" t="n">
        <v>3</v>
      </c>
      <c r="E2170" t="s">
        <v>678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123.41</v>
      </c>
      <c r="L2170" t="s">
        <v>77</v>
      </c>
      <c r="M2170" t="s"/>
      <c r="N2170" t="s">
        <v>276</v>
      </c>
      <c r="O2170" t="s">
        <v>79</v>
      </c>
      <c r="P2170" t="s">
        <v>678</v>
      </c>
      <c r="Q2170" t="s"/>
      <c r="R2170" t="s">
        <v>80</v>
      </c>
      <c r="S2170" t="s">
        <v>182</v>
      </c>
      <c r="T2170" t="s">
        <v>82</v>
      </c>
      <c r="U2170" t="s">
        <v>83</v>
      </c>
      <c r="V2170" t="s">
        <v>84</v>
      </c>
      <c r="W2170" t="s">
        <v>103</v>
      </c>
      <c r="X2170" t="s"/>
      <c r="Y2170" t="s">
        <v>86</v>
      </c>
      <c r="Z2170">
        <f>HYPERLINK("https://hotelmonitor-cachepage.eclerx.com/savepage/tk_15454758705620627_sr_61.html","info")</f>
        <v/>
      </c>
      <c r="AA2170" t="n">
        <v>-419226</v>
      </c>
      <c r="AB2170" t="s">
        <v>728</v>
      </c>
      <c r="AC2170" t="s">
        <v>88</v>
      </c>
      <c r="AD2170" t="s">
        <v>89</v>
      </c>
      <c r="AE2170" t="s"/>
      <c r="AF2170" t="s"/>
      <c r="AG2170" t="s"/>
      <c r="AH2170" t="s">
        <v>184</v>
      </c>
      <c r="AI2170" t="s">
        <v>182</v>
      </c>
      <c r="AJ2170" t="s"/>
      <c r="AK2170" t="s">
        <v>91</v>
      </c>
      <c r="AL2170" t="s"/>
      <c r="AM2170" t="s"/>
      <c r="AN2170" t="s">
        <v>91</v>
      </c>
      <c r="AO2170" t="s"/>
      <c r="AP2170" t="n">
        <v>5</v>
      </c>
      <c r="AQ2170" t="s">
        <v>92</v>
      </c>
      <c r="AR2170" t="s"/>
      <c r="AS2170" t="s">
        <v>773</v>
      </c>
      <c r="AT2170" t="s">
        <v>94</v>
      </c>
      <c r="AU2170" t="s">
        <v>91</v>
      </c>
      <c r="AV2170" t="s"/>
      <c r="AW2170" t="s">
        <v>95</v>
      </c>
      <c r="AX2170" t="s"/>
      <c r="AY2170" t="n">
        <v>419226</v>
      </c>
      <c r="AZ2170" t="s">
        <v>684</v>
      </c>
      <c r="BA2170" t="s"/>
      <c r="BB2170" t="s"/>
      <c r="BC2170" t="n">
        <v>38.9128</v>
      </c>
      <c r="BD2170" t="n">
        <v>38.9128</v>
      </c>
      <c r="BE2170" t="s">
        <v>1720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>
        <v>98</v>
      </c>
      <c r="BO2170" t="s">
        <v>82</v>
      </c>
      <c r="BP2170" t="s">
        <v>99</v>
      </c>
      <c r="BQ2170" t="s">
        <v>285</v>
      </c>
      <c r="BR2170" t="s">
        <v>387</v>
      </c>
    </row>
    <row r="2171" spans="1:70">
      <c r="A2171" t="s">
        <v>70</v>
      </c>
      <c r="B2171" t="s">
        <v>71</v>
      </c>
      <c r="C2171" t="s">
        <v>438</v>
      </c>
      <c r="D2171" t="n">
        <v>3</v>
      </c>
      <c r="E2171" t="s">
        <v>678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123.41</v>
      </c>
      <c r="L2171" t="s">
        <v>77</v>
      </c>
      <c r="M2171" t="s"/>
      <c r="N2171" t="s">
        <v>276</v>
      </c>
      <c r="O2171" t="s">
        <v>79</v>
      </c>
      <c r="P2171" t="s">
        <v>678</v>
      </c>
      <c r="Q2171" t="s"/>
      <c r="R2171" t="s">
        <v>80</v>
      </c>
      <c r="S2171" t="s">
        <v>182</v>
      </c>
      <c r="T2171" t="s">
        <v>82</v>
      </c>
      <c r="U2171" t="s">
        <v>83</v>
      </c>
      <c r="V2171" t="s">
        <v>84</v>
      </c>
      <c r="W2171" t="s">
        <v>103</v>
      </c>
      <c r="X2171" t="s"/>
      <c r="Y2171" t="s">
        <v>86</v>
      </c>
      <c r="Z2171">
        <f>HYPERLINK("https://hotelmonitor-cachepage.eclerx.com/savepage/tk_15454758705620627_sr_61.html","info")</f>
        <v/>
      </c>
      <c r="AA2171" t="n">
        <v>-419226</v>
      </c>
      <c r="AB2171" t="s">
        <v>728</v>
      </c>
      <c r="AC2171" t="s">
        <v>88</v>
      </c>
      <c r="AD2171" t="s">
        <v>89</v>
      </c>
      <c r="AE2171" t="s"/>
      <c r="AF2171" t="s"/>
      <c r="AG2171" t="s"/>
      <c r="AH2171" t="s">
        <v>184</v>
      </c>
      <c r="AI2171" t="s">
        <v>182</v>
      </c>
      <c r="AJ2171" t="s"/>
      <c r="AK2171" t="s">
        <v>91</v>
      </c>
      <c r="AL2171" t="s"/>
      <c r="AM2171" t="s"/>
      <c r="AN2171" t="s">
        <v>91</v>
      </c>
      <c r="AO2171" t="s"/>
      <c r="AP2171" t="n">
        <v>5</v>
      </c>
      <c r="AQ2171" t="s">
        <v>92</v>
      </c>
      <c r="AR2171" t="s"/>
      <c r="AS2171" t="s">
        <v>773</v>
      </c>
      <c r="AT2171" t="s">
        <v>94</v>
      </c>
      <c r="AU2171" t="s">
        <v>91</v>
      </c>
      <c r="AV2171" t="s"/>
      <c r="AW2171" t="s">
        <v>95</v>
      </c>
      <c r="AX2171" t="s"/>
      <c r="AY2171" t="n">
        <v>419226</v>
      </c>
      <c r="AZ2171" t="s">
        <v>684</v>
      </c>
      <c r="BA2171" t="s"/>
      <c r="BB2171" t="s"/>
      <c r="BC2171" t="n">
        <v>38.9128</v>
      </c>
      <c r="BD2171" t="n">
        <v>38.9128</v>
      </c>
      <c r="BE2171" t="s">
        <v>1720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>
        <v>98</v>
      </c>
      <c r="BO2171" t="s">
        <v>82</v>
      </c>
      <c r="BP2171" t="s">
        <v>99</v>
      </c>
      <c r="BQ2171" t="s">
        <v>285</v>
      </c>
      <c r="BR2171" t="s">
        <v>387</v>
      </c>
    </row>
    <row r="2172" spans="1:70">
      <c r="A2172" t="s">
        <v>70</v>
      </c>
      <c r="B2172" t="s">
        <v>71</v>
      </c>
      <c r="C2172" t="s">
        <v>438</v>
      </c>
      <c r="D2172" t="n">
        <v>3</v>
      </c>
      <c r="E2172" t="s">
        <v>678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124.96</v>
      </c>
      <c r="L2172" t="s">
        <v>77</v>
      </c>
      <c r="M2172" t="s"/>
      <c r="N2172" t="s">
        <v>276</v>
      </c>
      <c r="O2172" t="s">
        <v>79</v>
      </c>
      <c r="P2172" t="s">
        <v>678</v>
      </c>
      <c r="Q2172" t="s"/>
      <c r="R2172" t="s">
        <v>80</v>
      </c>
      <c r="S2172" t="s">
        <v>2532</v>
      </c>
      <c r="T2172" t="s">
        <v>82</v>
      </c>
      <c r="U2172" t="s">
        <v>83</v>
      </c>
      <c r="V2172" t="s">
        <v>84</v>
      </c>
      <c r="W2172" t="s">
        <v>107</v>
      </c>
      <c r="X2172" t="s"/>
      <c r="Y2172" t="s">
        <v>86</v>
      </c>
      <c r="Z2172">
        <f>HYPERLINK("https://hotelmonitor-cachepage.eclerx.com/savepage/tk_15454758705620627_sr_61.html","info")</f>
        <v/>
      </c>
      <c r="AA2172" t="n">
        <v>-419226</v>
      </c>
      <c r="AB2172" t="s">
        <v>737</v>
      </c>
      <c r="AC2172" t="s">
        <v>88</v>
      </c>
      <c r="AD2172" t="s">
        <v>89</v>
      </c>
      <c r="AE2172" t="s"/>
      <c r="AF2172" t="s"/>
      <c r="AG2172" t="s"/>
      <c r="AH2172" t="s">
        <v>1605</v>
      </c>
      <c r="AI2172" t="s">
        <v>2532</v>
      </c>
      <c r="AJ2172" t="s"/>
      <c r="AK2172" t="s">
        <v>91</v>
      </c>
      <c r="AL2172" t="s"/>
      <c r="AM2172" t="s"/>
      <c r="AN2172" t="s">
        <v>91</v>
      </c>
      <c r="AO2172" t="s"/>
      <c r="AP2172" t="n">
        <v>5</v>
      </c>
      <c r="AQ2172" t="s">
        <v>92</v>
      </c>
      <c r="AR2172" t="s"/>
      <c r="AS2172" t="s">
        <v>773</v>
      </c>
      <c r="AT2172" t="s">
        <v>94</v>
      </c>
      <c r="AU2172" t="s">
        <v>91</v>
      </c>
      <c r="AV2172" t="s"/>
      <c r="AW2172" t="s">
        <v>95</v>
      </c>
      <c r="AX2172" t="s"/>
      <c r="AY2172" t="n">
        <v>419226</v>
      </c>
      <c r="AZ2172" t="s">
        <v>684</v>
      </c>
      <c r="BA2172" t="s"/>
      <c r="BB2172" t="s"/>
      <c r="BC2172" t="n">
        <v>38.9128</v>
      </c>
      <c r="BD2172" t="n">
        <v>38.9128</v>
      </c>
      <c r="BE2172" t="s">
        <v>2533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>
        <v>98</v>
      </c>
      <c r="BO2172" t="s">
        <v>82</v>
      </c>
      <c r="BP2172" t="s">
        <v>99</v>
      </c>
      <c r="BQ2172" t="s">
        <v>285</v>
      </c>
      <c r="BR2172" t="s">
        <v>387</v>
      </c>
    </row>
    <row r="2173" spans="1:70">
      <c r="A2173" t="s">
        <v>70</v>
      </c>
      <c r="B2173" t="s">
        <v>71</v>
      </c>
      <c r="C2173" t="s">
        <v>438</v>
      </c>
      <c r="D2173" t="n">
        <v>3</v>
      </c>
      <c r="E2173" t="s">
        <v>678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124.96</v>
      </c>
      <c r="L2173" t="s">
        <v>77</v>
      </c>
      <c r="M2173" t="s"/>
      <c r="N2173" t="s">
        <v>276</v>
      </c>
      <c r="O2173" t="s">
        <v>79</v>
      </c>
      <c r="P2173" t="s">
        <v>678</v>
      </c>
      <c r="Q2173" t="s"/>
      <c r="R2173" t="s">
        <v>80</v>
      </c>
      <c r="S2173" t="s">
        <v>2532</v>
      </c>
      <c r="T2173" t="s">
        <v>82</v>
      </c>
      <c r="U2173" t="s">
        <v>83</v>
      </c>
      <c r="V2173" t="s">
        <v>84</v>
      </c>
      <c r="W2173" t="s">
        <v>107</v>
      </c>
      <c r="X2173" t="s"/>
      <c r="Y2173" t="s">
        <v>86</v>
      </c>
      <c r="Z2173">
        <f>HYPERLINK("https://hotelmonitor-cachepage.eclerx.com/savepage/tk_15454758705620627_sr_61.html","info")</f>
        <v/>
      </c>
      <c r="AA2173" t="n">
        <v>-419226</v>
      </c>
      <c r="AB2173" t="s">
        <v>737</v>
      </c>
      <c r="AC2173" t="s">
        <v>88</v>
      </c>
      <c r="AD2173" t="s">
        <v>89</v>
      </c>
      <c r="AE2173" t="s"/>
      <c r="AF2173" t="s"/>
      <c r="AG2173" t="s"/>
      <c r="AH2173" t="s">
        <v>1605</v>
      </c>
      <c r="AI2173" t="s">
        <v>2532</v>
      </c>
      <c r="AJ2173" t="s"/>
      <c r="AK2173" t="s">
        <v>91</v>
      </c>
      <c r="AL2173" t="s"/>
      <c r="AM2173" t="s"/>
      <c r="AN2173" t="s">
        <v>91</v>
      </c>
      <c r="AO2173" t="s"/>
      <c r="AP2173" t="n">
        <v>5</v>
      </c>
      <c r="AQ2173" t="s">
        <v>92</v>
      </c>
      <c r="AR2173" t="s"/>
      <c r="AS2173" t="s">
        <v>773</v>
      </c>
      <c r="AT2173" t="s">
        <v>94</v>
      </c>
      <c r="AU2173" t="s">
        <v>91</v>
      </c>
      <c r="AV2173" t="s"/>
      <c r="AW2173" t="s">
        <v>95</v>
      </c>
      <c r="AX2173" t="s"/>
      <c r="AY2173" t="n">
        <v>419226</v>
      </c>
      <c r="AZ2173" t="s">
        <v>684</v>
      </c>
      <c r="BA2173" t="s"/>
      <c r="BB2173" t="s"/>
      <c r="BC2173" t="n">
        <v>38.9128</v>
      </c>
      <c r="BD2173" t="n">
        <v>38.9128</v>
      </c>
      <c r="BE2173" t="s">
        <v>2533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>
        <v>98</v>
      </c>
      <c r="BO2173" t="s">
        <v>82</v>
      </c>
      <c r="BP2173" t="s">
        <v>99</v>
      </c>
      <c r="BQ2173" t="s">
        <v>285</v>
      </c>
      <c r="BR2173" t="s">
        <v>387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794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318.89</v>
      </c>
      <c r="L2174" t="s">
        <v>77</v>
      </c>
      <c r="M2174" t="s"/>
      <c r="N2174" t="s">
        <v>440</v>
      </c>
      <c r="O2174" t="s">
        <v>79</v>
      </c>
      <c r="P2174" t="s">
        <v>794</v>
      </c>
      <c r="Q2174" t="s"/>
      <c r="R2174" t="s">
        <v>80</v>
      </c>
      <c r="S2174" t="s">
        <v>2534</v>
      </c>
      <c r="T2174" t="s">
        <v>82</v>
      </c>
      <c r="U2174" t="s">
        <v>83</v>
      </c>
      <c r="V2174" t="s">
        <v>84</v>
      </c>
      <c r="W2174" t="s">
        <v>103</v>
      </c>
      <c r="X2174" t="s"/>
      <c r="Y2174" t="s">
        <v>86</v>
      </c>
      <c r="Z2174">
        <f>HYPERLINK("https://hotelmonitor-cachepage.eclerx.com/savepage/tk_1545475877081824_sr_62.html","info")</f>
        <v/>
      </c>
      <c r="AA2174" t="n">
        <v>-475625</v>
      </c>
      <c r="AB2174" t="s">
        <v>801</v>
      </c>
      <c r="AC2174" t="s">
        <v>196</v>
      </c>
      <c r="AD2174" t="s">
        <v>89</v>
      </c>
      <c r="AE2174" t="s"/>
      <c r="AF2174" t="s"/>
      <c r="AG2174" t="s"/>
      <c r="AH2174" t="s">
        <v>2535</v>
      </c>
      <c r="AI2174" t="s">
        <v>2534</v>
      </c>
      <c r="AJ2174" t="s"/>
      <c r="AK2174" t="s">
        <v>91</v>
      </c>
      <c r="AL2174" t="s"/>
      <c r="AM2174" t="s"/>
      <c r="AN2174" t="s">
        <v>91</v>
      </c>
      <c r="AO2174" t="s"/>
      <c r="AP2174" t="n">
        <v>56</v>
      </c>
      <c r="AQ2174" t="s">
        <v>92</v>
      </c>
      <c r="AR2174" t="s"/>
      <c r="AS2174" t="s">
        <v>160</v>
      </c>
      <c r="AT2174" t="s">
        <v>94</v>
      </c>
      <c r="AU2174" t="s">
        <v>91</v>
      </c>
      <c r="AV2174" t="s"/>
      <c r="AW2174" t="s">
        <v>95</v>
      </c>
      <c r="AX2174" t="s"/>
      <c r="AY2174" t="n">
        <v>475625</v>
      </c>
      <c r="AZ2174" t="s">
        <v>798</v>
      </c>
      <c r="BA2174" t="s"/>
      <c r="BB2174" t="s"/>
      <c r="BC2174" t="n">
        <v>38.9127</v>
      </c>
      <c r="BD2174" t="n">
        <v>38.9127</v>
      </c>
      <c r="BE2174" t="s">
        <v>2536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>
        <v>98</v>
      </c>
      <c r="BO2174" t="s">
        <v>82</v>
      </c>
      <c r="BP2174" t="s">
        <v>99</v>
      </c>
      <c r="BQ2174" t="s">
        <v>448</v>
      </c>
      <c r="BR2174" t="s">
        <v>449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794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318.89</v>
      </c>
      <c r="L2175" t="s">
        <v>77</v>
      </c>
      <c r="M2175" t="s"/>
      <c r="N2175" t="s">
        <v>440</v>
      </c>
      <c r="O2175" t="s">
        <v>79</v>
      </c>
      <c r="P2175" t="s">
        <v>794</v>
      </c>
      <c r="Q2175" t="s"/>
      <c r="R2175" t="s">
        <v>80</v>
      </c>
      <c r="S2175" t="s">
        <v>2534</v>
      </c>
      <c r="T2175" t="s">
        <v>82</v>
      </c>
      <c r="U2175" t="s">
        <v>83</v>
      </c>
      <c r="V2175" t="s">
        <v>84</v>
      </c>
      <c r="W2175" t="s">
        <v>103</v>
      </c>
      <c r="X2175" t="s"/>
      <c r="Y2175" t="s">
        <v>86</v>
      </c>
      <c r="Z2175">
        <f>HYPERLINK("https://hotelmonitor-cachepage.eclerx.com/savepage/tk_1545475877081824_sr_62.html","info")</f>
        <v/>
      </c>
      <c r="AA2175" t="n">
        <v>-475625</v>
      </c>
      <c r="AB2175" t="s">
        <v>801</v>
      </c>
      <c r="AC2175" t="s">
        <v>196</v>
      </c>
      <c r="AD2175" t="s">
        <v>89</v>
      </c>
      <c r="AE2175" t="s"/>
      <c r="AF2175" t="s"/>
      <c r="AG2175" t="s"/>
      <c r="AH2175" t="s">
        <v>2535</v>
      </c>
      <c r="AI2175" t="s">
        <v>2534</v>
      </c>
      <c r="AJ2175" t="s"/>
      <c r="AK2175" t="s">
        <v>91</v>
      </c>
      <c r="AL2175" t="s"/>
      <c r="AM2175" t="s"/>
      <c r="AN2175" t="s">
        <v>91</v>
      </c>
      <c r="AO2175" t="s"/>
      <c r="AP2175" t="n">
        <v>56</v>
      </c>
      <c r="AQ2175" t="s">
        <v>92</v>
      </c>
      <c r="AR2175" t="s"/>
      <c r="AS2175" t="s">
        <v>160</v>
      </c>
      <c r="AT2175" t="s">
        <v>94</v>
      </c>
      <c r="AU2175" t="s">
        <v>91</v>
      </c>
      <c r="AV2175" t="s"/>
      <c r="AW2175" t="s">
        <v>95</v>
      </c>
      <c r="AX2175" t="s"/>
      <c r="AY2175" t="n">
        <v>475625</v>
      </c>
      <c r="AZ2175" t="s">
        <v>798</v>
      </c>
      <c r="BA2175" t="s"/>
      <c r="BB2175" t="s"/>
      <c r="BC2175" t="n">
        <v>38.9127</v>
      </c>
      <c r="BD2175" t="n">
        <v>38.9127</v>
      </c>
      <c r="BE2175" t="s">
        <v>2536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>
        <v>98</v>
      </c>
      <c r="BO2175" t="s">
        <v>82</v>
      </c>
      <c r="BP2175" t="s">
        <v>99</v>
      </c>
      <c r="BQ2175" t="s">
        <v>448</v>
      </c>
      <c r="BR2175" t="s">
        <v>449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794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354.32</v>
      </c>
      <c r="L2176" t="s">
        <v>77</v>
      </c>
      <c r="M2176" t="s"/>
      <c r="N2176" t="s">
        <v>440</v>
      </c>
      <c r="O2176" t="s">
        <v>79</v>
      </c>
      <c r="P2176" t="s">
        <v>794</v>
      </c>
      <c r="Q2176" t="s"/>
      <c r="R2176" t="s">
        <v>80</v>
      </c>
      <c r="S2176" t="s">
        <v>2537</v>
      </c>
      <c r="T2176" t="s">
        <v>82</v>
      </c>
      <c r="U2176" t="s">
        <v>83</v>
      </c>
      <c r="V2176" t="s">
        <v>84</v>
      </c>
      <c r="W2176" t="s">
        <v>103</v>
      </c>
      <c r="X2176" t="s"/>
      <c r="Y2176" t="s">
        <v>86</v>
      </c>
      <c r="Z2176">
        <f>HYPERLINK("https://hotelmonitor-cachepage.eclerx.com/savepage/tk_1545475877081824_sr_62.html","info")</f>
        <v/>
      </c>
      <c r="AA2176" t="n">
        <v>-475625</v>
      </c>
      <c r="AB2176" t="s">
        <v>432</v>
      </c>
      <c r="AC2176" t="s">
        <v>88</v>
      </c>
      <c r="AD2176" t="s">
        <v>89</v>
      </c>
      <c r="AE2176" t="s"/>
      <c r="AF2176" t="s"/>
      <c r="AG2176" t="s"/>
      <c r="AH2176" t="s">
        <v>2538</v>
      </c>
      <c r="AI2176" t="s">
        <v>2537</v>
      </c>
      <c r="AJ2176" t="s"/>
      <c r="AK2176" t="s">
        <v>91</v>
      </c>
      <c r="AL2176" t="s"/>
      <c r="AM2176" t="s"/>
      <c r="AN2176" t="s">
        <v>91</v>
      </c>
      <c r="AO2176" t="s"/>
      <c r="AP2176" t="n">
        <v>56</v>
      </c>
      <c r="AQ2176" t="s">
        <v>92</v>
      </c>
      <c r="AR2176" t="s"/>
      <c r="AS2176" t="s">
        <v>160</v>
      </c>
      <c r="AT2176" t="s">
        <v>94</v>
      </c>
      <c r="AU2176" t="s">
        <v>91</v>
      </c>
      <c r="AV2176" t="s"/>
      <c r="AW2176" t="s">
        <v>95</v>
      </c>
      <c r="AX2176" t="s"/>
      <c r="AY2176" t="n">
        <v>475625</v>
      </c>
      <c r="AZ2176" t="s">
        <v>798</v>
      </c>
      <c r="BA2176" t="s"/>
      <c r="BB2176" t="s"/>
      <c r="BC2176" t="n">
        <v>38.9127</v>
      </c>
      <c r="BD2176" t="n">
        <v>38.9127</v>
      </c>
      <c r="BE2176" t="s">
        <v>2539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>
        <v>98</v>
      </c>
      <c r="BO2176" t="s">
        <v>82</v>
      </c>
      <c r="BP2176" t="s">
        <v>99</v>
      </c>
      <c r="BQ2176" t="s">
        <v>448</v>
      </c>
      <c r="BR2176" t="s">
        <v>449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794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354.32</v>
      </c>
      <c r="L2177" t="s">
        <v>77</v>
      </c>
      <c r="M2177" t="s"/>
      <c r="N2177" t="s">
        <v>440</v>
      </c>
      <c r="O2177" t="s">
        <v>79</v>
      </c>
      <c r="P2177" t="s">
        <v>794</v>
      </c>
      <c r="Q2177" t="s"/>
      <c r="R2177" t="s">
        <v>80</v>
      </c>
      <c r="S2177" t="s">
        <v>2537</v>
      </c>
      <c r="T2177" t="s">
        <v>82</v>
      </c>
      <c r="U2177" t="s">
        <v>83</v>
      </c>
      <c r="V2177" t="s">
        <v>84</v>
      </c>
      <c r="W2177" t="s">
        <v>103</v>
      </c>
      <c r="X2177" t="s"/>
      <c r="Y2177" t="s">
        <v>86</v>
      </c>
      <c r="Z2177">
        <f>HYPERLINK("https://hotelmonitor-cachepage.eclerx.com/savepage/tk_1545475877081824_sr_62.html","info")</f>
        <v/>
      </c>
      <c r="AA2177" t="n">
        <v>-475625</v>
      </c>
      <c r="AB2177" t="s">
        <v>432</v>
      </c>
      <c r="AC2177" t="s">
        <v>88</v>
      </c>
      <c r="AD2177" t="s">
        <v>89</v>
      </c>
      <c r="AE2177" t="s"/>
      <c r="AF2177" t="s"/>
      <c r="AG2177" t="s"/>
      <c r="AH2177" t="s">
        <v>2538</v>
      </c>
      <c r="AI2177" t="s">
        <v>2537</v>
      </c>
      <c r="AJ2177" t="s"/>
      <c r="AK2177" t="s">
        <v>91</v>
      </c>
      <c r="AL2177" t="s"/>
      <c r="AM2177" t="s"/>
      <c r="AN2177" t="s">
        <v>91</v>
      </c>
      <c r="AO2177" t="s"/>
      <c r="AP2177" t="n">
        <v>56</v>
      </c>
      <c r="AQ2177" t="s">
        <v>92</v>
      </c>
      <c r="AR2177" t="s"/>
      <c r="AS2177" t="s">
        <v>160</v>
      </c>
      <c r="AT2177" t="s">
        <v>94</v>
      </c>
      <c r="AU2177" t="s">
        <v>91</v>
      </c>
      <c r="AV2177" t="s"/>
      <c r="AW2177" t="s">
        <v>95</v>
      </c>
      <c r="AX2177" t="s"/>
      <c r="AY2177" t="n">
        <v>475625</v>
      </c>
      <c r="AZ2177" t="s">
        <v>798</v>
      </c>
      <c r="BA2177" t="s"/>
      <c r="BB2177" t="s"/>
      <c r="BC2177" t="n">
        <v>38.9127</v>
      </c>
      <c r="BD2177" t="n">
        <v>38.9127</v>
      </c>
      <c r="BE2177" t="s">
        <v>2539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>
        <v>98</v>
      </c>
      <c r="BO2177" t="s">
        <v>82</v>
      </c>
      <c r="BP2177" t="s">
        <v>99</v>
      </c>
      <c r="BQ2177" t="s">
        <v>448</v>
      </c>
      <c r="BR2177" t="s">
        <v>449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794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354.32</v>
      </c>
      <c r="L2178" t="s">
        <v>77</v>
      </c>
      <c r="M2178" t="s"/>
      <c r="N2178" t="s">
        <v>440</v>
      </c>
      <c r="O2178" t="s">
        <v>79</v>
      </c>
      <c r="P2178" t="s">
        <v>794</v>
      </c>
      <c r="Q2178" t="s"/>
      <c r="R2178" t="s">
        <v>80</v>
      </c>
      <c r="S2178" t="s">
        <v>2537</v>
      </c>
      <c r="T2178" t="s">
        <v>82</v>
      </c>
      <c r="U2178" t="s">
        <v>83</v>
      </c>
      <c r="V2178" t="s">
        <v>84</v>
      </c>
      <c r="W2178" t="s">
        <v>103</v>
      </c>
      <c r="X2178" t="s"/>
      <c r="Y2178" t="s">
        <v>86</v>
      </c>
      <c r="Z2178">
        <f>HYPERLINK("https://hotelmonitor-cachepage.eclerx.com/savepage/tk_1545475877081824_sr_62.html","info")</f>
        <v/>
      </c>
      <c r="AA2178" t="n">
        <v>-475625</v>
      </c>
      <c r="AB2178" t="s">
        <v>624</v>
      </c>
      <c r="AC2178" t="s">
        <v>88</v>
      </c>
      <c r="AD2178" t="s">
        <v>89</v>
      </c>
      <c r="AE2178" t="s"/>
      <c r="AF2178" t="s"/>
      <c r="AG2178" t="s"/>
      <c r="AH2178" t="s">
        <v>2538</v>
      </c>
      <c r="AI2178" t="s">
        <v>2537</v>
      </c>
      <c r="AJ2178" t="s"/>
      <c r="AK2178" t="s">
        <v>91</v>
      </c>
      <c r="AL2178" t="s"/>
      <c r="AM2178" t="s"/>
      <c r="AN2178" t="s">
        <v>91</v>
      </c>
      <c r="AO2178" t="s"/>
      <c r="AP2178" t="n">
        <v>56</v>
      </c>
      <c r="AQ2178" t="s">
        <v>92</v>
      </c>
      <c r="AR2178" t="s"/>
      <c r="AS2178" t="s">
        <v>160</v>
      </c>
      <c r="AT2178" t="s">
        <v>94</v>
      </c>
      <c r="AU2178" t="s">
        <v>91</v>
      </c>
      <c r="AV2178" t="s"/>
      <c r="AW2178" t="s">
        <v>95</v>
      </c>
      <c r="AX2178" t="s"/>
      <c r="AY2178" t="n">
        <v>475625</v>
      </c>
      <c r="AZ2178" t="s">
        <v>798</v>
      </c>
      <c r="BA2178" t="s"/>
      <c r="BB2178" t="s"/>
      <c r="BC2178" t="n">
        <v>38.9127</v>
      </c>
      <c r="BD2178" t="n">
        <v>38.9127</v>
      </c>
      <c r="BE2178" t="s">
        <v>2539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>
        <v>98</v>
      </c>
      <c r="BO2178" t="s">
        <v>82</v>
      </c>
      <c r="BP2178" t="s">
        <v>99</v>
      </c>
      <c r="BQ2178" t="s">
        <v>448</v>
      </c>
      <c r="BR2178" t="s">
        <v>449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794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354.32</v>
      </c>
      <c r="L2179" t="s">
        <v>77</v>
      </c>
      <c r="M2179" t="s"/>
      <c r="N2179" t="s">
        <v>440</v>
      </c>
      <c r="O2179" t="s">
        <v>79</v>
      </c>
      <c r="P2179" t="s">
        <v>794</v>
      </c>
      <c r="Q2179" t="s"/>
      <c r="R2179" t="s">
        <v>80</v>
      </c>
      <c r="S2179" t="s">
        <v>2537</v>
      </c>
      <c r="T2179" t="s">
        <v>82</v>
      </c>
      <c r="U2179" t="s">
        <v>83</v>
      </c>
      <c r="V2179" t="s">
        <v>84</v>
      </c>
      <c r="W2179" t="s">
        <v>103</v>
      </c>
      <c r="X2179" t="s"/>
      <c r="Y2179" t="s">
        <v>86</v>
      </c>
      <c r="Z2179">
        <f>HYPERLINK("https://hotelmonitor-cachepage.eclerx.com/savepage/tk_1545475877081824_sr_62.html","info")</f>
        <v/>
      </c>
      <c r="AA2179" t="n">
        <v>-475625</v>
      </c>
      <c r="AB2179" t="s">
        <v>624</v>
      </c>
      <c r="AC2179" t="s">
        <v>88</v>
      </c>
      <c r="AD2179" t="s">
        <v>89</v>
      </c>
      <c r="AE2179" t="s"/>
      <c r="AF2179" t="s"/>
      <c r="AG2179" t="s"/>
      <c r="AH2179" t="s">
        <v>2538</v>
      </c>
      <c r="AI2179" t="s">
        <v>2537</v>
      </c>
      <c r="AJ2179" t="s"/>
      <c r="AK2179" t="s">
        <v>91</v>
      </c>
      <c r="AL2179" t="s"/>
      <c r="AM2179" t="s"/>
      <c r="AN2179" t="s">
        <v>91</v>
      </c>
      <c r="AO2179" t="s"/>
      <c r="AP2179" t="n">
        <v>56</v>
      </c>
      <c r="AQ2179" t="s">
        <v>92</v>
      </c>
      <c r="AR2179" t="s"/>
      <c r="AS2179" t="s">
        <v>160</v>
      </c>
      <c r="AT2179" t="s">
        <v>94</v>
      </c>
      <c r="AU2179" t="s">
        <v>91</v>
      </c>
      <c r="AV2179" t="s"/>
      <c r="AW2179" t="s">
        <v>95</v>
      </c>
      <c r="AX2179" t="s"/>
      <c r="AY2179" t="n">
        <v>475625</v>
      </c>
      <c r="AZ2179" t="s">
        <v>798</v>
      </c>
      <c r="BA2179" t="s"/>
      <c r="BB2179" t="s"/>
      <c r="BC2179" t="n">
        <v>38.9127</v>
      </c>
      <c r="BD2179" t="n">
        <v>38.9127</v>
      </c>
      <c r="BE2179" t="s">
        <v>2539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>
        <v>98</v>
      </c>
      <c r="BO2179" t="s">
        <v>82</v>
      </c>
      <c r="BP2179" t="s">
        <v>99</v>
      </c>
      <c r="BQ2179" t="s">
        <v>448</v>
      </c>
      <c r="BR2179" t="s">
        <v>449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2540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259.58</v>
      </c>
      <c r="L2180" t="s">
        <v>77</v>
      </c>
      <c r="M2180" t="s"/>
      <c r="N2180" t="s">
        <v>972</v>
      </c>
      <c r="O2180" t="s">
        <v>79</v>
      </c>
      <c r="P2180" t="s">
        <v>2540</v>
      </c>
      <c r="Q2180" t="s"/>
      <c r="R2180" t="s">
        <v>80</v>
      </c>
      <c r="S2180" t="s">
        <v>2541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HYPERLINK("https://hotelmonitor-cachepage.eclerx.com/savepage/tk_154547587688693_sr_62.html","info")</f>
        <v/>
      </c>
      <c r="AA2180" t="n">
        <v>-5255623</v>
      </c>
      <c r="AB2180" t="s">
        <v>2542</v>
      </c>
      <c r="AC2180" t="s">
        <v>196</v>
      </c>
      <c r="AD2180" t="s">
        <v>89</v>
      </c>
      <c r="AE2180" t="s"/>
      <c r="AF2180" t="s"/>
      <c r="AG2180" t="s"/>
      <c r="AH2180" t="s">
        <v>2543</v>
      </c>
      <c r="AI2180" t="s">
        <v>2541</v>
      </c>
      <c r="AJ2180" t="s"/>
      <c r="AK2180" t="s">
        <v>91</v>
      </c>
      <c r="AL2180" t="s"/>
      <c r="AM2180" t="s"/>
      <c r="AN2180" t="s">
        <v>99</v>
      </c>
      <c r="AO2180" t="s">
        <v>185</v>
      </c>
      <c r="AP2180" t="n">
        <v>32</v>
      </c>
      <c r="AQ2180" t="s">
        <v>92</v>
      </c>
      <c r="AR2180" t="s"/>
      <c r="AS2180" t="s">
        <v>1073</v>
      </c>
      <c r="AT2180" t="s">
        <v>94</v>
      </c>
      <c r="AU2180" t="s">
        <v>91</v>
      </c>
      <c r="AV2180" t="s"/>
      <c r="AW2180" t="s">
        <v>95</v>
      </c>
      <c r="AX2180" t="s"/>
      <c r="AY2180" t="n">
        <v>5255623</v>
      </c>
      <c r="AZ2180" t="s">
        <v>2544</v>
      </c>
      <c r="BA2180" t="s"/>
      <c r="BB2180" t="s"/>
      <c r="BC2180" t="n">
        <v>38.8914</v>
      </c>
      <c r="BD2180" t="n">
        <v>38.8914</v>
      </c>
      <c r="BE2180" t="s">
        <v>2545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>
        <v>335</v>
      </c>
      <c r="BO2180" t="s">
        <v>82</v>
      </c>
      <c r="BP2180" t="s">
        <v>99</v>
      </c>
      <c r="BQ2180" t="s">
        <v>976</v>
      </c>
      <c r="BR2180" t="s">
        <v>337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2540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259.58</v>
      </c>
      <c r="L2181" t="s">
        <v>77</v>
      </c>
      <c r="M2181" t="s"/>
      <c r="N2181" t="s">
        <v>972</v>
      </c>
      <c r="O2181" t="s">
        <v>79</v>
      </c>
      <c r="P2181" t="s">
        <v>2540</v>
      </c>
      <c r="Q2181" t="s"/>
      <c r="R2181" t="s">
        <v>80</v>
      </c>
      <c r="S2181" t="s">
        <v>2541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HYPERLINK("https://hotelmonitor-cachepage.eclerx.com/savepage/tk_154547587688693_sr_62.html","info")</f>
        <v/>
      </c>
      <c r="AA2181" t="n">
        <v>-5255623</v>
      </c>
      <c r="AB2181" t="s">
        <v>2542</v>
      </c>
      <c r="AC2181" t="s">
        <v>196</v>
      </c>
      <c r="AD2181" t="s">
        <v>89</v>
      </c>
      <c r="AE2181" t="s"/>
      <c r="AF2181" t="s"/>
      <c r="AG2181" t="s"/>
      <c r="AH2181" t="s">
        <v>2543</v>
      </c>
      <c r="AI2181" t="s">
        <v>2541</v>
      </c>
      <c r="AJ2181" t="s"/>
      <c r="AK2181" t="s">
        <v>91</v>
      </c>
      <c r="AL2181" t="s"/>
      <c r="AM2181" t="s"/>
      <c r="AN2181" t="s">
        <v>99</v>
      </c>
      <c r="AO2181" t="s">
        <v>185</v>
      </c>
      <c r="AP2181" t="n">
        <v>32</v>
      </c>
      <c r="AQ2181" t="s">
        <v>92</v>
      </c>
      <c r="AR2181" t="s"/>
      <c r="AS2181" t="s">
        <v>1073</v>
      </c>
      <c r="AT2181" t="s">
        <v>94</v>
      </c>
      <c r="AU2181" t="s">
        <v>91</v>
      </c>
      <c r="AV2181" t="s"/>
      <c r="AW2181" t="s">
        <v>95</v>
      </c>
      <c r="AX2181" t="s"/>
      <c r="AY2181" t="n">
        <v>5255623</v>
      </c>
      <c r="AZ2181" t="s">
        <v>2544</v>
      </c>
      <c r="BA2181" t="s"/>
      <c r="BB2181" t="s"/>
      <c r="BC2181" t="n">
        <v>38.8914</v>
      </c>
      <c r="BD2181" t="n">
        <v>38.8914</v>
      </c>
      <c r="BE2181" t="s">
        <v>2545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>
        <v>335</v>
      </c>
      <c r="BO2181" t="s">
        <v>82</v>
      </c>
      <c r="BP2181" t="s">
        <v>99</v>
      </c>
      <c r="BQ2181" t="s">
        <v>976</v>
      </c>
      <c r="BR2181" t="s">
        <v>337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2540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285.72</v>
      </c>
      <c r="L2182" t="s">
        <v>77</v>
      </c>
      <c r="M2182" t="s"/>
      <c r="N2182" t="s">
        <v>972</v>
      </c>
      <c r="O2182" t="s">
        <v>79</v>
      </c>
      <c r="P2182" t="s">
        <v>2540</v>
      </c>
      <c r="Q2182" t="s"/>
      <c r="R2182" t="s">
        <v>80</v>
      </c>
      <c r="S2182" t="s">
        <v>2546</v>
      </c>
      <c r="T2182" t="s">
        <v>82</v>
      </c>
      <c r="U2182" t="s">
        <v>83</v>
      </c>
      <c r="V2182" t="s">
        <v>84</v>
      </c>
      <c r="W2182" t="s">
        <v>103</v>
      </c>
      <c r="X2182" t="s"/>
      <c r="Y2182" t="s">
        <v>86</v>
      </c>
      <c r="Z2182">
        <f>HYPERLINK("https://hotelmonitor-cachepage.eclerx.com/savepage/tk_154547587688693_sr_62.html","info")</f>
        <v/>
      </c>
      <c r="AA2182" t="n">
        <v>-5255623</v>
      </c>
      <c r="AB2182" t="s">
        <v>2547</v>
      </c>
      <c r="AC2182" t="s">
        <v>196</v>
      </c>
      <c r="AD2182" t="s">
        <v>89</v>
      </c>
      <c r="AE2182" t="s"/>
      <c r="AF2182" t="s"/>
      <c r="AG2182" t="s"/>
      <c r="AH2182" t="s">
        <v>2548</v>
      </c>
      <c r="AI2182" t="s">
        <v>2546</v>
      </c>
      <c r="AJ2182" t="s"/>
      <c r="AK2182" t="s">
        <v>91</v>
      </c>
      <c r="AL2182" t="s"/>
      <c r="AM2182" t="s"/>
      <c r="AN2182" t="s">
        <v>99</v>
      </c>
      <c r="AO2182" t="s">
        <v>185</v>
      </c>
      <c r="AP2182" t="n">
        <v>32</v>
      </c>
      <c r="AQ2182" t="s">
        <v>92</v>
      </c>
      <c r="AR2182" t="s"/>
      <c r="AS2182" t="s">
        <v>1073</v>
      </c>
      <c r="AT2182" t="s">
        <v>94</v>
      </c>
      <c r="AU2182" t="s">
        <v>91</v>
      </c>
      <c r="AV2182" t="s"/>
      <c r="AW2182" t="s">
        <v>95</v>
      </c>
      <c r="AX2182" t="s"/>
      <c r="AY2182" t="n">
        <v>5255623</v>
      </c>
      <c r="AZ2182" t="s">
        <v>2544</v>
      </c>
      <c r="BA2182" t="s"/>
      <c r="BB2182" t="s"/>
      <c r="BC2182" t="n">
        <v>38.8914</v>
      </c>
      <c r="BD2182" t="n">
        <v>38.8914</v>
      </c>
      <c r="BE2182" t="s">
        <v>2549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>
        <v>335</v>
      </c>
      <c r="BO2182" t="s">
        <v>82</v>
      </c>
      <c r="BP2182" t="s">
        <v>99</v>
      </c>
      <c r="BQ2182" t="s">
        <v>976</v>
      </c>
      <c r="BR2182" t="s">
        <v>337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2540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285.72</v>
      </c>
      <c r="L2183" t="s">
        <v>77</v>
      </c>
      <c r="M2183" t="s"/>
      <c r="N2183" t="s">
        <v>972</v>
      </c>
      <c r="O2183" t="s">
        <v>79</v>
      </c>
      <c r="P2183" t="s">
        <v>2540</v>
      </c>
      <c r="Q2183" t="s"/>
      <c r="R2183" t="s">
        <v>80</v>
      </c>
      <c r="S2183" t="s">
        <v>2546</v>
      </c>
      <c r="T2183" t="s">
        <v>82</v>
      </c>
      <c r="U2183" t="s">
        <v>83</v>
      </c>
      <c r="V2183" t="s">
        <v>84</v>
      </c>
      <c r="W2183" t="s">
        <v>103</v>
      </c>
      <c r="X2183" t="s"/>
      <c r="Y2183" t="s">
        <v>86</v>
      </c>
      <c r="Z2183">
        <f>HYPERLINK("https://hotelmonitor-cachepage.eclerx.com/savepage/tk_154547587688693_sr_62.html","info")</f>
        <v/>
      </c>
      <c r="AA2183" t="n">
        <v>-5255623</v>
      </c>
      <c r="AB2183" t="s">
        <v>2547</v>
      </c>
      <c r="AC2183" t="s">
        <v>196</v>
      </c>
      <c r="AD2183" t="s">
        <v>89</v>
      </c>
      <c r="AE2183" t="s"/>
      <c r="AF2183" t="s"/>
      <c r="AG2183" t="s"/>
      <c r="AH2183" t="s">
        <v>2548</v>
      </c>
      <c r="AI2183" t="s">
        <v>2546</v>
      </c>
      <c r="AJ2183" t="s"/>
      <c r="AK2183" t="s">
        <v>91</v>
      </c>
      <c r="AL2183" t="s"/>
      <c r="AM2183" t="s"/>
      <c r="AN2183" t="s">
        <v>99</v>
      </c>
      <c r="AO2183" t="s">
        <v>185</v>
      </c>
      <c r="AP2183" t="n">
        <v>32</v>
      </c>
      <c r="AQ2183" t="s">
        <v>92</v>
      </c>
      <c r="AR2183" t="s"/>
      <c r="AS2183" t="s">
        <v>1073</v>
      </c>
      <c r="AT2183" t="s">
        <v>94</v>
      </c>
      <c r="AU2183" t="s">
        <v>91</v>
      </c>
      <c r="AV2183" t="s"/>
      <c r="AW2183" t="s">
        <v>95</v>
      </c>
      <c r="AX2183" t="s"/>
      <c r="AY2183" t="n">
        <v>5255623</v>
      </c>
      <c r="AZ2183" t="s">
        <v>2544</v>
      </c>
      <c r="BA2183" t="s"/>
      <c r="BB2183" t="s"/>
      <c r="BC2183" t="n">
        <v>38.8914</v>
      </c>
      <c r="BD2183" t="n">
        <v>38.8914</v>
      </c>
      <c r="BE2183" t="s">
        <v>2549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>
        <v>335</v>
      </c>
      <c r="BO2183" t="s">
        <v>82</v>
      </c>
      <c r="BP2183" t="s">
        <v>99</v>
      </c>
      <c r="BQ2183" t="s">
        <v>976</v>
      </c>
      <c r="BR2183" t="s">
        <v>337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2540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288.43</v>
      </c>
      <c r="L2184" t="s">
        <v>77</v>
      </c>
      <c r="M2184" t="s"/>
      <c r="N2184" t="s">
        <v>972</v>
      </c>
      <c r="O2184" t="s">
        <v>79</v>
      </c>
      <c r="P2184" t="s">
        <v>2540</v>
      </c>
      <c r="Q2184" t="s"/>
      <c r="R2184" t="s">
        <v>80</v>
      </c>
      <c r="S2184" t="s">
        <v>2550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>
        <f>HYPERLINK("https://hotelmonitor-cachepage.eclerx.com/savepage/tk_154547587688693_sr_62.html","info")</f>
        <v/>
      </c>
      <c r="AA2184" t="n">
        <v>-5255623</v>
      </c>
      <c r="AB2184" t="s">
        <v>923</v>
      </c>
      <c r="AC2184" t="s">
        <v>88</v>
      </c>
      <c r="AD2184" t="s">
        <v>89</v>
      </c>
      <c r="AE2184" t="s"/>
      <c r="AF2184" t="s"/>
      <c r="AG2184" t="s"/>
      <c r="AH2184" t="s">
        <v>2551</v>
      </c>
      <c r="AI2184" t="s">
        <v>2552</v>
      </c>
      <c r="AJ2184" t="s"/>
      <c r="AK2184" t="s">
        <v>91</v>
      </c>
      <c r="AL2184" t="s"/>
      <c r="AM2184" t="s"/>
      <c r="AN2184" t="s">
        <v>99</v>
      </c>
      <c r="AO2184" t="s">
        <v>185</v>
      </c>
      <c r="AP2184" t="n">
        <v>32</v>
      </c>
      <c r="AQ2184" t="s">
        <v>92</v>
      </c>
      <c r="AR2184" t="s"/>
      <c r="AS2184" t="s">
        <v>1073</v>
      </c>
      <c r="AT2184" t="s">
        <v>94</v>
      </c>
      <c r="AU2184" t="s">
        <v>91</v>
      </c>
      <c r="AV2184" t="s"/>
      <c r="AW2184" t="s">
        <v>95</v>
      </c>
      <c r="AX2184" t="s"/>
      <c r="AY2184" t="n">
        <v>5255623</v>
      </c>
      <c r="AZ2184" t="s">
        <v>2544</v>
      </c>
      <c r="BA2184" t="s"/>
      <c r="BB2184" t="s"/>
      <c r="BC2184" t="n">
        <v>38.8914</v>
      </c>
      <c r="BD2184" t="n">
        <v>38.8914</v>
      </c>
      <c r="BE2184" t="s">
        <v>2553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>
        <v>335</v>
      </c>
      <c r="BO2184" t="s">
        <v>82</v>
      </c>
      <c r="BP2184" t="s">
        <v>99</v>
      </c>
      <c r="BQ2184" t="s">
        <v>976</v>
      </c>
      <c r="BR2184" t="s">
        <v>337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2540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288.43</v>
      </c>
      <c r="L2185" t="s">
        <v>77</v>
      </c>
      <c r="M2185" t="s"/>
      <c r="N2185" t="s">
        <v>972</v>
      </c>
      <c r="O2185" t="s">
        <v>79</v>
      </c>
      <c r="P2185" t="s">
        <v>2540</v>
      </c>
      <c r="Q2185" t="s"/>
      <c r="R2185" t="s">
        <v>80</v>
      </c>
      <c r="S2185" t="s">
        <v>2550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>
        <f>HYPERLINK("https://hotelmonitor-cachepage.eclerx.com/savepage/tk_154547587688693_sr_62.html","info")</f>
        <v/>
      </c>
      <c r="AA2185" t="n">
        <v>-5255623</v>
      </c>
      <c r="AB2185" t="s">
        <v>923</v>
      </c>
      <c r="AC2185" t="s">
        <v>88</v>
      </c>
      <c r="AD2185" t="s">
        <v>89</v>
      </c>
      <c r="AE2185" t="s"/>
      <c r="AF2185" t="s"/>
      <c r="AG2185" t="s"/>
      <c r="AH2185" t="s">
        <v>2551</v>
      </c>
      <c r="AI2185" t="s">
        <v>2552</v>
      </c>
      <c r="AJ2185" t="s"/>
      <c r="AK2185" t="s">
        <v>91</v>
      </c>
      <c r="AL2185" t="s"/>
      <c r="AM2185" t="s"/>
      <c r="AN2185" t="s">
        <v>99</v>
      </c>
      <c r="AO2185" t="s">
        <v>185</v>
      </c>
      <c r="AP2185" t="n">
        <v>32</v>
      </c>
      <c r="AQ2185" t="s">
        <v>92</v>
      </c>
      <c r="AR2185" t="s"/>
      <c r="AS2185" t="s">
        <v>1073</v>
      </c>
      <c r="AT2185" t="s">
        <v>94</v>
      </c>
      <c r="AU2185" t="s">
        <v>91</v>
      </c>
      <c r="AV2185" t="s"/>
      <c r="AW2185" t="s">
        <v>95</v>
      </c>
      <c r="AX2185" t="s"/>
      <c r="AY2185" t="n">
        <v>5255623</v>
      </c>
      <c r="AZ2185" t="s">
        <v>2544</v>
      </c>
      <c r="BA2185" t="s"/>
      <c r="BB2185" t="s"/>
      <c r="BC2185" t="n">
        <v>38.8914</v>
      </c>
      <c r="BD2185" t="n">
        <v>38.8914</v>
      </c>
      <c r="BE2185" t="s">
        <v>2553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>
        <v>335</v>
      </c>
      <c r="BO2185" t="s">
        <v>82</v>
      </c>
      <c r="BP2185" t="s">
        <v>99</v>
      </c>
      <c r="BQ2185" t="s">
        <v>976</v>
      </c>
      <c r="BR2185" t="s">
        <v>337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2540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288.43</v>
      </c>
      <c r="L2186" t="s">
        <v>77</v>
      </c>
      <c r="M2186" t="s"/>
      <c r="N2186" t="s">
        <v>972</v>
      </c>
      <c r="O2186" t="s">
        <v>79</v>
      </c>
      <c r="P2186" t="s">
        <v>2540</v>
      </c>
      <c r="Q2186" t="s"/>
      <c r="R2186" t="s">
        <v>80</v>
      </c>
      <c r="S2186" t="s">
        <v>2550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>
        <f>HYPERLINK("https://hotelmonitor-cachepage.eclerx.com/savepage/tk_154547587688693_sr_62.html","info")</f>
        <v/>
      </c>
      <c r="AA2186" t="n">
        <v>-5255623</v>
      </c>
      <c r="AB2186" t="s">
        <v>923</v>
      </c>
      <c r="AC2186" t="s">
        <v>88</v>
      </c>
      <c r="AD2186" t="s">
        <v>89</v>
      </c>
      <c r="AE2186" t="s"/>
      <c r="AF2186" t="s"/>
      <c r="AG2186" t="s"/>
      <c r="AH2186" t="s">
        <v>2551</v>
      </c>
      <c r="AI2186" t="s">
        <v>2552</v>
      </c>
      <c r="AJ2186" t="s"/>
      <c r="AK2186" t="s">
        <v>91</v>
      </c>
      <c r="AL2186" t="s"/>
      <c r="AM2186" t="s"/>
      <c r="AN2186" t="s">
        <v>99</v>
      </c>
      <c r="AO2186" t="s">
        <v>185</v>
      </c>
      <c r="AP2186" t="n">
        <v>32</v>
      </c>
      <c r="AQ2186" t="s">
        <v>92</v>
      </c>
      <c r="AR2186" t="s"/>
      <c r="AS2186" t="s">
        <v>1073</v>
      </c>
      <c r="AT2186" t="s">
        <v>94</v>
      </c>
      <c r="AU2186" t="s">
        <v>91</v>
      </c>
      <c r="AV2186" t="s"/>
      <c r="AW2186" t="s">
        <v>95</v>
      </c>
      <c r="AX2186" t="s"/>
      <c r="AY2186" t="n">
        <v>5255623</v>
      </c>
      <c r="AZ2186" t="s">
        <v>2544</v>
      </c>
      <c r="BA2186" t="s"/>
      <c r="BB2186" t="s"/>
      <c r="BC2186" t="n">
        <v>38.8914</v>
      </c>
      <c r="BD2186" t="n">
        <v>38.8914</v>
      </c>
      <c r="BE2186" t="s">
        <v>2553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>
        <v>335</v>
      </c>
      <c r="BO2186" t="s">
        <v>82</v>
      </c>
      <c r="BP2186" t="s">
        <v>99</v>
      </c>
      <c r="BQ2186" t="s">
        <v>976</v>
      </c>
      <c r="BR2186" t="s">
        <v>337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2540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288.43</v>
      </c>
      <c r="L2187" t="s">
        <v>77</v>
      </c>
      <c r="M2187" t="s"/>
      <c r="N2187" t="s">
        <v>972</v>
      </c>
      <c r="O2187" t="s">
        <v>79</v>
      </c>
      <c r="P2187" t="s">
        <v>2540</v>
      </c>
      <c r="Q2187" t="s"/>
      <c r="R2187" t="s">
        <v>80</v>
      </c>
      <c r="S2187" t="s">
        <v>2550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>
        <f>HYPERLINK("https://hotelmonitor-cachepage.eclerx.com/savepage/tk_154547587688693_sr_62.html","info")</f>
        <v/>
      </c>
      <c r="AA2187" t="n">
        <v>-5255623</v>
      </c>
      <c r="AB2187" t="s">
        <v>923</v>
      </c>
      <c r="AC2187" t="s">
        <v>88</v>
      </c>
      <c r="AD2187" t="s">
        <v>89</v>
      </c>
      <c r="AE2187" t="s"/>
      <c r="AF2187" t="s"/>
      <c r="AG2187" t="s"/>
      <c r="AH2187" t="s">
        <v>2551</v>
      </c>
      <c r="AI2187" t="s">
        <v>2552</v>
      </c>
      <c r="AJ2187" t="s"/>
      <c r="AK2187" t="s">
        <v>91</v>
      </c>
      <c r="AL2187" t="s"/>
      <c r="AM2187" t="s"/>
      <c r="AN2187" t="s">
        <v>99</v>
      </c>
      <c r="AO2187" t="s">
        <v>185</v>
      </c>
      <c r="AP2187" t="n">
        <v>32</v>
      </c>
      <c r="AQ2187" t="s">
        <v>92</v>
      </c>
      <c r="AR2187" t="s"/>
      <c r="AS2187" t="s">
        <v>1073</v>
      </c>
      <c r="AT2187" t="s">
        <v>94</v>
      </c>
      <c r="AU2187" t="s">
        <v>91</v>
      </c>
      <c r="AV2187" t="s"/>
      <c r="AW2187" t="s">
        <v>95</v>
      </c>
      <c r="AX2187" t="s"/>
      <c r="AY2187" t="n">
        <v>5255623</v>
      </c>
      <c r="AZ2187" t="s">
        <v>2544</v>
      </c>
      <c r="BA2187" t="s"/>
      <c r="BB2187" t="s"/>
      <c r="BC2187" t="n">
        <v>38.8914</v>
      </c>
      <c r="BD2187" t="n">
        <v>38.8914</v>
      </c>
      <c r="BE2187" t="s">
        <v>2553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>
        <v>335</v>
      </c>
      <c r="BO2187" t="s">
        <v>82</v>
      </c>
      <c r="BP2187" t="s">
        <v>99</v>
      </c>
      <c r="BQ2187" t="s">
        <v>976</v>
      </c>
      <c r="BR2187" t="s">
        <v>337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2540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288.43</v>
      </c>
      <c r="L2188" t="s">
        <v>77</v>
      </c>
      <c r="M2188" t="s"/>
      <c r="N2188" t="s">
        <v>972</v>
      </c>
      <c r="O2188" t="s">
        <v>79</v>
      </c>
      <c r="P2188" t="s">
        <v>2540</v>
      </c>
      <c r="Q2188" t="s"/>
      <c r="R2188" t="s">
        <v>80</v>
      </c>
      <c r="S2188" t="s">
        <v>2550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>
        <f>HYPERLINK("https://hotelmonitor-cachepage.eclerx.com/savepage/tk_154547587688693_sr_62.html","info")</f>
        <v/>
      </c>
      <c r="AA2188" t="n">
        <v>-5255623</v>
      </c>
      <c r="AB2188" t="s">
        <v>1525</v>
      </c>
      <c r="AC2188" t="s">
        <v>88</v>
      </c>
      <c r="AD2188" t="s">
        <v>89</v>
      </c>
      <c r="AE2188" t="s"/>
      <c r="AF2188" t="s"/>
      <c r="AG2188" t="s"/>
      <c r="AH2188" t="s">
        <v>2551</v>
      </c>
      <c r="AI2188" t="s">
        <v>2552</v>
      </c>
      <c r="AJ2188" t="s"/>
      <c r="AK2188" t="s">
        <v>91</v>
      </c>
      <c r="AL2188" t="s"/>
      <c r="AM2188" t="s"/>
      <c r="AN2188" t="s">
        <v>99</v>
      </c>
      <c r="AO2188" t="s">
        <v>185</v>
      </c>
      <c r="AP2188" t="n">
        <v>32</v>
      </c>
      <c r="AQ2188" t="s">
        <v>92</v>
      </c>
      <c r="AR2188" t="s"/>
      <c r="AS2188" t="s">
        <v>1073</v>
      </c>
      <c r="AT2188" t="s">
        <v>94</v>
      </c>
      <c r="AU2188" t="s">
        <v>91</v>
      </c>
      <c r="AV2188" t="s"/>
      <c r="AW2188" t="s">
        <v>95</v>
      </c>
      <c r="AX2188" t="s"/>
      <c r="AY2188" t="n">
        <v>5255623</v>
      </c>
      <c r="AZ2188" t="s">
        <v>2544</v>
      </c>
      <c r="BA2188" t="s"/>
      <c r="BB2188" t="s"/>
      <c r="BC2188" t="n">
        <v>38.8914</v>
      </c>
      <c r="BD2188" t="n">
        <v>38.8914</v>
      </c>
      <c r="BE2188" t="s">
        <v>2553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>
        <v>335</v>
      </c>
      <c r="BO2188" t="s">
        <v>82</v>
      </c>
      <c r="BP2188" t="s">
        <v>99</v>
      </c>
      <c r="BQ2188" t="s">
        <v>976</v>
      </c>
      <c r="BR2188" t="s">
        <v>337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2540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288.43</v>
      </c>
      <c r="L2189" t="s">
        <v>77</v>
      </c>
      <c r="M2189" t="s"/>
      <c r="N2189" t="s">
        <v>972</v>
      </c>
      <c r="O2189" t="s">
        <v>79</v>
      </c>
      <c r="P2189" t="s">
        <v>2540</v>
      </c>
      <c r="Q2189" t="s"/>
      <c r="R2189" t="s">
        <v>80</v>
      </c>
      <c r="S2189" t="s">
        <v>2550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>
        <f>HYPERLINK("https://hotelmonitor-cachepage.eclerx.com/savepage/tk_154547587688693_sr_62.html","info")</f>
        <v/>
      </c>
      <c r="AA2189" t="n">
        <v>-5255623</v>
      </c>
      <c r="AB2189" t="s">
        <v>1525</v>
      </c>
      <c r="AC2189" t="s">
        <v>88</v>
      </c>
      <c r="AD2189" t="s">
        <v>89</v>
      </c>
      <c r="AE2189" t="s"/>
      <c r="AF2189" t="s"/>
      <c r="AG2189" t="s"/>
      <c r="AH2189" t="s">
        <v>2551</v>
      </c>
      <c r="AI2189" t="s">
        <v>2552</v>
      </c>
      <c r="AJ2189" t="s"/>
      <c r="AK2189" t="s">
        <v>91</v>
      </c>
      <c r="AL2189" t="s"/>
      <c r="AM2189" t="s"/>
      <c r="AN2189" t="s">
        <v>99</v>
      </c>
      <c r="AO2189" t="s">
        <v>185</v>
      </c>
      <c r="AP2189" t="n">
        <v>32</v>
      </c>
      <c r="AQ2189" t="s">
        <v>92</v>
      </c>
      <c r="AR2189" t="s"/>
      <c r="AS2189" t="s">
        <v>1073</v>
      </c>
      <c r="AT2189" t="s">
        <v>94</v>
      </c>
      <c r="AU2189" t="s">
        <v>91</v>
      </c>
      <c r="AV2189" t="s"/>
      <c r="AW2189" t="s">
        <v>95</v>
      </c>
      <c r="AX2189" t="s"/>
      <c r="AY2189" t="n">
        <v>5255623</v>
      </c>
      <c r="AZ2189" t="s">
        <v>2544</v>
      </c>
      <c r="BA2189" t="s"/>
      <c r="BB2189" t="s"/>
      <c r="BC2189" t="n">
        <v>38.8914</v>
      </c>
      <c r="BD2189" t="n">
        <v>38.8914</v>
      </c>
      <c r="BE2189" t="s">
        <v>2553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>
        <v>335</v>
      </c>
      <c r="BO2189" t="s">
        <v>82</v>
      </c>
      <c r="BP2189" t="s">
        <v>99</v>
      </c>
      <c r="BQ2189" t="s">
        <v>976</v>
      </c>
      <c r="BR2189" t="s">
        <v>337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2540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314.57</v>
      </c>
      <c r="L2190" t="s">
        <v>77</v>
      </c>
      <c r="M2190" t="s"/>
      <c r="N2190" t="s">
        <v>972</v>
      </c>
      <c r="O2190" t="s">
        <v>79</v>
      </c>
      <c r="P2190" t="s">
        <v>2540</v>
      </c>
      <c r="Q2190" t="s"/>
      <c r="R2190" t="s">
        <v>80</v>
      </c>
      <c r="S2190" t="s">
        <v>2554</v>
      </c>
      <c r="T2190" t="s">
        <v>82</v>
      </c>
      <c r="U2190" t="s">
        <v>83</v>
      </c>
      <c r="V2190" t="s">
        <v>84</v>
      </c>
      <c r="W2190" t="s">
        <v>103</v>
      </c>
      <c r="X2190" t="s"/>
      <c r="Y2190" t="s">
        <v>86</v>
      </c>
      <c r="Z2190">
        <f>HYPERLINK("https://hotelmonitor-cachepage.eclerx.com/savepage/tk_154547587688693_sr_62.html","info")</f>
        <v/>
      </c>
      <c r="AA2190" t="n">
        <v>-5255623</v>
      </c>
      <c r="AB2190" t="s">
        <v>1212</v>
      </c>
      <c r="AC2190" t="s">
        <v>88</v>
      </c>
      <c r="AD2190" t="s">
        <v>89</v>
      </c>
      <c r="AE2190" t="s"/>
      <c r="AF2190" t="s"/>
      <c r="AG2190" t="s"/>
      <c r="AH2190" t="s">
        <v>2555</v>
      </c>
      <c r="AI2190" t="s">
        <v>2556</v>
      </c>
      <c r="AJ2190" t="s"/>
      <c r="AK2190" t="s">
        <v>91</v>
      </c>
      <c r="AL2190" t="s"/>
      <c r="AM2190" t="s"/>
      <c r="AN2190" t="s">
        <v>99</v>
      </c>
      <c r="AO2190" t="s">
        <v>185</v>
      </c>
      <c r="AP2190" t="n">
        <v>32</v>
      </c>
      <c r="AQ2190" t="s">
        <v>92</v>
      </c>
      <c r="AR2190" t="s"/>
      <c r="AS2190" t="s">
        <v>1073</v>
      </c>
      <c r="AT2190" t="s">
        <v>94</v>
      </c>
      <c r="AU2190" t="s">
        <v>91</v>
      </c>
      <c r="AV2190" t="s"/>
      <c r="AW2190" t="s">
        <v>95</v>
      </c>
      <c r="AX2190" t="s"/>
      <c r="AY2190" t="n">
        <v>5255623</v>
      </c>
      <c r="AZ2190" t="s">
        <v>2544</v>
      </c>
      <c r="BA2190" t="s"/>
      <c r="BB2190" t="s"/>
      <c r="BC2190" t="n">
        <v>38.8914</v>
      </c>
      <c r="BD2190" t="n">
        <v>38.8914</v>
      </c>
      <c r="BE2190" t="s">
        <v>2557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>
        <v>335</v>
      </c>
      <c r="BO2190" t="s">
        <v>82</v>
      </c>
      <c r="BP2190" t="s">
        <v>99</v>
      </c>
      <c r="BQ2190" t="s">
        <v>976</v>
      </c>
      <c r="BR2190" t="s">
        <v>337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2540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314.57</v>
      </c>
      <c r="L2191" t="s">
        <v>77</v>
      </c>
      <c r="M2191" t="s"/>
      <c r="N2191" t="s">
        <v>972</v>
      </c>
      <c r="O2191" t="s">
        <v>79</v>
      </c>
      <c r="P2191" t="s">
        <v>2540</v>
      </c>
      <c r="Q2191" t="s"/>
      <c r="R2191" t="s">
        <v>80</v>
      </c>
      <c r="S2191" t="s">
        <v>2554</v>
      </c>
      <c r="T2191" t="s">
        <v>82</v>
      </c>
      <c r="U2191" t="s">
        <v>83</v>
      </c>
      <c r="V2191" t="s">
        <v>84</v>
      </c>
      <c r="W2191" t="s">
        <v>103</v>
      </c>
      <c r="X2191" t="s"/>
      <c r="Y2191" t="s">
        <v>86</v>
      </c>
      <c r="Z2191">
        <f>HYPERLINK("https://hotelmonitor-cachepage.eclerx.com/savepage/tk_154547587688693_sr_62.html","info")</f>
        <v/>
      </c>
      <c r="AA2191" t="n">
        <v>-5255623</v>
      </c>
      <c r="AB2191" t="s">
        <v>1212</v>
      </c>
      <c r="AC2191" t="s">
        <v>88</v>
      </c>
      <c r="AD2191" t="s">
        <v>89</v>
      </c>
      <c r="AE2191" t="s"/>
      <c r="AF2191" t="s"/>
      <c r="AG2191" t="s"/>
      <c r="AH2191" t="s">
        <v>2555</v>
      </c>
      <c r="AI2191" t="s">
        <v>2556</v>
      </c>
      <c r="AJ2191" t="s"/>
      <c r="AK2191" t="s">
        <v>91</v>
      </c>
      <c r="AL2191" t="s"/>
      <c r="AM2191" t="s"/>
      <c r="AN2191" t="s">
        <v>99</v>
      </c>
      <c r="AO2191" t="s">
        <v>185</v>
      </c>
      <c r="AP2191" t="n">
        <v>32</v>
      </c>
      <c r="AQ2191" t="s">
        <v>92</v>
      </c>
      <c r="AR2191" t="s"/>
      <c r="AS2191" t="s">
        <v>1073</v>
      </c>
      <c r="AT2191" t="s">
        <v>94</v>
      </c>
      <c r="AU2191" t="s">
        <v>91</v>
      </c>
      <c r="AV2191" t="s"/>
      <c r="AW2191" t="s">
        <v>95</v>
      </c>
      <c r="AX2191" t="s"/>
      <c r="AY2191" t="n">
        <v>5255623</v>
      </c>
      <c r="AZ2191" t="s">
        <v>2544</v>
      </c>
      <c r="BA2191" t="s"/>
      <c r="BB2191" t="s"/>
      <c r="BC2191" t="n">
        <v>38.8914</v>
      </c>
      <c r="BD2191" t="n">
        <v>38.8914</v>
      </c>
      <c r="BE2191" t="s">
        <v>2557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>
        <v>335</v>
      </c>
      <c r="BO2191" t="s">
        <v>82</v>
      </c>
      <c r="BP2191" t="s">
        <v>99</v>
      </c>
      <c r="BQ2191" t="s">
        <v>976</v>
      </c>
      <c r="BR2191" t="s">
        <v>337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2540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314.57</v>
      </c>
      <c r="L2192" t="s">
        <v>77</v>
      </c>
      <c r="M2192" t="s"/>
      <c r="N2192" t="s">
        <v>972</v>
      </c>
      <c r="O2192" t="s">
        <v>79</v>
      </c>
      <c r="P2192" t="s">
        <v>2540</v>
      </c>
      <c r="Q2192" t="s"/>
      <c r="R2192" t="s">
        <v>80</v>
      </c>
      <c r="S2192" t="s">
        <v>2554</v>
      </c>
      <c r="T2192" t="s">
        <v>82</v>
      </c>
      <c r="U2192" t="s">
        <v>83</v>
      </c>
      <c r="V2192" t="s">
        <v>84</v>
      </c>
      <c r="W2192" t="s">
        <v>103</v>
      </c>
      <c r="X2192" t="s"/>
      <c r="Y2192" t="s">
        <v>86</v>
      </c>
      <c r="Z2192">
        <f>HYPERLINK("https://hotelmonitor-cachepage.eclerx.com/savepage/tk_154547587688693_sr_62.html","info")</f>
        <v/>
      </c>
      <c r="AA2192" t="n">
        <v>-5255623</v>
      </c>
      <c r="AB2192" t="s">
        <v>1212</v>
      </c>
      <c r="AC2192" t="s">
        <v>88</v>
      </c>
      <c r="AD2192" t="s">
        <v>89</v>
      </c>
      <c r="AE2192" t="s"/>
      <c r="AF2192" t="s"/>
      <c r="AG2192" t="s"/>
      <c r="AH2192" t="s">
        <v>2555</v>
      </c>
      <c r="AI2192" t="s">
        <v>2556</v>
      </c>
      <c r="AJ2192" t="s"/>
      <c r="AK2192" t="s">
        <v>91</v>
      </c>
      <c r="AL2192" t="s"/>
      <c r="AM2192" t="s"/>
      <c r="AN2192" t="s">
        <v>99</v>
      </c>
      <c r="AO2192" t="s">
        <v>185</v>
      </c>
      <c r="AP2192" t="n">
        <v>32</v>
      </c>
      <c r="AQ2192" t="s">
        <v>92</v>
      </c>
      <c r="AR2192" t="s"/>
      <c r="AS2192" t="s">
        <v>1073</v>
      </c>
      <c r="AT2192" t="s">
        <v>94</v>
      </c>
      <c r="AU2192" t="s">
        <v>91</v>
      </c>
      <c r="AV2192" t="s"/>
      <c r="AW2192" t="s">
        <v>95</v>
      </c>
      <c r="AX2192" t="s"/>
      <c r="AY2192" t="n">
        <v>5255623</v>
      </c>
      <c r="AZ2192" t="s">
        <v>2544</v>
      </c>
      <c r="BA2192" t="s"/>
      <c r="BB2192" t="s"/>
      <c r="BC2192" t="n">
        <v>38.8914</v>
      </c>
      <c r="BD2192" t="n">
        <v>38.8914</v>
      </c>
      <c r="BE2192" t="s">
        <v>2557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>
        <v>335</v>
      </c>
      <c r="BO2192" t="s">
        <v>82</v>
      </c>
      <c r="BP2192" t="s">
        <v>99</v>
      </c>
      <c r="BQ2192" t="s">
        <v>976</v>
      </c>
      <c r="BR2192" t="s">
        <v>337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2540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314.57</v>
      </c>
      <c r="L2193" t="s">
        <v>77</v>
      </c>
      <c r="M2193" t="s"/>
      <c r="N2193" t="s">
        <v>972</v>
      </c>
      <c r="O2193" t="s">
        <v>79</v>
      </c>
      <c r="P2193" t="s">
        <v>2540</v>
      </c>
      <c r="Q2193" t="s"/>
      <c r="R2193" t="s">
        <v>80</v>
      </c>
      <c r="S2193" t="s">
        <v>2554</v>
      </c>
      <c r="T2193" t="s">
        <v>82</v>
      </c>
      <c r="U2193" t="s">
        <v>83</v>
      </c>
      <c r="V2193" t="s">
        <v>84</v>
      </c>
      <c r="W2193" t="s">
        <v>103</v>
      </c>
      <c r="X2193" t="s"/>
      <c r="Y2193" t="s">
        <v>86</v>
      </c>
      <c r="Z2193">
        <f>HYPERLINK("https://hotelmonitor-cachepage.eclerx.com/savepage/tk_154547587688693_sr_62.html","info")</f>
        <v/>
      </c>
      <c r="AA2193" t="n">
        <v>-5255623</v>
      </c>
      <c r="AB2193" t="s">
        <v>1212</v>
      </c>
      <c r="AC2193" t="s">
        <v>88</v>
      </c>
      <c r="AD2193" t="s">
        <v>89</v>
      </c>
      <c r="AE2193" t="s"/>
      <c r="AF2193" t="s"/>
      <c r="AG2193" t="s"/>
      <c r="AH2193" t="s">
        <v>2555</v>
      </c>
      <c r="AI2193" t="s">
        <v>2556</v>
      </c>
      <c r="AJ2193" t="s"/>
      <c r="AK2193" t="s">
        <v>91</v>
      </c>
      <c r="AL2193" t="s"/>
      <c r="AM2193" t="s"/>
      <c r="AN2193" t="s">
        <v>99</v>
      </c>
      <c r="AO2193" t="s">
        <v>185</v>
      </c>
      <c r="AP2193" t="n">
        <v>32</v>
      </c>
      <c r="AQ2193" t="s">
        <v>92</v>
      </c>
      <c r="AR2193" t="s"/>
      <c r="AS2193" t="s">
        <v>1073</v>
      </c>
      <c r="AT2193" t="s">
        <v>94</v>
      </c>
      <c r="AU2193" t="s">
        <v>91</v>
      </c>
      <c r="AV2193" t="s"/>
      <c r="AW2193" t="s">
        <v>95</v>
      </c>
      <c r="AX2193" t="s"/>
      <c r="AY2193" t="n">
        <v>5255623</v>
      </c>
      <c r="AZ2193" t="s">
        <v>2544</v>
      </c>
      <c r="BA2193" t="s"/>
      <c r="BB2193" t="s"/>
      <c r="BC2193" t="n">
        <v>38.8914</v>
      </c>
      <c r="BD2193" t="n">
        <v>38.8914</v>
      </c>
      <c r="BE2193" t="s">
        <v>2557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>
        <v>335</v>
      </c>
      <c r="BO2193" t="s">
        <v>82</v>
      </c>
      <c r="BP2193" t="s">
        <v>99</v>
      </c>
      <c r="BQ2193" t="s">
        <v>976</v>
      </c>
      <c r="BR2193" t="s">
        <v>337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2540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314.57</v>
      </c>
      <c r="L2194" t="s">
        <v>77</v>
      </c>
      <c r="M2194" t="s"/>
      <c r="N2194" t="s">
        <v>972</v>
      </c>
      <c r="O2194" t="s">
        <v>79</v>
      </c>
      <c r="P2194" t="s">
        <v>2540</v>
      </c>
      <c r="Q2194" t="s"/>
      <c r="R2194" t="s">
        <v>80</v>
      </c>
      <c r="S2194" t="s">
        <v>2554</v>
      </c>
      <c r="T2194" t="s">
        <v>82</v>
      </c>
      <c r="U2194" t="s">
        <v>83</v>
      </c>
      <c r="V2194" t="s">
        <v>84</v>
      </c>
      <c r="W2194" t="s">
        <v>103</v>
      </c>
      <c r="X2194" t="s"/>
      <c r="Y2194" t="s">
        <v>86</v>
      </c>
      <c r="Z2194">
        <f>HYPERLINK("https://hotelmonitor-cachepage.eclerx.com/savepage/tk_154547587688693_sr_62.html","info")</f>
        <v/>
      </c>
      <c r="AA2194" t="n">
        <v>-5255623</v>
      </c>
      <c r="AB2194" t="s">
        <v>624</v>
      </c>
      <c r="AC2194" t="s">
        <v>88</v>
      </c>
      <c r="AD2194" t="s">
        <v>89</v>
      </c>
      <c r="AE2194" t="s"/>
      <c r="AF2194" t="s"/>
      <c r="AG2194" t="s"/>
      <c r="AH2194" t="s">
        <v>2555</v>
      </c>
      <c r="AI2194" t="s">
        <v>2556</v>
      </c>
      <c r="AJ2194" t="s"/>
      <c r="AK2194" t="s">
        <v>91</v>
      </c>
      <c r="AL2194" t="s"/>
      <c r="AM2194" t="s"/>
      <c r="AN2194" t="s">
        <v>99</v>
      </c>
      <c r="AO2194" t="s">
        <v>185</v>
      </c>
      <c r="AP2194" t="n">
        <v>32</v>
      </c>
      <c r="AQ2194" t="s">
        <v>92</v>
      </c>
      <c r="AR2194" t="s"/>
      <c r="AS2194" t="s">
        <v>1073</v>
      </c>
      <c r="AT2194" t="s">
        <v>94</v>
      </c>
      <c r="AU2194" t="s">
        <v>91</v>
      </c>
      <c r="AV2194" t="s"/>
      <c r="AW2194" t="s">
        <v>95</v>
      </c>
      <c r="AX2194" t="s"/>
      <c r="AY2194" t="n">
        <v>5255623</v>
      </c>
      <c r="AZ2194" t="s">
        <v>2544</v>
      </c>
      <c r="BA2194" t="s"/>
      <c r="BB2194" t="s"/>
      <c r="BC2194" t="n">
        <v>38.8914</v>
      </c>
      <c r="BD2194" t="n">
        <v>38.8914</v>
      </c>
      <c r="BE2194" t="s">
        <v>2557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>
        <v>335</v>
      </c>
      <c r="BO2194" t="s">
        <v>82</v>
      </c>
      <c r="BP2194" t="s">
        <v>99</v>
      </c>
      <c r="BQ2194" t="s">
        <v>976</v>
      </c>
      <c r="BR2194" t="s">
        <v>337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2540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314.57</v>
      </c>
      <c r="L2195" t="s">
        <v>77</v>
      </c>
      <c r="M2195" t="s"/>
      <c r="N2195" t="s">
        <v>972</v>
      </c>
      <c r="O2195" t="s">
        <v>79</v>
      </c>
      <c r="P2195" t="s">
        <v>2540</v>
      </c>
      <c r="Q2195" t="s"/>
      <c r="R2195" t="s">
        <v>80</v>
      </c>
      <c r="S2195" t="s">
        <v>2554</v>
      </c>
      <c r="T2195" t="s">
        <v>82</v>
      </c>
      <c r="U2195" t="s">
        <v>83</v>
      </c>
      <c r="V2195" t="s">
        <v>84</v>
      </c>
      <c r="W2195" t="s">
        <v>103</v>
      </c>
      <c r="X2195" t="s"/>
      <c r="Y2195" t="s">
        <v>86</v>
      </c>
      <c r="Z2195">
        <f>HYPERLINK("https://hotelmonitor-cachepage.eclerx.com/savepage/tk_154547587688693_sr_62.html","info")</f>
        <v/>
      </c>
      <c r="AA2195" t="n">
        <v>-5255623</v>
      </c>
      <c r="AB2195" t="s">
        <v>624</v>
      </c>
      <c r="AC2195" t="s">
        <v>88</v>
      </c>
      <c r="AD2195" t="s">
        <v>89</v>
      </c>
      <c r="AE2195" t="s"/>
      <c r="AF2195" t="s"/>
      <c r="AG2195" t="s"/>
      <c r="AH2195" t="s">
        <v>2555</v>
      </c>
      <c r="AI2195" t="s">
        <v>2556</v>
      </c>
      <c r="AJ2195" t="s"/>
      <c r="AK2195" t="s">
        <v>91</v>
      </c>
      <c r="AL2195" t="s"/>
      <c r="AM2195" t="s"/>
      <c r="AN2195" t="s">
        <v>99</v>
      </c>
      <c r="AO2195" t="s">
        <v>185</v>
      </c>
      <c r="AP2195" t="n">
        <v>32</v>
      </c>
      <c r="AQ2195" t="s">
        <v>92</v>
      </c>
      <c r="AR2195" t="s"/>
      <c r="AS2195" t="s">
        <v>1073</v>
      </c>
      <c r="AT2195" t="s">
        <v>94</v>
      </c>
      <c r="AU2195" t="s">
        <v>91</v>
      </c>
      <c r="AV2195" t="s"/>
      <c r="AW2195" t="s">
        <v>95</v>
      </c>
      <c r="AX2195" t="s"/>
      <c r="AY2195" t="n">
        <v>5255623</v>
      </c>
      <c r="AZ2195" t="s">
        <v>2544</v>
      </c>
      <c r="BA2195" t="s"/>
      <c r="BB2195" t="s"/>
      <c r="BC2195" t="n">
        <v>38.8914</v>
      </c>
      <c r="BD2195" t="n">
        <v>38.8914</v>
      </c>
      <c r="BE2195" t="s">
        <v>2557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>
        <v>335</v>
      </c>
      <c r="BO2195" t="s">
        <v>82</v>
      </c>
      <c r="BP2195" t="s">
        <v>99</v>
      </c>
      <c r="BQ2195" t="s">
        <v>976</v>
      </c>
      <c r="BR2195" t="s">
        <v>337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2540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266.53</v>
      </c>
      <c r="L2196" t="s">
        <v>77</v>
      </c>
      <c r="M2196" t="s"/>
      <c r="N2196" t="s">
        <v>440</v>
      </c>
      <c r="O2196" t="s">
        <v>79</v>
      </c>
      <c r="P2196" t="s">
        <v>2540</v>
      </c>
      <c r="Q2196" t="s"/>
      <c r="R2196" t="s">
        <v>80</v>
      </c>
      <c r="S2196" t="s">
        <v>2558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>
        <f>HYPERLINK("https://hotelmonitor-cachepage.eclerx.com/savepage/tk_154547587688693_sr_62.html","info")</f>
        <v/>
      </c>
      <c r="AA2196" t="n">
        <v>-5255623</v>
      </c>
      <c r="AB2196" t="s">
        <v>796</v>
      </c>
      <c r="AC2196" t="s">
        <v>196</v>
      </c>
      <c r="AD2196" t="s">
        <v>89</v>
      </c>
      <c r="AE2196" t="s"/>
      <c r="AF2196" t="s"/>
      <c r="AG2196" t="s"/>
      <c r="AH2196" t="s">
        <v>2559</v>
      </c>
      <c r="AI2196" t="s">
        <v>2558</v>
      </c>
      <c r="AJ2196" t="s"/>
      <c r="AK2196" t="s">
        <v>91</v>
      </c>
      <c r="AL2196" t="s"/>
      <c r="AM2196" t="s">
        <v>114</v>
      </c>
      <c r="AN2196" t="s">
        <v>91</v>
      </c>
      <c r="AO2196" t="s"/>
      <c r="AP2196" t="n">
        <v>32</v>
      </c>
      <c r="AQ2196" t="s">
        <v>92</v>
      </c>
      <c r="AR2196" t="s"/>
      <c r="AS2196" t="s">
        <v>115</v>
      </c>
      <c r="AT2196" t="s">
        <v>94</v>
      </c>
      <c r="AU2196" t="s">
        <v>91</v>
      </c>
      <c r="AV2196" t="s"/>
      <c r="AW2196" t="s">
        <v>95</v>
      </c>
      <c r="AX2196" t="s"/>
      <c r="AY2196" t="n">
        <v>5255623</v>
      </c>
      <c r="AZ2196" t="s">
        <v>2544</v>
      </c>
      <c r="BA2196" t="s"/>
      <c r="BB2196" t="s"/>
      <c r="BC2196" t="n">
        <v>38.8914</v>
      </c>
      <c r="BD2196" t="n">
        <v>38.8914</v>
      </c>
      <c r="BE2196" t="s">
        <v>2560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>
        <v>448</v>
      </c>
      <c r="BR2196" t="s">
        <v>337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2540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266.53</v>
      </c>
      <c r="L2197" t="s">
        <v>77</v>
      </c>
      <c r="M2197" t="s"/>
      <c r="N2197" t="s">
        <v>440</v>
      </c>
      <c r="O2197" t="s">
        <v>79</v>
      </c>
      <c r="P2197" t="s">
        <v>2540</v>
      </c>
      <c r="Q2197" t="s"/>
      <c r="R2197" t="s">
        <v>80</v>
      </c>
      <c r="S2197" t="s">
        <v>2558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>
        <f>HYPERLINK("https://hotelmonitor-cachepage.eclerx.com/savepage/tk_154547587688693_sr_62.html","info")</f>
        <v/>
      </c>
      <c r="AA2197" t="n">
        <v>-5255623</v>
      </c>
      <c r="AB2197" t="s">
        <v>796</v>
      </c>
      <c r="AC2197" t="s">
        <v>196</v>
      </c>
      <c r="AD2197" t="s">
        <v>89</v>
      </c>
      <c r="AE2197" t="s"/>
      <c r="AF2197" t="s"/>
      <c r="AG2197" t="s"/>
      <c r="AH2197" t="s">
        <v>2559</v>
      </c>
      <c r="AI2197" t="s">
        <v>2558</v>
      </c>
      <c r="AJ2197" t="s"/>
      <c r="AK2197" t="s">
        <v>91</v>
      </c>
      <c r="AL2197" t="s"/>
      <c r="AM2197" t="s">
        <v>114</v>
      </c>
      <c r="AN2197" t="s">
        <v>91</v>
      </c>
      <c r="AO2197" t="s"/>
      <c r="AP2197" t="n">
        <v>32</v>
      </c>
      <c r="AQ2197" t="s">
        <v>92</v>
      </c>
      <c r="AR2197" t="s"/>
      <c r="AS2197" t="s">
        <v>115</v>
      </c>
      <c r="AT2197" t="s">
        <v>94</v>
      </c>
      <c r="AU2197" t="s">
        <v>91</v>
      </c>
      <c r="AV2197" t="s"/>
      <c r="AW2197" t="s">
        <v>95</v>
      </c>
      <c r="AX2197" t="s"/>
      <c r="AY2197" t="n">
        <v>5255623</v>
      </c>
      <c r="AZ2197" t="s">
        <v>2544</v>
      </c>
      <c r="BA2197" t="s"/>
      <c r="BB2197" t="s"/>
      <c r="BC2197" t="n">
        <v>38.8914</v>
      </c>
      <c r="BD2197" t="n">
        <v>38.8914</v>
      </c>
      <c r="BE2197" t="s">
        <v>2560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>
        <v>448</v>
      </c>
      <c r="BR2197" t="s">
        <v>337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2540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279.94</v>
      </c>
      <c r="L2198" t="s">
        <v>77</v>
      </c>
      <c r="M2198" t="s"/>
      <c r="N2198" t="s">
        <v>440</v>
      </c>
      <c r="O2198" t="s">
        <v>79</v>
      </c>
      <c r="P2198" t="s">
        <v>2540</v>
      </c>
      <c r="Q2198" t="s"/>
      <c r="R2198" t="s">
        <v>80</v>
      </c>
      <c r="S2198" t="s">
        <v>2561</v>
      </c>
      <c r="T2198" t="s">
        <v>82</v>
      </c>
      <c r="U2198" t="s">
        <v>83</v>
      </c>
      <c r="V2198" t="s">
        <v>84</v>
      </c>
      <c r="W2198" t="s">
        <v>103</v>
      </c>
      <c r="X2198" t="s"/>
      <c r="Y2198" t="s">
        <v>86</v>
      </c>
      <c r="Z2198">
        <f>HYPERLINK("https://hotelmonitor-cachepage.eclerx.com/savepage/tk_154547587688693_sr_62.html","info")</f>
        <v/>
      </c>
      <c r="AA2198" t="n">
        <v>-5255623</v>
      </c>
      <c r="AB2198" t="s">
        <v>796</v>
      </c>
      <c r="AC2198" t="s">
        <v>196</v>
      </c>
      <c r="AD2198" t="s">
        <v>89</v>
      </c>
      <c r="AE2198" t="s"/>
      <c r="AF2198" t="s"/>
      <c r="AG2198" t="s"/>
      <c r="AH2198" t="s">
        <v>2562</v>
      </c>
      <c r="AI2198" t="s">
        <v>2561</v>
      </c>
      <c r="AJ2198" t="s"/>
      <c r="AK2198" t="s">
        <v>91</v>
      </c>
      <c r="AL2198" t="s"/>
      <c r="AM2198" t="s">
        <v>114</v>
      </c>
      <c r="AN2198" t="s">
        <v>91</v>
      </c>
      <c r="AO2198" t="s"/>
      <c r="AP2198" t="n">
        <v>32</v>
      </c>
      <c r="AQ2198" t="s">
        <v>92</v>
      </c>
      <c r="AR2198" t="s"/>
      <c r="AS2198" t="s">
        <v>115</v>
      </c>
      <c r="AT2198" t="s">
        <v>94</v>
      </c>
      <c r="AU2198" t="s">
        <v>91</v>
      </c>
      <c r="AV2198" t="s"/>
      <c r="AW2198" t="s">
        <v>95</v>
      </c>
      <c r="AX2198" t="s"/>
      <c r="AY2198" t="n">
        <v>5255623</v>
      </c>
      <c r="AZ2198" t="s">
        <v>2544</v>
      </c>
      <c r="BA2198" t="s"/>
      <c r="BB2198" t="s"/>
      <c r="BC2198" t="n">
        <v>38.8914</v>
      </c>
      <c r="BD2198" t="n">
        <v>38.8914</v>
      </c>
      <c r="BE2198" t="s">
        <v>2563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>
        <v>448</v>
      </c>
      <c r="BR2198" t="s">
        <v>337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2540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279.94</v>
      </c>
      <c r="L2199" t="s">
        <v>77</v>
      </c>
      <c r="M2199" t="s"/>
      <c r="N2199" t="s">
        <v>440</v>
      </c>
      <c r="O2199" t="s">
        <v>79</v>
      </c>
      <c r="P2199" t="s">
        <v>2540</v>
      </c>
      <c r="Q2199" t="s"/>
      <c r="R2199" t="s">
        <v>80</v>
      </c>
      <c r="S2199" t="s">
        <v>2561</v>
      </c>
      <c r="T2199" t="s">
        <v>82</v>
      </c>
      <c r="U2199" t="s">
        <v>83</v>
      </c>
      <c r="V2199" t="s">
        <v>84</v>
      </c>
      <c r="W2199" t="s">
        <v>103</v>
      </c>
      <c r="X2199" t="s"/>
      <c r="Y2199" t="s">
        <v>86</v>
      </c>
      <c r="Z2199">
        <f>HYPERLINK("https://hotelmonitor-cachepage.eclerx.com/savepage/tk_154547587688693_sr_62.html","info")</f>
        <v/>
      </c>
      <c r="AA2199" t="n">
        <v>-5255623</v>
      </c>
      <c r="AB2199" t="s">
        <v>796</v>
      </c>
      <c r="AC2199" t="s">
        <v>196</v>
      </c>
      <c r="AD2199" t="s">
        <v>89</v>
      </c>
      <c r="AE2199" t="s"/>
      <c r="AF2199" t="s"/>
      <c r="AG2199" t="s"/>
      <c r="AH2199" t="s">
        <v>2562</v>
      </c>
      <c r="AI2199" t="s">
        <v>2561</v>
      </c>
      <c r="AJ2199" t="s"/>
      <c r="AK2199" t="s">
        <v>91</v>
      </c>
      <c r="AL2199" t="s"/>
      <c r="AM2199" t="s">
        <v>114</v>
      </c>
      <c r="AN2199" t="s">
        <v>91</v>
      </c>
      <c r="AO2199" t="s"/>
      <c r="AP2199" t="n">
        <v>32</v>
      </c>
      <c r="AQ2199" t="s">
        <v>92</v>
      </c>
      <c r="AR2199" t="s"/>
      <c r="AS2199" t="s">
        <v>115</v>
      </c>
      <c r="AT2199" t="s">
        <v>94</v>
      </c>
      <c r="AU2199" t="s">
        <v>91</v>
      </c>
      <c r="AV2199" t="s"/>
      <c r="AW2199" t="s">
        <v>95</v>
      </c>
      <c r="AX2199" t="s"/>
      <c r="AY2199" t="n">
        <v>5255623</v>
      </c>
      <c r="AZ2199" t="s">
        <v>2544</v>
      </c>
      <c r="BA2199" t="s"/>
      <c r="BB2199" t="s"/>
      <c r="BC2199" t="n">
        <v>38.8914</v>
      </c>
      <c r="BD2199" t="n">
        <v>38.8914</v>
      </c>
      <c r="BE2199" t="s">
        <v>2563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>
        <v>448</v>
      </c>
      <c r="BR2199" t="s">
        <v>337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2540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296.14</v>
      </c>
      <c r="L2200" t="s">
        <v>77</v>
      </c>
      <c r="M2200" t="s"/>
      <c r="N2200" t="s">
        <v>440</v>
      </c>
      <c r="O2200" t="s">
        <v>79</v>
      </c>
      <c r="P2200" t="s">
        <v>2540</v>
      </c>
      <c r="Q2200" t="s"/>
      <c r="R2200" t="s">
        <v>80</v>
      </c>
      <c r="S2200" t="s">
        <v>2564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>
        <f>HYPERLINK("https://hotelmonitor-cachepage.eclerx.com/savepage/tk_154547587688693_sr_62.html","info")</f>
        <v/>
      </c>
      <c r="AA2200" t="n">
        <v>-5255623</v>
      </c>
      <c r="AB2200" t="s">
        <v>112</v>
      </c>
      <c r="AC2200" t="s">
        <v>88</v>
      </c>
      <c r="AD2200" t="s">
        <v>89</v>
      </c>
      <c r="AE2200" t="s"/>
      <c r="AF2200" t="s"/>
      <c r="AG2200" t="s"/>
      <c r="AH2200" t="s">
        <v>2565</v>
      </c>
      <c r="AI2200" t="s">
        <v>2564</v>
      </c>
      <c r="AJ2200" t="s"/>
      <c r="AK2200" t="s">
        <v>91</v>
      </c>
      <c r="AL2200" t="s"/>
      <c r="AM2200" t="s">
        <v>114</v>
      </c>
      <c r="AN2200" t="s">
        <v>91</v>
      </c>
      <c r="AO2200" t="s"/>
      <c r="AP2200" t="n">
        <v>32</v>
      </c>
      <c r="AQ2200" t="s">
        <v>92</v>
      </c>
      <c r="AR2200" t="s"/>
      <c r="AS2200" t="s">
        <v>115</v>
      </c>
      <c r="AT2200" t="s">
        <v>94</v>
      </c>
      <c r="AU2200" t="s">
        <v>91</v>
      </c>
      <c r="AV2200" t="s"/>
      <c r="AW2200" t="s">
        <v>95</v>
      </c>
      <c r="AX2200" t="s"/>
      <c r="AY2200" t="n">
        <v>5255623</v>
      </c>
      <c r="AZ2200" t="s">
        <v>2544</v>
      </c>
      <c r="BA2200" t="s"/>
      <c r="BB2200" t="s"/>
      <c r="BC2200" t="n">
        <v>38.8914</v>
      </c>
      <c r="BD2200" t="n">
        <v>38.8914</v>
      </c>
      <c r="BE2200" t="s">
        <v>2566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>
        <v>448</v>
      </c>
      <c r="BR2200" t="s">
        <v>337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2540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296.14</v>
      </c>
      <c r="L2201" t="s">
        <v>77</v>
      </c>
      <c r="M2201" t="s"/>
      <c r="N2201" t="s">
        <v>440</v>
      </c>
      <c r="O2201" t="s">
        <v>79</v>
      </c>
      <c r="P2201" t="s">
        <v>2540</v>
      </c>
      <c r="Q2201" t="s"/>
      <c r="R2201" t="s">
        <v>80</v>
      </c>
      <c r="S2201" t="s">
        <v>2564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>
        <f>HYPERLINK("https://hotelmonitor-cachepage.eclerx.com/savepage/tk_154547587688693_sr_62.html","info")</f>
        <v/>
      </c>
      <c r="AA2201" t="n">
        <v>-5255623</v>
      </c>
      <c r="AB2201" t="s">
        <v>112</v>
      </c>
      <c r="AC2201" t="s">
        <v>88</v>
      </c>
      <c r="AD2201" t="s">
        <v>89</v>
      </c>
      <c r="AE2201" t="s"/>
      <c r="AF2201" t="s"/>
      <c r="AG2201" t="s"/>
      <c r="AH2201" t="s">
        <v>2565</v>
      </c>
      <c r="AI2201" t="s">
        <v>2564</v>
      </c>
      <c r="AJ2201" t="s"/>
      <c r="AK2201" t="s">
        <v>91</v>
      </c>
      <c r="AL2201" t="s"/>
      <c r="AM2201" t="s">
        <v>114</v>
      </c>
      <c r="AN2201" t="s">
        <v>91</v>
      </c>
      <c r="AO2201" t="s"/>
      <c r="AP2201" t="n">
        <v>32</v>
      </c>
      <c r="AQ2201" t="s">
        <v>92</v>
      </c>
      <c r="AR2201" t="s"/>
      <c r="AS2201" t="s">
        <v>115</v>
      </c>
      <c r="AT2201" t="s">
        <v>94</v>
      </c>
      <c r="AU2201" t="s">
        <v>91</v>
      </c>
      <c r="AV2201" t="s"/>
      <c r="AW2201" t="s">
        <v>95</v>
      </c>
      <c r="AX2201" t="s"/>
      <c r="AY2201" t="n">
        <v>5255623</v>
      </c>
      <c r="AZ2201" t="s">
        <v>2544</v>
      </c>
      <c r="BA2201" t="s"/>
      <c r="BB2201" t="s"/>
      <c r="BC2201" t="n">
        <v>38.8914</v>
      </c>
      <c r="BD2201" t="n">
        <v>38.8914</v>
      </c>
      <c r="BE2201" t="s">
        <v>2566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>
        <v>448</v>
      </c>
      <c r="BR2201" t="s">
        <v>337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2540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309.56</v>
      </c>
      <c r="L2202" t="s">
        <v>77</v>
      </c>
      <c r="M2202" t="s"/>
      <c r="N2202" t="s">
        <v>440</v>
      </c>
      <c r="O2202" t="s">
        <v>79</v>
      </c>
      <c r="P2202" t="s">
        <v>2540</v>
      </c>
      <c r="Q2202" t="s"/>
      <c r="R2202" t="s">
        <v>80</v>
      </c>
      <c r="S2202" t="s">
        <v>2567</v>
      </c>
      <c r="T2202" t="s">
        <v>82</v>
      </c>
      <c r="U2202" t="s">
        <v>83</v>
      </c>
      <c r="V2202" t="s">
        <v>84</v>
      </c>
      <c r="W2202" t="s">
        <v>103</v>
      </c>
      <c r="X2202" t="s"/>
      <c r="Y2202" t="s">
        <v>86</v>
      </c>
      <c r="Z2202">
        <f>HYPERLINK("https://hotelmonitor-cachepage.eclerx.com/savepage/tk_154547587688693_sr_62.html","info")</f>
        <v/>
      </c>
      <c r="AA2202" t="n">
        <v>-5255623</v>
      </c>
      <c r="AB2202" t="s">
        <v>112</v>
      </c>
      <c r="AC2202" t="s">
        <v>88</v>
      </c>
      <c r="AD2202" t="s">
        <v>89</v>
      </c>
      <c r="AE2202" t="s"/>
      <c r="AF2202" t="s"/>
      <c r="AG2202" t="s"/>
      <c r="AH2202" t="s">
        <v>2568</v>
      </c>
      <c r="AI2202" t="s">
        <v>2567</v>
      </c>
      <c r="AJ2202" t="s"/>
      <c r="AK2202" t="s">
        <v>91</v>
      </c>
      <c r="AL2202" t="s"/>
      <c r="AM2202" t="s">
        <v>114</v>
      </c>
      <c r="AN2202" t="s">
        <v>91</v>
      </c>
      <c r="AO2202" t="s"/>
      <c r="AP2202" t="n">
        <v>32</v>
      </c>
      <c r="AQ2202" t="s">
        <v>92</v>
      </c>
      <c r="AR2202" t="s"/>
      <c r="AS2202" t="s">
        <v>115</v>
      </c>
      <c r="AT2202" t="s">
        <v>94</v>
      </c>
      <c r="AU2202" t="s">
        <v>91</v>
      </c>
      <c r="AV2202" t="s"/>
      <c r="AW2202" t="s">
        <v>95</v>
      </c>
      <c r="AX2202" t="s"/>
      <c r="AY2202" t="n">
        <v>5255623</v>
      </c>
      <c r="AZ2202" t="s">
        <v>2544</v>
      </c>
      <c r="BA2202" t="s"/>
      <c r="BB2202" t="s"/>
      <c r="BC2202" t="n">
        <v>38.8914</v>
      </c>
      <c r="BD2202" t="n">
        <v>38.8914</v>
      </c>
      <c r="BE2202" t="s">
        <v>2569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>
        <v>448</v>
      </c>
      <c r="BR2202" t="s">
        <v>337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2540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309.56</v>
      </c>
      <c r="L2203" t="s">
        <v>77</v>
      </c>
      <c r="M2203" t="s"/>
      <c r="N2203" t="s">
        <v>440</v>
      </c>
      <c r="O2203" t="s">
        <v>79</v>
      </c>
      <c r="P2203" t="s">
        <v>2540</v>
      </c>
      <c r="Q2203" t="s"/>
      <c r="R2203" t="s">
        <v>80</v>
      </c>
      <c r="S2203" t="s">
        <v>2567</v>
      </c>
      <c r="T2203" t="s">
        <v>82</v>
      </c>
      <c r="U2203" t="s">
        <v>83</v>
      </c>
      <c r="V2203" t="s">
        <v>84</v>
      </c>
      <c r="W2203" t="s">
        <v>103</v>
      </c>
      <c r="X2203" t="s"/>
      <c r="Y2203" t="s">
        <v>86</v>
      </c>
      <c r="Z2203">
        <f>HYPERLINK("https://hotelmonitor-cachepage.eclerx.com/savepage/tk_154547587688693_sr_62.html","info")</f>
        <v/>
      </c>
      <c r="AA2203" t="n">
        <v>-5255623</v>
      </c>
      <c r="AB2203" t="s">
        <v>112</v>
      </c>
      <c r="AC2203" t="s">
        <v>88</v>
      </c>
      <c r="AD2203" t="s">
        <v>89</v>
      </c>
      <c r="AE2203" t="s"/>
      <c r="AF2203" t="s"/>
      <c r="AG2203" t="s"/>
      <c r="AH2203" t="s">
        <v>2568</v>
      </c>
      <c r="AI2203" t="s">
        <v>2567</v>
      </c>
      <c r="AJ2203" t="s"/>
      <c r="AK2203" t="s">
        <v>91</v>
      </c>
      <c r="AL2203" t="s"/>
      <c r="AM2203" t="s">
        <v>114</v>
      </c>
      <c r="AN2203" t="s">
        <v>91</v>
      </c>
      <c r="AO2203" t="s"/>
      <c r="AP2203" t="n">
        <v>32</v>
      </c>
      <c r="AQ2203" t="s">
        <v>92</v>
      </c>
      <c r="AR2203" t="s"/>
      <c r="AS2203" t="s">
        <v>115</v>
      </c>
      <c r="AT2203" t="s">
        <v>94</v>
      </c>
      <c r="AU2203" t="s">
        <v>91</v>
      </c>
      <c r="AV2203" t="s"/>
      <c r="AW2203" t="s">
        <v>95</v>
      </c>
      <c r="AX2203" t="s"/>
      <c r="AY2203" t="n">
        <v>5255623</v>
      </c>
      <c r="AZ2203" t="s">
        <v>2544</v>
      </c>
      <c r="BA2203" t="s"/>
      <c r="BB2203" t="s"/>
      <c r="BC2203" t="n">
        <v>38.8914</v>
      </c>
      <c r="BD2203" t="n">
        <v>38.8914</v>
      </c>
      <c r="BE2203" t="s">
        <v>2569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>
        <v>448</v>
      </c>
      <c r="BR2203" t="s">
        <v>337</v>
      </c>
    </row>
    <row r="2204" spans="1:70">
      <c r="A2204" t="s">
        <v>70</v>
      </c>
      <c r="B2204" t="s">
        <v>71</v>
      </c>
      <c r="C2204" t="s">
        <v>438</v>
      </c>
      <c r="D2204" t="n">
        <v>3</v>
      </c>
      <c r="E2204" t="s">
        <v>2374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12653.12</v>
      </c>
      <c r="L2204" t="s">
        <v>77</v>
      </c>
      <c r="M2204" t="s"/>
      <c r="N2204" t="s">
        <v>2375</v>
      </c>
      <c r="O2204" t="s">
        <v>79</v>
      </c>
      <c r="P2204" t="s">
        <v>2374</v>
      </c>
      <c r="Q2204" t="s"/>
      <c r="R2204" t="s">
        <v>328</v>
      </c>
      <c r="S2204" t="s">
        <v>1595</v>
      </c>
      <c r="T2204" t="s">
        <v>82</v>
      </c>
      <c r="U2204" t="s">
        <v>83</v>
      </c>
      <c r="V2204" t="s">
        <v>84</v>
      </c>
      <c r="W2204" t="s">
        <v>103</v>
      </c>
      <c r="X2204" t="s"/>
      <c r="Y2204" t="s">
        <v>86</v>
      </c>
      <c r="Z2204">
        <f>HYPERLINK("https://hotelmonitor-cachepage.eclerx.com/savepage/tk_1545475870646048_sr_61.html","info")</f>
        <v/>
      </c>
      <c r="AA2204" t="n">
        <v>-3637093</v>
      </c>
      <c r="AB2204" t="s">
        <v>2376</v>
      </c>
      <c r="AC2204" t="s">
        <v>196</v>
      </c>
      <c r="AD2204" t="s">
        <v>89</v>
      </c>
      <c r="AE2204" t="s"/>
      <c r="AF2204" t="s"/>
      <c r="AG2204" t="s"/>
      <c r="AH2204" t="s">
        <v>1597</v>
      </c>
      <c r="AI2204" t="s">
        <v>1595</v>
      </c>
      <c r="AJ2204" t="s"/>
      <c r="AK2204" t="s">
        <v>91</v>
      </c>
      <c r="AL2204" t="s"/>
      <c r="AM2204" t="s"/>
      <c r="AN2204" t="s">
        <v>91</v>
      </c>
      <c r="AO2204" t="s"/>
      <c r="AP2204" t="n">
        <v>15</v>
      </c>
      <c r="AQ2204" t="s">
        <v>92</v>
      </c>
      <c r="AR2204" t="s"/>
      <c r="AS2204" t="s">
        <v>445</v>
      </c>
      <c r="AT2204" t="s">
        <v>94</v>
      </c>
      <c r="AU2204" t="s">
        <v>91</v>
      </c>
      <c r="AV2204" t="s"/>
      <c r="AW2204" t="s">
        <v>95</v>
      </c>
      <c r="AX2204" t="s"/>
      <c r="AY2204" t="n">
        <v>3637093</v>
      </c>
      <c r="AZ2204" t="s">
        <v>2377</v>
      </c>
      <c r="BA2204" t="s"/>
      <c r="BB2204" t="s"/>
      <c r="BC2204" t="n">
        <v>38.9186</v>
      </c>
      <c r="BD2204" t="n">
        <v>38.9186</v>
      </c>
      <c r="BE2204" t="s">
        <v>1598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>
        <v>335</v>
      </c>
      <c r="BO2204" t="s">
        <v>82</v>
      </c>
      <c r="BP2204" t="s">
        <v>99</v>
      </c>
      <c r="BQ2204" t="s">
        <v>2378</v>
      </c>
      <c r="BR2204" t="s">
        <v>387</v>
      </c>
    </row>
    <row r="2205" spans="1:70">
      <c r="A2205" t="s">
        <v>70</v>
      </c>
      <c r="B2205" t="s">
        <v>71</v>
      </c>
      <c r="C2205" t="s">
        <v>438</v>
      </c>
      <c r="D2205" t="n">
        <v>3</v>
      </c>
      <c r="E2205" t="s">
        <v>2374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12653.12</v>
      </c>
      <c r="L2205" t="s">
        <v>77</v>
      </c>
      <c r="M2205" t="s"/>
      <c r="N2205" t="s">
        <v>2375</v>
      </c>
      <c r="O2205" t="s">
        <v>79</v>
      </c>
      <c r="P2205" t="s">
        <v>2374</v>
      </c>
      <c r="Q2205" t="s"/>
      <c r="R2205" t="s">
        <v>328</v>
      </c>
      <c r="S2205" t="s">
        <v>1595</v>
      </c>
      <c r="T2205" t="s">
        <v>82</v>
      </c>
      <c r="U2205" t="s">
        <v>83</v>
      </c>
      <c r="V2205" t="s">
        <v>84</v>
      </c>
      <c r="W2205" t="s">
        <v>103</v>
      </c>
      <c r="X2205" t="s"/>
      <c r="Y2205" t="s">
        <v>86</v>
      </c>
      <c r="Z2205">
        <f>HYPERLINK("https://hotelmonitor-cachepage.eclerx.com/savepage/tk_1545475870646048_sr_61.html","info")</f>
        <v/>
      </c>
      <c r="AA2205" t="n">
        <v>-3637093</v>
      </c>
      <c r="AB2205" t="s">
        <v>2376</v>
      </c>
      <c r="AC2205" t="s">
        <v>196</v>
      </c>
      <c r="AD2205" t="s">
        <v>89</v>
      </c>
      <c r="AE2205" t="s"/>
      <c r="AF2205" t="s"/>
      <c r="AG2205" t="s"/>
      <c r="AH2205" t="s">
        <v>1597</v>
      </c>
      <c r="AI2205" t="s">
        <v>1595</v>
      </c>
      <c r="AJ2205" t="s"/>
      <c r="AK2205" t="s">
        <v>91</v>
      </c>
      <c r="AL2205" t="s"/>
      <c r="AM2205" t="s"/>
      <c r="AN2205" t="s">
        <v>91</v>
      </c>
      <c r="AO2205" t="s"/>
      <c r="AP2205" t="n">
        <v>15</v>
      </c>
      <c r="AQ2205" t="s">
        <v>92</v>
      </c>
      <c r="AR2205" t="s"/>
      <c r="AS2205" t="s">
        <v>445</v>
      </c>
      <c r="AT2205" t="s">
        <v>94</v>
      </c>
      <c r="AU2205" t="s">
        <v>91</v>
      </c>
      <c r="AV2205" t="s"/>
      <c r="AW2205" t="s">
        <v>95</v>
      </c>
      <c r="AX2205" t="s"/>
      <c r="AY2205" t="n">
        <v>3637093</v>
      </c>
      <c r="AZ2205" t="s">
        <v>2377</v>
      </c>
      <c r="BA2205" t="s"/>
      <c r="BB2205" t="s"/>
      <c r="BC2205" t="n">
        <v>38.9186</v>
      </c>
      <c r="BD2205" t="n">
        <v>38.9186</v>
      </c>
      <c r="BE2205" t="s">
        <v>1598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>
        <v>335</v>
      </c>
      <c r="BO2205" t="s">
        <v>82</v>
      </c>
      <c r="BP2205" t="s">
        <v>99</v>
      </c>
      <c r="BQ2205" t="s">
        <v>2378</v>
      </c>
      <c r="BR2205" t="s">
        <v>387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2570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304.12</v>
      </c>
      <c r="L2206" t="s">
        <v>77</v>
      </c>
      <c r="M2206" t="s"/>
      <c r="N2206" t="s">
        <v>972</v>
      </c>
      <c r="O2206" t="s">
        <v>79</v>
      </c>
      <c r="P2206" t="s">
        <v>2570</v>
      </c>
      <c r="Q2206" t="s"/>
      <c r="R2206" t="s">
        <v>80</v>
      </c>
      <c r="S2206" t="s">
        <v>2571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>
        <f>HYPERLINK("https://hotelmonitor-cachepage.eclerx.com/savepage/tk_15454758767936144_sr_62.html","info")</f>
        <v/>
      </c>
      <c r="AA2206" t="n">
        <v>-5144409</v>
      </c>
      <c r="AB2206" t="s">
        <v>2542</v>
      </c>
      <c r="AC2206" t="s">
        <v>196</v>
      </c>
      <c r="AD2206" t="s">
        <v>89</v>
      </c>
      <c r="AE2206" t="s"/>
      <c r="AF2206" t="s"/>
      <c r="AG2206" t="s"/>
      <c r="AH2206" t="s">
        <v>2572</v>
      </c>
      <c r="AI2206" t="s">
        <v>2571</v>
      </c>
      <c r="AJ2206" t="s"/>
      <c r="AK2206" t="s">
        <v>91</v>
      </c>
      <c r="AL2206" t="s"/>
      <c r="AM2206" t="s"/>
      <c r="AN2206" t="s">
        <v>99</v>
      </c>
      <c r="AO2206" t="s">
        <v>185</v>
      </c>
      <c r="AP2206" t="n">
        <v>21</v>
      </c>
      <c r="AQ2206" t="s">
        <v>92</v>
      </c>
      <c r="AR2206" t="s"/>
      <c r="AS2206" t="s">
        <v>2084</v>
      </c>
      <c r="AT2206" t="s">
        <v>94</v>
      </c>
      <c r="AU2206" t="s">
        <v>91</v>
      </c>
      <c r="AV2206" t="s"/>
      <c r="AW2206" t="s">
        <v>95</v>
      </c>
      <c r="AX2206" t="s"/>
      <c r="AY2206" t="n">
        <v>5144409</v>
      </c>
      <c r="AZ2206" t="s">
        <v>2573</v>
      </c>
      <c r="BA2206" t="s"/>
      <c r="BB2206" t="s"/>
      <c r="BC2206" t="n">
        <v>38.8896</v>
      </c>
      <c r="BD2206" t="n">
        <v>38.8896</v>
      </c>
      <c r="BE2206" t="s">
        <v>2574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>
        <v>335</v>
      </c>
      <c r="BO2206" t="s">
        <v>82</v>
      </c>
      <c r="BP2206" t="s">
        <v>99</v>
      </c>
      <c r="BQ2206" t="s">
        <v>976</v>
      </c>
      <c r="BR2206" t="s">
        <v>337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2570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304.12</v>
      </c>
      <c r="L2207" t="s">
        <v>77</v>
      </c>
      <c r="M2207" t="s"/>
      <c r="N2207" t="s">
        <v>972</v>
      </c>
      <c r="O2207" t="s">
        <v>79</v>
      </c>
      <c r="P2207" t="s">
        <v>2570</v>
      </c>
      <c r="Q2207" t="s"/>
      <c r="R2207" t="s">
        <v>80</v>
      </c>
      <c r="S2207" t="s">
        <v>2571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>
        <f>HYPERLINK("https://hotelmonitor-cachepage.eclerx.com/savepage/tk_15454758767936144_sr_62.html","info")</f>
        <v/>
      </c>
      <c r="AA2207" t="n">
        <v>-5144409</v>
      </c>
      <c r="AB2207" t="s">
        <v>2542</v>
      </c>
      <c r="AC2207" t="s">
        <v>196</v>
      </c>
      <c r="AD2207" t="s">
        <v>89</v>
      </c>
      <c r="AE2207" t="s"/>
      <c r="AF2207" t="s"/>
      <c r="AG2207" t="s"/>
      <c r="AH2207" t="s">
        <v>2572</v>
      </c>
      <c r="AI2207" t="s">
        <v>2571</v>
      </c>
      <c r="AJ2207" t="s"/>
      <c r="AK2207" t="s">
        <v>91</v>
      </c>
      <c r="AL2207" t="s"/>
      <c r="AM2207" t="s"/>
      <c r="AN2207" t="s">
        <v>99</v>
      </c>
      <c r="AO2207" t="s">
        <v>185</v>
      </c>
      <c r="AP2207" t="n">
        <v>21</v>
      </c>
      <c r="AQ2207" t="s">
        <v>92</v>
      </c>
      <c r="AR2207" t="s"/>
      <c r="AS2207" t="s">
        <v>2084</v>
      </c>
      <c r="AT2207" t="s">
        <v>94</v>
      </c>
      <c r="AU2207" t="s">
        <v>91</v>
      </c>
      <c r="AV2207" t="s"/>
      <c r="AW2207" t="s">
        <v>95</v>
      </c>
      <c r="AX2207" t="s"/>
      <c r="AY2207" t="n">
        <v>5144409</v>
      </c>
      <c r="AZ2207" t="s">
        <v>2573</v>
      </c>
      <c r="BA2207" t="s"/>
      <c r="BB2207" t="s"/>
      <c r="BC2207" t="n">
        <v>38.8896</v>
      </c>
      <c r="BD2207" t="n">
        <v>38.8896</v>
      </c>
      <c r="BE2207" t="s">
        <v>2574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>
        <v>335</v>
      </c>
      <c r="BO2207" t="s">
        <v>82</v>
      </c>
      <c r="BP2207" t="s">
        <v>99</v>
      </c>
      <c r="BQ2207" t="s">
        <v>976</v>
      </c>
      <c r="BR2207" t="s">
        <v>337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2570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333.99</v>
      </c>
      <c r="L2208" t="s">
        <v>77</v>
      </c>
      <c r="M2208" t="s"/>
      <c r="N2208" t="s">
        <v>972</v>
      </c>
      <c r="O2208" t="s">
        <v>79</v>
      </c>
      <c r="P2208" t="s">
        <v>2570</v>
      </c>
      <c r="Q2208" t="s"/>
      <c r="R2208" t="s">
        <v>80</v>
      </c>
      <c r="S2208" t="s">
        <v>2575</v>
      </c>
      <c r="T2208" t="s">
        <v>82</v>
      </c>
      <c r="U2208" t="s">
        <v>83</v>
      </c>
      <c r="V2208" t="s">
        <v>84</v>
      </c>
      <c r="W2208" t="s">
        <v>103</v>
      </c>
      <c r="X2208" t="s"/>
      <c r="Y2208" t="s">
        <v>86</v>
      </c>
      <c r="Z2208">
        <f>HYPERLINK("https://hotelmonitor-cachepage.eclerx.com/savepage/tk_15454758767936144_sr_62.html","info")</f>
        <v/>
      </c>
      <c r="AA2208" t="n">
        <v>-5144409</v>
      </c>
      <c r="AB2208" t="s">
        <v>2547</v>
      </c>
      <c r="AC2208" t="s">
        <v>196</v>
      </c>
      <c r="AD2208" t="s">
        <v>89</v>
      </c>
      <c r="AE2208" t="s"/>
      <c r="AF2208" t="s"/>
      <c r="AG2208" t="s"/>
      <c r="AH2208" t="s">
        <v>2576</v>
      </c>
      <c r="AI2208" t="s">
        <v>2575</v>
      </c>
      <c r="AJ2208" t="s"/>
      <c r="AK2208" t="s">
        <v>91</v>
      </c>
      <c r="AL2208" t="s"/>
      <c r="AM2208" t="s"/>
      <c r="AN2208" t="s">
        <v>99</v>
      </c>
      <c r="AO2208" t="s">
        <v>185</v>
      </c>
      <c r="AP2208" t="n">
        <v>21</v>
      </c>
      <c r="AQ2208" t="s">
        <v>92</v>
      </c>
      <c r="AR2208" t="s"/>
      <c r="AS2208" t="s">
        <v>2084</v>
      </c>
      <c r="AT2208" t="s">
        <v>94</v>
      </c>
      <c r="AU2208" t="s">
        <v>91</v>
      </c>
      <c r="AV2208" t="s"/>
      <c r="AW2208" t="s">
        <v>95</v>
      </c>
      <c r="AX2208" t="s"/>
      <c r="AY2208" t="n">
        <v>5144409</v>
      </c>
      <c r="AZ2208" t="s">
        <v>2573</v>
      </c>
      <c r="BA2208" t="s"/>
      <c r="BB2208" t="s"/>
      <c r="BC2208" t="n">
        <v>38.8896</v>
      </c>
      <c r="BD2208" t="n">
        <v>38.8896</v>
      </c>
      <c r="BE2208" t="s">
        <v>2577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>
        <v>335</v>
      </c>
      <c r="BO2208" t="s">
        <v>82</v>
      </c>
      <c r="BP2208" t="s">
        <v>99</v>
      </c>
      <c r="BQ2208" t="s">
        <v>976</v>
      </c>
      <c r="BR2208" t="s">
        <v>337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2570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333.99</v>
      </c>
      <c r="L2209" t="s">
        <v>77</v>
      </c>
      <c r="M2209" t="s"/>
      <c r="N2209" t="s">
        <v>972</v>
      </c>
      <c r="O2209" t="s">
        <v>79</v>
      </c>
      <c r="P2209" t="s">
        <v>2570</v>
      </c>
      <c r="Q2209" t="s"/>
      <c r="R2209" t="s">
        <v>80</v>
      </c>
      <c r="S2209" t="s">
        <v>2575</v>
      </c>
      <c r="T2209" t="s">
        <v>82</v>
      </c>
      <c r="U2209" t="s">
        <v>83</v>
      </c>
      <c r="V2209" t="s">
        <v>84</v>
      </c>
      <c r="W2209" t="s">
        <v>103</v>
      </c>
      <c r="X2209" t="s"/>
      <c r="Y2209" t="s">
        <v>86</v>
      </c>
      <c r="Z2209">
        <f>HYPERLINK("https://hotelmonitor-cachepage.eclerx.com/savepage/tk_15454758767936144_sr_62.html","info")</f>
        <v/>
      </c>
      <c r="AA2209" t="n">
        <v>-5144409</v>
      </c>
      <c r="AB2209" t="s">
        <v>2547</v>
      </c>
      <c r="AC2209" t="s">
        <v>196</v>
      </c>
      <c r="AD2209" t="s">
        <v>89</v>
      </c>
      <c r="AE2209" t="s"/>
      <c r="AF2209" t="s"/>
      <c r="AG2209" t="s"/>
      <c r="AH2209" t="s">
        <v>2576</v>
      </c>
      <c r="AI2209" t="s">
        <v>2575</v>
      </c>
      <c r="AJ2209" t="s"/>
      <c r="AK2209" t="s">
        <v>91</v>
      </c>
      <c r="AL2209" t="s"/>
      <c r="AM2209" t="s"/>
      <c r="AN2209" t="s">
        <v>99</v>
      </c>
      <c r="AO2209" t="s">
        <v>185</v>
      </c>
      <c r="AP2209" t="n">
        <v>21</v>
      </c>
      <c r="AQ2209" t="s">
        <v>92</v>
      </c>
      <c r="AR2209" t="s"/>
      <c r="AS2209" t="s">
        <v>2084</v>
      </c>
      <c r="AT2209" t="s">
        <v>94</v>
      </c>
      <c r="AU2209" t="s">
        <v>91</v>
      </c>
      <c r="AV2209" t="s"/>
      <c r="AW2209" t="s">
        <v>95</v>
      </c>
      <c r="AX2209" t="s"/>
      <c r="AY2209" t="n">
        <v>5144409</v>
      </c>
      <c r="AZ2209" t="s">
        <v>2573</v>
      </c>
      <c r="BA2209" t="s"/>
      <c r="BB2209" t="s"/>
      <c r="BC2209" t="n">
        <v>38.8896</v>
      </c>
      <c r="BD2209" t="n">
        <v>38.8896</v>
      </c>
      <c r="BE2209" t="s">
        <v>2577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>
        <v>335</v>
      </c>
      <c r="BO2209" t="s">
        <v>82</v>
      </c>
      <c r="BP2209" t="s">
        <v>99</v>
      </c>
      <c r="BQ2209" t="s">
        <v>976</v>
      </c>
      <c r="BR2209" t="s">
        <v>337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2570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337.92</v>
      </c>
      <c r="L2210" t="s">
        <v>77</v>
      </c>
      <c r="M2210" t="s"/>
      <c r="N2210" t="s">
        <v>972</v>
      </c>
      <c r="O2210" t="s">
        <v>79</v>
      </c>
      <c r="P2210" t="s">
        <v>2570</v>
      </c>
      <c r="Q2210" t="s"/>
      <c r="R2210" t="s">
        <v>80</v>
      </c>
      <c r="S2210" t="s">
        <v>2578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>
        <f>HYPERLINK("https://hotelmonitor-cachepage.eclerx.com/savepage/tk_15454758767936144_sr_62.html","info")</f>
        <v/>
      </c>
      <c r="AA2210" t="n">
        <v>-5144409</v>
      </c>
      <c r="AB2210" t="s">
        <v>1522</v>
      </c>
      <c r="AC2210" t="s">
        <v>88</v>
      </c>
      <c r="AD2210" t="s">
        <v>89</v>
      </c>
      <c r="AE2210" t="s"/>
      <c r="AF2210" t="s"/>
      <c r="AG2210" t="s"/>
      <c r="AH2210" t="s">
        <v>2579</v>
      </c>
      <c r="AI2210" t="s">
        <v>2578</v>
      </c>
      <c r="AJ2210" t="s"/>
      <c r="AK2210" t="s">
        <v>91</v>
      </c>
      <c r="AL2210" t="s"/>
      <c r="AM2210" t="s"/>
      <c r="AN2210" t="s">
        <v>99</v>
      </c>
      <c r="AO2210" t="s">
        <v>185</v>
      </c>
      <c r="AP2210" t="n">
        <v>21</v>
      </c>
      <c r="AQ2210" t="s">
        <v>92</v>
      </c>
      <c r="AR2210" t="s"/>
      <c r="AS2210" t="s">
        <v>2084</v>
      </c>
      <c r="AT2210" t="s">
        <v>94</v>
      </c>
      <c r="AU2210" t="s">
        <v>91</v>
      </c>
      <c r="AV2210" t="s"/>
      <c r="AW2210" t="s">
        <v>95</v>
      </c>
      <c r="AX2210" t="s"/>
      <c r="AY2210" t="n">
        <v>5144409</v>
      </c>
      <c r="AZ2210" t="s">
        <v>2573</v>
      </c>
      <c r="BA2210" t="s"/>
      <c r="BB2210" t="s"/>
      <c r="BC2210" t="n">
        <v>38.8896</v>
      </c>
      <c r="BD2210" t="n">
        <v>38.8896</v>
      </c>
      <c r="BE2210" t="s">
        <v>2580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>
        <v>335</v>
      </c>
      <c r="BO2210" t="s">
        <v>82</v>
      </c>
      <c r="BP2210" t="s">
        <v>99</v>
      </c>
      <c r="BQ2210" t="s">
        <v>976</v>
      </c>
      <c r="BR2210" t="s">
        <v>337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2570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337.92</v>
      </c>
      <c r="L2211" t="s">
        <v>77</v>
      </c>
      <c r="M2211" t="s"/>
      <c r="N2211" t="s">
        <v>972</v>
      </c>
      <c r="O2211" t="s">
        <v>79</v>
      </c>
      <c r="P2211" t="s">
        <v>2570</v>
      </c>
      <c r="Q2211" t="s"/>
      <c r="R2211" t="s">
        <v>80</v>
      </c>
      <c r="S2211" t="s">
        <v>2578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HYPERLINK("https://hotelmonitor-cachepage.eclerx.com/savepage/tk_15454758767936144_sr_62.html","info")</f>
        <v/>
      </c>
      <c r="AA2211" t="n">
        <v>-5144409</v>
      </c>
      <c r="AB2211" t="s">
        <v>1522</v>
      </c>
      <c r="AC2211" t="s">
        <v>88</v>
      </c>
      <c r="AD2211" t="s">
        <v>89</v>
      </c>
      <c r="AE2211" t="s"/>
      <c r="AF2211" t="s"/>
      <c r="AG2211" t="s"/>
      <c r="AH2211" t="s">
        <v>2579</v>
      </c>
      <c r="AI2211" t="s">
        <v>2578</v>
      </c>
      <c r="AJ2211" t="s"/>
      <c r="AK2211" t="s">
        <v>91</v>
      </c>
      <c r="AL2211" t="s"/>
      <c r="AM2211" t="s"/>
      <c r="AN2211" t="s">
        <v>99</v>
      </c>
      <c r="AO2211" t="s">
        <v>185</v>
      </c>
      <c r="AP2211" t="n">
        <v>21</v>
      </c>
      <c r="AQ2211" t="s">
        <v>92</v>
      </c>
      <c r="AR2211" t="s"/>
      <c r="AS2211" t="s">
        <v>2084</v>
      </c>
      <c r="AT2211" t="s">
        <v>94</v>
      </c>
      <c r="AU2211" t="s">
        <v>91</v>
      </c>
      <c r="AV2211" t="s"/>
      <c r="AW2211" t="s">
        <v>95</v>
      </c>
      <c r="AX2211" t="s"/>
      <c r="AY2211" t="n">
        <v>5144409</v>
      </c>
      <c r="AZ2211" t="s">
        <v>2573</v>
      </c>
      <c r="BA2211" t="s"/>
      <c r="BB2211" t="s"/>
      <c r="BC2211" t="n">
        <v>38.8896</v>
      </c>
      <c r="BD2211" t="n">
        <v>38.8896</v>
      </c>
      <c r="BE2211" t="s">
        <v>2580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>
        <v>335</v>
      </c>
      <c r="BO2211" t="s">
        <v>82</v>
      </c>
      <c r="BP2211" t="s">
        <v>99</v>
      </c>
      <c r="BQ2211" t="s">
        <v>976</v>
      </c>
      <c r="BR2211" t="s">
        <v>337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2570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337.92</v>
      </c>
      <c r="L2212" t="s">
        <v>77</v>
      </c>
      <c r="M2212" t="s"/>
      <c r="N2212" t="s">
        <v>972</v>
      </c>
      <c r="O2212" t="s">
        <v>79</v>
      </c>
      <c r="P2212" t="s">
        <v>2570</v>
      </c>
      <c r="Q2212" t="s"/>
      <c r="R2212" t="s">
        <v>80</v>
      </c>
      <c r="S2212" t="s">
        <v>2578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>
        <f>HYPERLINK("https://hotelmonitor-cachepage.eclerx.com/savepage/tk_15454758767936144_sr_62.html","info")</f>
        <v/>
      </c>
      <c r="AA2212" t="n">
        <v>-5144409</v>
      </c>
      <c r="AB2212" t="s">
        <v>1522</v>
      </c>
      <c r="AC2212" t="s">
        <v>88</v>
      </c>
      <c r="AD2212" t="s">
        <v>89</v>
      </c>
      <c r="AE2212" t="s"/>
      <c r="AF2212" t="s"/>
      <c r="AG2212" t="s"/>
      <c r="AH2212" t="s">
        <v>2579</v>
      </c>
      <c r="AI2212" t="s">
        <v>2578</v>
      </c>
      <c r="AJ2212" t="s"/>
      <c r="AK2212" t="s">
        <v>91</v>
      </c>
      <c r="AL2212" t="s"/>
      <c r="AM2212" t="s"/>
      <c r="AN2212" t="s">
        <v>99</v>
      </c>
      <c r="AO2212" t="s">
        <v>185</v>
      </c>
      <c r="AP2212" t="n">
        <v>21</v>
      </c>
      <c r="AQ2212" t="s">
        <v>92</v>
      </c>
      <c r="AR2212" t="s"/>
      <c r="AS2212" t="s">
        <v>2084</v>
      </c>
      <c r="AT2212" t="s">
        <v>94</v>
      </c>
      <c r="AU2212" t="s">
        <v>91</v>
      </c>
      <c r="AV2212" t="s"/>
      <c r="AW2212" t="s">
        <v>95</v>
      </c>
      <c r="AX2212" t="s"/>
      <c r="AY2212" t="n">
        <v>5144409</v>
      </c>
      <c r="AZ2212" t="s">
        <v>2573</v>
      </c>
      <c r="BA2212" t="s"/>
      <c r="BB2212" t="s"/>
      <c r="BC2212" t="n">
        <v>38.8896</v>
      </c>
      <c r="BD2212" t="n">
        <v>38.8896</v>
      </c>
      <c r="BE2212" t="s">
        <v>2580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>
        <v>335</v>
      </c>
      <c r="BO2212" t="s">
        <v>82</v>
      </c>
      <c r="BP2212" t="s">
        <v>99</v>
      </c>
      <c r="BQ2212" t="s">
        <v>976</v>
      </c>
      <c r="BR2212" t="s">
        <v>337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2570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337.92</v>
      </c>
      <c r="L2213" t="s">
        <v>77</v>
      </c>
      <c r="M2213" t="s"/>
      <c r="N2213" t="s">
        <v>972</v>
      </c>
      <c r="O2213" t="s">
        <v>79</v>
      </c>
      <c r="P2213" t="s">
        <v>2570</v>
      </c>
      <c r="Q2213" t="s"/>
      <c r="R2213" t="s">
        <v>80</v>
      </c>
      <c r="S2213" t="s">
        <v>2578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>
        <f>HYPERLINK("https://hotelmonitor-cachepage.eclerx.com/savepage/tk_15454758767936144_sr_62.html","info")</f>
        <v/>
      </c>
      <c r="AA2213" t="n">
        <v>-5144409</v>
      </c>
      <c r="AB2213" t="s">
        <v>1522</v>
      </c>
      <c r="AC2213" t="s">
        <v>88</v>
      </c>
      <c r="AD2213" t="s">
        <v>89</v>
      </c>
      <c r="AE2213" t="s"/>
      <c r="AF2213" t="s"/>
      <c r="AG2213" t="s"/>
      <c r="AH2213" t="s">
        <v>2579</v>
      </c>
      <c r="AI2213" t="s">
        <v>2578</v>
      </c>
      <c r="AJ2213" t="s"/>
      <c r="AK2213" t="s">
        <v>91</v>
      </c>
      <c r="AL2213" t="s"/>
      <c r="AM2213" t="s"/>
      <c r="AN2213" t="s">
        <v>99</v>
      </c>
      <c r="AO2213" t="s">
        <v>185</v>
      </c>
      <c r="AP2213" t="n">
        <v>21</v>
      </c>
      <c r="AQ2213" t="s">
        <v>92</v>
      </c>
      <c r="AR2213" t="s"/>
      <c r="AS2213" t="s">
        <v>2084</v>
      </c>
      <c r="AT2213" t="s">
        <v>94</v>
      </c>
      <c r="AU2213" t="s">
        <v>91</v>
      </c>
      <c r="AV2213" t="s"/>
      <c r="AW2213" t="s">
        <v>95</v>
      </c>
      <c r="AX2213" t="s"/>
      <c r="AY2213" t="n">
        <v>5144409</v>
      </c>
      <c r="AZ2213" t="s">
        <v>2573</v>
      </c>
      <c r="BA2213" t="s"/>
      <c r="BB2213" t="s"/>
      <c r="BC2213" t="n">
        <v>38.8896</v>
      </c>
      <c r="BD2213" t="n">
        <v>38.8896</v>
      </c>
      <c r="BE2213" t="s">
        <v>2580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>
        <v>335</v>
      </c>
      <c r="BO2213" t="s">
        <v>82</v>
      </c>
      <c r="BP2213" t="s">
        <v>99</v>
      </c>
      <c r="BQ2213" t="s">
        <v>976</v>
      </c>
      <c r="BR2213" t="s">
        <v>337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2570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337.92</v>
      </c>
      <c r="L2214" t="s">
        <v>77</v>
      </c>
      <c r="M2214" t="s"/>
      <c r="N2214" t="s">
        <v>972</v>
      </c>
      <c r="O2214" t="s">
        <v>79</v>
      </c>
      <c r="P2214" t="s">
        <v>2570</v>
      </c>
      <c r="Q2214" t="s"/>
      <c r="R2214" t="s">
        <v>80</v>
      </c>
      <c r="S2214" t="s">
        <v>2578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>
        <f>HYPERLINK("https://hotelmonitor-cachepage.eclerx.com/savepage/tk_15454758767936144_sr_62.html","info")</f>
        <v/>
      </c>
      <c r="AA2214" t="n">
        <v>-5144409</v>
      </c>
      <c r="AB2214" t="s">
        <v>1525</v>
      </c>
      <c r="AC2214" t="s">
        <v>88</v>
      </c>
      <c r="AD2214" t="s">
        <v>89</v>
      </c>
      <c r="AE2214" t="s"/>
      <c r="AF2214" t="s"/>
      <c r="AG2214" t="s"/>
      <c r="AH2214" t="s">
        <v>2579</v>
      </c>
      <c r="AI2214" t="s">
        <v>2578</v>
      </c>
      <c r="AJ2214" t="s"/>
      <c r="AK2214" t="s">
        <v>91</v>
      </c>
      <c r="AL2214" t="s"/>
      <c r="AM2214" t="s"/>
      <c r="AN2214" t="s">
        <v>99</v>
      </c>
      <c r="AO2214" t="s">
        <v>185</v>
      </c>
      <c r="AP2214" t="n">
        <v>21</v>
      </c>
      <c r="AQ2214" t="s">
        <v>92</v>
      </c>
      <c r="AR2214" t="s"/>
      <c r="AS2214" t="s">
        <v>2084</v>
      </c>
      <c r="AT2214" t="s">
        <v>94</v>
      </c>
      <c r="AU2214" t="s">
        <v>91</v>
      </c>
      <c r="AV2214" t="s"/>
      <c r="AW2214" t="s">
        <v>95</v>
      </c>
      <c r="AX2214" t="s"/>
      <c r="AY2214" t="n">
        <v>5144409</v>
      </c>
      <c r="AZ2214" t="s">
        <v>2573</v>
      </c>
      <c r="BA2214" t="s"/>
      <c r="BB2214" t="s"/>
      <c r="BC2214" t="n">
        <v>38.8896</v>
      </c>
      <c r="BD2214" t="n">
        <v>38.8896</v>
      </c>
      <c r="BE2214" t="s">
        <v>2580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>
        <v>335</v>
      </c>
      <c r="BO2214" t="s">
        <v>82</v>
      </c>
      <c r="BP2214" t="s">
        <v>99</v>
      </c>
      <c r="BQ2214" t="s">
        <v>976</v>
      </c>
      <c r="BR2214" t="s">
        <v>337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2570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337.92</v>
      </c>
      <c r="L2215" t="s">
        <v>77</v>
      </c>
      <c r="M2215" t="s"/>
      <c r="N2215" t="s">
        <v>972</v>
      </c>
      <c r="O2215" t="s">
        <v>79</v>
      </c>
      <c r="P2215" t="s">
        <v>2570</v>
      </c>
      <c r="Q2215" t="s"/>
      <c r="R2215" t="s">
        <v>80</v>
      </c>
      <c r="S2215" t="s">
        <v>2578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>
        <f>HYPERLINK("https://hotelmonitor-cachepage.eclerx.com/savepage/tk_15454758767936144_sr_62.html","info")</f>
        <v/>
      </c>
      <c r="AA2215" t="n">
        <v>-5144409</v>
      </c>
      <c r="AB2215" t="s">
        <v>1525</v>
      </c>
      <c r="AC2215" t="s">
        <v>88</v>
      </c>
      <c r="AD2215" t="s">
        <v>89</v>
      </c>
      <c r="AE2215" t="s"/>
      <c r="AF2215" t="s"/>
      <c r="AG2215" t="s"/>
      <c r="AH2215" t="s">
        <v>2579</v>
      </c>
      <c r="AI2215" t="s">
        <v>2578</v>
      </c>
      <c r="AJ2215" t="s"/>
      <c r="AK2215" t="s">
        <v>91</v>
      </c>
      <c r="AL2215" t="s"/>
      <c r="AM2215" t="s"/>
      <c r="AN2215" t="s">
        <v>99</v>
      </c>
      <c r="AO2215" t="s">
        <v>185</v>
      </c>
      <c r="AP2215" t="n">
        <v>21</v>
      </c>
      <c r="AQ2215" t="s">
        <v>92</v>
      </c>
      <c r="AR2215" t="s"/>
      <c r="AS2215" t="s">
        <v>2084</v>
      </c>
      <c r="AT2215" t="s">
        <v>94</v>
      </c>
      <c r="AU2215" t="s">
        <v>91</v>
      </c>
      <c r="AV2215" t="s"/>
      <c r="AW2215" t="s">
        <v>95</v>
      </c>
      <c r="AX2215" t="s"/>
      <c r="AY2215" t="n">
        <v>5144409</v>
      </c>
      <c r="AZ2215" t="s">
        <v>2573</v>
      </c>
      <c r="BA2215" t="s"/>
      <c r="BB2215" t="s"/>
      <c r="BC2215" t="n">
        <v>38.8896</v>
      </c>
      <c r="BD2215" t="n">
        <v>38.8896</v>
      </c>
      <c r="BE2215" t="s">
        <v>2580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>
        <v>335</v>
      </c>
      <c r="BO2215" t="s">
        <v>82</v>
      </c>
      <c r="BP2215" t="s">
        <v>99</v>
      </c>
      <c r="BQ2215" t="s">
        <v>976</v>
      </c>
      <c r="BR2215" t="s">
        <v>337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2570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367.78</v>
      </c>
      <c r="L2216" t="s">
        <v>77</v>
      </c>
      <c r="M2216" t="s"/>
      <c r="N2216" t="s">
        <v>972</v>
      </c>
      <c r="O2216" t="s">
        <v>79</v>
      </c>
      <c r="P2216" t="s">
        <v>2570</v>
      </c>
      <c r="Q2216" t="s"/>
      <c r="R2216" t="s">
        <v>80</v>
      </c>
      <c r="S2216" t="s">
        <v>2581</v>
      </c>
      <c r="T2216" t="s">
        <v>82</v>
      </c>
      <c r="U2216" t="s">
        <v>83</v>
      </c>
      <c r="V2216" t="s">
        <v>84</v>
      </c>
      <c r="W2216" t="s">
        <v>103</v>
      </c>
      <c r="X2216" t="s"/>
      <c r="Y2216" t="s">
        <v>86</v>
      </c>
      <c r="Z2216">
        <f>HYPERLINK("https://hotelmonitor-cachepage.eclerx.com/savepage/tk_15454758767936144_sr_62.html","info")</f>
        <v/>
      </c>
      <c r="AA2216" t="n">
        <v>-5144409</v>
      </c>
      <c r="AB2216" t="s">
        <v>2582</v>
      </c>
      <c r="AC2216" t="s">
        <v>88</v>
      </c>
      <c r="AD2216" t="s">
        <v>89</v>
      </c>
      <c r="AE2216" t="s"/>
      <c r="AF2216" t="s"/>
      <c r="AG2216" t="s"/>
      <c r="AH2216" t="s">
        <v>2583</v>
      </c>
      <c r="AI2216" t="s">
        <v>2581</v>
      </c>
      <c r="AJ2216" t="s"/>
      <c r="AK2216" t="s">
        <v>91</v>
      </c>
      <c r="AL2216" t="s"/>
      <c r="AM2216" t="s"/>
      <c r="AN2216" t="s">
        <v>99</v>
      </c>
      <c r="AO2216" t="s">
        <v>185</v>
      </c>
      <c r="AP2216" t="n">
        <v>21</v>
      </c>
      <c r="AQ2216" t="s">
        <v>92</v>
      </c>
      <c r="AR2216" t="s"/>
      <c r="AS2216" t="s">
        <v>2084</v>
      </c>
      <c r="AT2216" t="s">
        <v>94</v>
      </c>
      <c r="AU2216" t="s">
        <v>91</v>
      </c>
      <c r="AV2216" t="s"/>
      <c r="AW2216" t="s">
        <v>95</v>
      </c>
      <c r="AX2216" t="s"/>
      <c r="AY2216" t="n">
        <v>5144409</v>
      </c>
      <c r="AZ2216" t="s">
        <v>2573</v>
      </c>
      <c r="BA2216" t="s"/>
      <c r="BB2216" t="s"/>
      <c r="BC2216" t="n">
        <v>38.8896</v>
      </c>
      <c r="BD2216" t="n">
        <v>38.8896</v>
      </c>
      <c r="BE2216" t="s">
        <v>2584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>
        <v>335</v>
      </c>
      <c r="BO2216" t="s">
        <v>82</v>
      </c>
      <c r="BP2216" t="s">
        <v>99</v>
      </c>
      <c r="BQ2216" t="s">
        <v>976</v>
      </c>
      <c r="BR2216" t="s">
        <v>337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2570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367.78</v>
      </c>
      <c r="L2217" t="s">
        <v>77</v>
      </c>
      <c r="M2217" t="s"/>
      <c r="N2217" t="s">
        <v>972</v>
      </c>
      <c r="O2217" t="s">
        <v>79</v>
      </c>
      <c r="P2217" t="s">
        <v>2570</v>
      </c>
      <c r="Q2217" t="s"/>
      <c r="R2217" t="s">
        <v>80</v>
      </c>
      <c r="S2217" t="s">
        <v>2581</v>
      </c>
      <c r="T2217" t="s">
        <v>82</v>
      </c>
      <c r="U2217" t="s">
        <v>83</v>
      </c>
      <c r="V2217" t="s">
        <v>84</v>
      </c>
      <c r="W2217" t="s">
        <v>103</v>
      </c>
      <c r="X2217" t="s"/>
      <c r="Y2217" t="s">
        <v>86</v>
      </c>
      <c r="Z2217">
        <f>HYPERLINK("https://hotelmonitor-cachepage.eclerx.com/savepage/tk_15454758767936144_sr_62.html","info")</f>
        <v/>
      </c>
      <c r="AA2217" t="n">
        <v>-5144409</v>
      </c>
      <c r="AB2217" t="s">
        <v>2582</v>
      </c>
      <c r="AC2217" t="s">
        <v>88</v>
      </c>
      <c r="AD2217" t="s">
        <v>89</v>
      </c>
      <c r="AE2217" t="s"/>
      <c r="AF2217" t="s"/>
      <c r="AG2217" t="s"/>
      <c r="AH2217" t="s">
        <v>2583</v>
      </c>
      <c r="AI2217" t="s">
        <v>2581</v>
      </c>
      <c r="AJ2217" t="s"/>
      <c r="AK2217" t="s">
        <v>91</v>
      </c>
      <c r="AL2217" t="s"/>
      <c r="AM2217" t="s"/>
      <c r="AN2217" t="s">
        <v>99</v>
      </c>
      <c r="AO2217" t="s">
        <v>185</v>
      </c>
      <c r="AP2217" t="n">
        <v>21</v>
      </c>
      <c r="AQ2217" t="s">
        <v>92</v>
      </c>
      <c r="AR2217" t="s"/>
      <c r="AS2217" t="s">
        <v>2084</v>
      </c>
      <c r="AT2217" t="s">
        <v>94</v>
      </c>
      <c r="AU2217" t="s">
        <v>91</v>
      </c>
      <c r="AV2217" t="s"/>
      <c r="AW2217" t="s">
        <v>95</v>
      </c>
      <c r="AX2217" t="s"/>
      <c r="AY2217" t="n">
        <v>5144409</v>
      </c>
      <c r="AZ2217" t="s">
        <v>2573</v>
      </c>
      <c r="BA2217" t="s"/>
      <c r="BB2217" t="s"/>
      <c r="BC2217" t="n">
        <v>38.8896</v>
      </c>
      <c r="BD2217" t="n">
        <v>38.8896</v>
      </c>
      <c r="BE2217" t="s">
        <v>2584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>
        <v>335</v>
      </c>
      <c r="BO2217" t="s">
        <v>82</v>
      </c>
      <c r="BP2217" t="s">
        <v>99</v>
      </c>
      <c r="BQ2217" t="s">
        <v>976</v>
      </c>
      <c r="BR2217" t="s">
        <v>337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2570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367.78</v>
      </c>
      <c r="L2218" t="s">
        <v>77</v>
      </c>
      <c r="M2218" t="s"/>
      <c r="N2218" t="s">
        <v>972</v>
      </c>
      <c r="O2218" t="s">
        <v>79</v>
      </c>
      <c r="P2218" t="s">
        <v>2570</v>
      </c>
      <c r="Q2218" t="s"/>
      <c r="R2218" t="s">
        <v>80</v>
      </c>
      <c r="S2218" t="s">
        <v>2581</v>
      </c>
      <c r="T2218" t="s">
        <v>82</v>
      </c>
      <c r="U2218" t="s">
        <v>83</v>
      </c>
      <c r="V2218" t="s">
        <v>84</v>
      </c>
      <c r="W2218" t="s">
        <v>103</v>
      </c>
      <c r="X2218" t="s"/>
      <c r="Y2218" t="s">
        <v>86</v>
      </c>
      <c r="Z2218">
        <f>HYPERLINK("https://hotelmonitor-cachepage.eclerx.com/savepage/tk_15454758767936144_sr_62.html","info")</f>
        <v/>
      </c>
      <c r="AA2218" t="n">
        <v>-5144409</v>
      </c>
      <c r="AB2218" t="s">
        <v>2582</v>
      </c>
      <c r="AC2218" t="s">
        <v>88</v>
      </c>
      <c r="AD2218" t="s">
        <v>89</v>
      </c>
      <c r="AE2218" t="s"/>
      <c r="AF2218" t="s"/>
      <c r="AG2218" t="s"/>
      <c r="AH2218" t="s">
        <v>2583</v>
      </c>
      <c r="AI2218" t="s">
        <v>2581</v>
      </c>
      <c r="AJ2218" t="s"/>
      <c r="AK2218" t="s">
        <v>91</v>
      </c>
      <c r="AL2218" t="s"/>
      <c r="AM2218" t="s"/>
      <c r="AN2218" t="s">
        <v>99</v>
      </c>
      <c r="AO2218" t="s">
        <v>185</v>
      </c>
      <c r="AP2218" t="n">
        <v>21</v>
      </c>
      <c r="AQ2218" t="s">
        <v>92</v>
      </c>
      <c r="AR2218" t="s"/>
      <c r="AS2218" t="s">
        <v>2084</v>
      </c>
      <c r="AT2218" t="s">
        <v>94</v>
      </c>
      <c r="AU2218" t="s">
        <v>91</v>
      </c>
      <c r="AV2218" t="s"/>
      <c r="AW2218" t="s">
        <v>95</v>
      </c>
      <c r="AX2218" t="s"/>
      <c r="AY2218" t="n">
        <v>5144409</v>
      </c>
      <c r="AZ2218" t="s">
        <v>2573</v>
      </c>
      <c r="BA2218" t="s"/>
      <c r="BB2218" t="s"/>
      <c r="BC2218" t="n">
        <v>38.8896</v>
      </c>
      <c r="BD2218" t="n">
        <v>38.8896</v>
      </c>
      <c r="BE2218" t="s">
        <v>2584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>
        <v>335</v>
      </c>
      <c r="BO2218" t="s">
        <v>82</v>
      </c>
      <c r="BP2218" t="s">
        <v>99</v>
      </c>
      <c r="BQ2218" t="s">
        <v>976</v>
      </c>
      <c r="BR2218" t="s">
        <v>337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2570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367.78</v>
      </c>
      <c r="L2219" t="s">
        <v>77</v>
      </c>
      <c r="M2219" t="s"/>
      <c r="N2219" t="s">
        <v>972</v>
      </c>
      <c r="O2219" t="s">
        <v>79</v>
      </c>
      <c r="P2219" t="s">
        <v>2570</v>
      </c>
      <c r="Q2219" t="s"/>
      <c r="R2219" t="s">
        <v>80</v>
      </c>
      <c r="S2219" t="s">
        <v>2581</v>
      </c>
      <c r="T2219" t="s">
        <v>82</v>
      </c>
      <c r="U2219" t="s">
        <v>83</v>
      </c>
      <c r="V2219" t="s">
        <v>84</v>
      </c>
      <c r="W2219" t="s">
        <v>103</v>
      </c>
      <c r="X2219" t="s"/>
      <c r="Y2219" t="s">
        <v>86</v>
      </c>
      <c r="Z2219">
        <f>HYPERLINK("https://hotelmonitor-cachepage.eclerx.com/savepage/tk_15454758767936144_sr_62.html","info")</f>
        <v/>
      </c>
      <c r="AA2219" t="n">
        <v>-5144409</v>
      </c>
      <c r="AB2219" t="s">
        <v>2582</v>
      </c>
      <c r="AC2219" t="s">
        <v>88</v>
      </c>
      <c r="AD2219" t="s">
        <v>89</v>
      </c>
      <c r="AE2219" t="s"/>
      <c r="AF2219" t="s"/>
      <c r="AG2219" t="s"/>
      <c r="AH2219" t="s">
        <v>2583</v>
      </c>
      <c r="AI2219" t="s">
        <v>2581</v>
      </c>
      <c r="AJ2219" t="s"/>
      <c r="AK2219" t="s">
        <v>91</v>
      </c>
      <c r="AL2219" t="s"/>
      <c r="AM2219" t="s"/>
      <c r="AN2219" t="s">
        <v>99</v>
      </c>
      <c r="AO2219" t="s">
        <v>185</v>
      </c>
      <c r="AP2219" t="n">
        <v>21</v>
      </c>
      <c r="AQ2219" t="s">
        <v>92</v>
      </c>
      <c r="AR2219" t="s"/>
      <c r="AS2219" t="s">
        <v>2084</v>
      </c>
      <c r="AT2219" t="s">
        <v>94</v>
      </c>
      <c r="AU2219" t="s">
        <v>91</v>
      </c>
      <c r="AV2219" t="s"/>
      <c r="AW2219" t="s">
        <v>95</v>
      </c>
      <c r="AX2219" t="s"/>
      <c r="AY2219" t="n">
        <v>5144409</v>
      </c>
      <c r="AZ2219" t="s">
        <v>2573</v>
      </c>
      <c r="BA2219" t="s"/>
      <c r="BB2219" t="s"/>
      <c r="BC2219" t="n">
        <v>38.8896</v>
      </c>
      <c r="BD2219" t="n">
        <v>38.8896</v>
      </c>
      <c r="BE2219" t="s">
        <v>2584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>
        <v>335</v>
      </c>
      <c r="BO2219" t="s">
        <v>82</v>
      </c>
      <c r="BP2219" t="s">
        <v>99</v>
      </c>
      <c r="BQ2219" t="s">
        <v>976</v>
      </c>
      <c r="BR2219" t="s">
        <v>337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2570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367.78</v>
      </c>
      <c r="L2220" t="s">
        <v>77</v>
      </c>
      <c r="M2220" t="s"/>
      <c r="N2220" t="s">
        <v>972</v>
      </c>
      <c r="O2220" t="s">
        <v>79</v>
      </c>
      <c r="P2220" t="s">
        <v>2570</v>
      </c>
      <c r="Q2220" t="s"/>
      <c r="R2220" t="s">
        <v>80</v>
      </c>
      <c r="S2220" t="s">
        <v>2581</v>
      </c>
      <c r="T2220" t="s">
        <v>82</v>
      </c>
      <c r="U2220" t="s">
        <v>83</v>
      </c>
      <c r="V2220" t="s">
        <v>84</v>
      </c>
      <c r="W2220" t="s">
        <v>103</v>
      </c>
      <c r="X2220" t="s"/>
      <c r="Y2220" t="s">
        <v>86</v>
      </c>
      <c r="Z2220">
        <f>HYPERLINK("https://hotelmonitor-cachepage.eclerx.com/savepage/tk_15454758767936144_sr_62.html","info")</f>
        <v/>
      </c>
      <c r="AA2220" t="n">
        <v>-5144409</v>
      </c>
      <c r="AB2220" t="s">
        <v>624</v>
      </c>
      <c r="AC2220" t="s">
        <v>88</v>
      </c>
      <c r="AD2220" t="s">
        <v>89</v>
      </c>
      <c r="AE2220" t="s"/>
      <c r="AF2220" t="s"/>
      <c r="AG2220" t="s"/>
      <c r="AH2220" t="s">
        <v>2583</v>
      </c>
      <c r="AI2220" t="s">
        <v>2581</v>
      </c>
      <c r="AJ2220" t="s"/>
      <c r="AK2220" t="s">
        <v>91</v>
      </c>
      <c r="AL2220" t="s"/>
      <c r="AM2220" t="s"/>
      <c r="AN2220" t="s">
        <v>99</v>
      </c>
      <c r="AO2220" t="s">
        <v>185</v>
      </c>
      <c r="AP2220" t="n">
        <v>21</v>
      </c>
      <c r="AQ2220" t="s">
        <v>92</v>
      </c>
      <c r="AR2220" t="s"/>
      <c r="AS2220" t="s">
        <v>2084</v>
      </c>
      <c r="AT2220" t="s">
        <v>94</v>
      </c>
      <c r="AU2220" t="s">
        <v>91</v>
      </c>
      <c r="AV2220" t="s"/>
      <c r="AW2220" t="s">
        <v>95</v>
      </c>
      <c r="AX2220" t="s"/>
      <c r="AY2220" t="n">
        <v>5144409</v>
      </c>
      <c r="AZ2220" t="s">
        <v>2573</v>
      </c>
      <c r="BA2220" t="s"/>
      <c r="BB2220" t="s"/>
      <c r="BC2220" t="n">
        <v>38.8896</v>
      </c>
      <c r="BD2220" t="n">
        <v>38.8896</v>
      </c>
      <c r="BE2220" t="s">
        <v>2584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>
        <v>335</v>
      </c>
      <c r="BO2220" t="s">
        <v>82</v>
      </c>
      <c r="BP2220" t="s">
        <v>99</v>
      </c>
      <c r="BQ2220" t="s">
        <v>976</v>
      </c>
      <c r="BR2220" t="s">
        <v>337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2570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367.78</v>
      </c>
      <c r="L2221" t="s">
        <v>77</v>
      </c>
      <c r="M2221" t="s"/>
      <c r="N2221" t="s">
        <v>972</v>
      </c>
      <c r="O2221" t="s">
        <v>79</v>
      </c>
      <c r="P2221" t="s">
        <v>2570</v>
      </c>
      <c r="Q2221" t="s"/>
      <c r="R2221" t="s">
        <v>80</v>
      </c>
      <c r="S2221" t="s">
        <v>2581</v>
      </c>
      <c r="T2221" t="s">
        <v>82</v>
      </c>
      <c r="U2221" t="s">
        <v>83</v>
      </c>
      <c r="V2221" t="s">
        <v>84</v>
      </c>
      <c r="W2221" t="s">
        <v>103</v>
      </c>
      <c r="X2221" t="s"/>
      <c r="Y2221" t="s">
        <v>86</v>
      </c>
      <c r="Z2221">
        <f>HYPERLINK("https://hotelmonitor-cachepage.eclerx.com/savepage/tk_15454758767936144_sr_62.html","info")</f>
        <v/>
      </c>
      <c r="AA2221" t="n">
        <v>-5144409</v>
      </c>
      <c r="AB2221" t="s">
        <v>624</v>
      </c>
      <c r="AC2221" t="s">
        <v>88</v>
      </c>
      <c r="AD2221" t="s">
        <v>89</v>
      </c>
      <c r="AE2221" t="s"/>
      <c r="AF2221" t="s"/>
      <c r="AG2221" t="s"/>
      <c r="AH2221" t="s">
        <v>2583</v>
      </c>
      <c r="AI2221" t="s">
        <v>2581</v>
      </c>
      <c r="AJ2221" t="s"/>
      <c r="AK2221" t="s">
        <v>91</v>
      </c>
      <c r="AL2221" t="s"/>
      <c r="AM2221" t="s"/>
      <c r="AN2221" t="s">
        <v>99</v>
      </c>
      <c r="AO2221" t="s">
        <v>185</v>
      </c>
      <c r="AP2221" t="n">
        <v>21</v>
      </c>
      <c r="AQ2221" t="s">
        <v>92</v>
      </c>
      <c r="AR2221" t="s"/>
      <c r="AS2221" t="s">
        <v>2084</v>
      </c>
      <c r="AT2221" t="s">
        <v>94</v>
      </c>
      <c r="AU2221" t="s">
        <v>91</v>
      </c>
      <c r="AV2221" t="s"/>
      <c r="AW2221" t="s">
        <v>95</v>
      </c>
      <c r="AX2221" t="s"/>
      <c r="AY2221" t="n">
        <v>5144409</v>
      </c>
      <c r="AZ2221" t="s">
        <v>2573</v>
      </c>
      <c r="BA2221" t="s"/>
      <c r="BB2221" t="s"/>
      <c r="BC2221" t="n">
        <v>38.8896</v>
      </c>
      <c r="BD2221" t="n">
        <v>38.8896</v>
      </c>
      <c r="BE2221" t="s">
        <v>2584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>
        <v>335</v>
      </c>
      <c r="BO2221" t="s">
        <v>82</v>
      </c>
      <c r="BP2221" t="s">
        <v>99</v>
      </c>
      <c r="BQ2221" t="s">
        <v>976</v>
      </c>
      <c r="BR2221" t="s">
        <v>337</v>
      </c>
    </row>
    <row r="2222" spans="1:70">
      <c r="A2222" t="s">
        <v>70</v>
      </c>
      <c r="B2222" t="s">
        <v>71</v>
      </c>
      <c r="C2222" t="s">
        <v>72</v>
      </c>
      <c r="D2222" t="n">
        <v>3</v>
      </c>
      <c r="E2222" t="s">
        <v>2570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334.54</v>
      </c>
      <c r="L2222" t="s">
        <v>77</v>
      </c>
      <c r="M2222" t="s"/>
      <c r="N2222" t="s">
        <v>247</v>
      </c>
      <c r="O2222" t="s">
        <v>79</v>
      </c>
      <c r="P2222" t="s">
        <v>2570</v>
      </c>
      <c r="Q2222" t="s"/>
      <c r="R2222" t="s">
        <v>80</v>
      </c>
      <c r="S2222" t="s">
        <v>2585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>
        <f>HYPERLINK("https://hotelmonitor-cachepage.eclerx.com/savepage/tk_15454758767936144_sr_62.html","info")</f>
        <v/>
      </c>
      <c r="AA2222" t="n">
        <v>-5144409</v>
      </c>
      <c r="AB2222" t="s">
        <v>2542</v>
      </c>
      <c r="AC2222" t="s">
        <v>196</v>
      </c>
      <c r="AD2222" t="s">
        <v>89</v>
      </c>
      <c r="AE2222" t="s"/>
      <c r="AF2222" t="s"/>
      <c r="AG2222" t="s"/>
      <c r="AH2222" t="s">
        <v>2586</v>
      </c>
      <c r="AI2222" t="s">
        <v>2585</v>
      </c>
      <c r="AJ2222" t="s"/>
      <c r="AK2222" t="s">
        <v>91</v>
      </c>
      <c r="AL2222" t="s"/>
      <c r="AM2222" t="s"/>
      <c r="AN2222" t="s">
        <v>99</v>
      </c>
      <c r="AO2222" t="s">
        <v>185</v>
      </c>
      <c r="AP2222" t="n">
        <v>21</v>
      </c>
      <c r="AQ2222" t="s">
        <v>92</v>
      </c>
      <c r="AR2222" t="s"/>
      <c r="AS2222" t="s">
        <v>803</v>
      </c>
      <c r="AT2222" t="s">
        <v>94</v>
      </c>
      <c r="AU2222" t="s">
        <v>91</v>
      </c>
      <c r="AV2222" t="s"/>
      <c r="AW2222" t="s">
        <v>95</v>
      </c>
      <c r="AX2222" t="s"/>
      <c r="AY2222" t="n">
        <v>5144409</v>
      </c>
      <c r="AZ2222" t="s">
        <v>2573</v>
      </c>
      <c r="BA2222" t="s"/>
      <c r="BB2222" t="s"/>
      <c r="BC2222" t="n">
        <v>38.8896</v>
      </c>
      <c r="BD2222" t="n">
        <v>38.8896</v>
      </c>
      <c r="BE2222" t="s">
        <v>2587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>
        <v>335</v>
      </c>
      <c r="BO2222" t="s">
        <v>82</v>
      </c>
      <c r="BP2222" t="s">
        <v>99</v>
      </c>
      <c r="BQ2222" t="s">
        <v>252</v>
      </c>
      <c r="BR2222" t="s">
        <v>337</v>
      </c>
    </row>
    <row r="2223" spans="1:70">
      <c r="A2223" t="s">
        <v>70</v>
      </c>
      <c r="B2223" t="s">
        <v>71</v>
      </c>
      <c r="C2223" t="s">
        <v>72</v>
      </c>
      <c r="D2223" t="n">
        <v>3</v>
      </c>
      <c r="E2223" t="s">
        <v>2570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334.54</v>
      </c>
      <c r="L2223" t="s">
        <v>77</v>
      </c>
      <c r="M2223" t="s"/>
      <c r="N2223" t="s">
        <v>247</v>
      </c>
      <c r="O2223" t="s">
        <v>79</v>
      </c>
      <c r="P2223" t="s">
        <v>2570</v>
      </c>
      <c r="Q2223" t="s"/>
      <c r="R2223" t="s">
        <v>80</v>
      </c>
      <c r="S2223" t="s">
        <v>2585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>
        <f>HYPERLINK("https://hotelmonitor-cachepage.eclerx.com/savepage/tk_15454758767936144_sr_62.html","info")</f>
        <v/>
      </c>
      <c r="AA2223" t="n">
        <v>-5144409</v>
      </c>
      <c r="AB2223" t="s">
        <v>2542</v>
      </c>
      <c r="AC2223" t="s">
        <v>196</v>
      </c>
      <c r="AD2223" t="s">
        <v>89</v>
      </c>
      <c r="AE2223" t="s"/>
      <c r="AF2223" t="s"/>
      <c r="AG2223" t="s"/>
      <c r="AH2223" t="s">
        <v>2586</v>
      </c>
      <c r="AI2223" t="s">
        <v>2585</v>
      </c>
      <c r="AJ2223" t="s"/>
      <c r="AK2223" t="s">
        <v>91</v>
      </c>
      <c r="AL2223" t="s"/>
      <c r="AM2223" t="s"/>
      <c r="AN2223" t="s">
        <v>99</v>
      </c>
      <c r="AO2223" t="s">
        <v>185</v>
      </c>
      <c r="AP2223" t="n">
        <v>21</v>
      </c>
      <c r="AQ2223" t="s">
        <v>92</v>
      </c>
      <c r="AR2223" t="s"/>
      <c r="AS2223" t="s">
        <v>803</v>
      </c>
      <c r="AT2223" t="s">
        <v>94</v>
      </c>
      <c r="AU2223" t="s">
        <v>91</v>
      </c>
      <c r="AV2223" t="s"/>
      <c r="AW2223" t="s">
        <v>95</v>
      </c>
      <c r="AX2223" t="s"/>
      <c r="AY2223" t="n">
        <v>5144409</v>
      </c>
      <c r="AZ2223" t="s">
        <v>2573</v>
      </c>
      <c r="BA2223" t="s"/>
      <c r="BB2223" t="s"/>
      <c r="BC2223" t="n">
        <v>38.8896</v>
      </c>
      <c r="BD2223" t="n">
        <v>38.8896</v>
      </c>
      <c r="BE2223" t="s">
        <v>2587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>
        <v>335</v>
      </c>
      <c r="BO2223" t="s">
        <v>82</v>
      </c>
      <c r="BP2223" t="s">
        <v>99</v>
      </c>
      <c r="BQ2223" t="s">
        <v>252</v>
      </c>
      <c r="BR2223" t="s">
        <v>337</v>
      </c>
    </row>
    <row r="2224" spans="1:70">
      <c r="A2224" t="s">
        <v>70</v>
      </c>
      <c r="B2224" t="s">
        <v>71</v>
      </c>
      <c r="C2224" t="s">
        <v>72</v>
      </c>
      <c r="D2224" t="n">
        <v>3</v>
      </c>
      <c r="E2224" t="s">
        <v>2570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364.41</v>
      </c>
      <c r="L2224" t="s">
        <v>77</v>
      </c>
      <c r="M2224" t="s"/>
      <c r="N2224" t="s">
        <v>247</v>
      </c>
      <c r="O2224" t="s">
        <v>79</v>
      </c>
      <c r="P2224" t="s">
        <v>2570</v>
      </c>
      <c r="Q2224" t="s"/>
      <c r="R2224" t="s">
        <v>80</v>
      </c>
      <c r="S2224" t="s">
        <v>2588</v>
      </c>
      <c r="T2224" t="s">
        <v>82</v>
      </c>
      <c r="U2224" t="s">
        <v>83</v>
      </c>
      <c r="V2224" t="s">
        <v>84</v>
      </c>
      <c r="W2224" t="s">
        <v>103</v>
      </c>
      <c r="X2224" t="s"/>
      <c r="Y2224" t="s">
        <v>86</v>
      </c>
      <c r="Z2224">
        <f>HYPERLINK("https://hotelmonitor-cachepage.eclerx.com/savepage/tk_15454758767936144_sr_62.html","info")</f>
        <v/>
      </c>
      <c r="AA2224" t="n">
        <v>-5144409</v>
      </c>
      <c r="AB2224" t="s">
        <v>2547</v>
      </c>
      <c r="AC2224" t="s">
        <v>196</v>
      </c>
      <c r="AD2224" t="s">
        <v>89</v>
      </c>
      <c r="AE2224" t="s"/>
      <c r="AF2224" t="s"/>
      <c r="AG2224" t="s"/>
      <c r="AH2224" t="s">
        <v>2589</v>
      </c>
      <c r="AI2224" t="s">
        <v>2588</v>
      </c>
      <c r="AJ2224" t="s"/>
      <c r="AK2224" t="s">
        <v>91</v>
      </c>
      <c r="AL2224" t="s"/>
      <c r="AM2224" t="s"/>
      <c r="AN2224" t="s">
        <v>99</v>
      </c>
      <c r="AO2224" t="s">
        <v>185</v>
      </c>
      <c r="AP2224" t="n">
        <v>21</v>
      </c>
      <c r="AQ2224" t="s">
        <v>92</v>
      </c>
      <c r="AR2224" t="s"/>
      <c r="AS2224" t="s">
        <v>803</v>
      </c>
      <c r="AT2224" t="s">
        <v>94</v>
      </c>
      <c r="AU2224" t="s">
        <v>91</v>
      </c>
      <c r="AV2224" t="s"/>
      <c r="AW2224" t="s">
        <v>95</v>
      </c>
      <c r="AX2224" t="s"/>
      <c r="AY2224" t="n">
        <v>5144409</v>
      </c>
      <c r="AZ2224" t="s">
        <v>2573</v>
      </c>
      <c r="BA2224" t="s"/>
      <c r="BB2224" t="s"/>
      <c r="BC2224" t="n">
        <v>38.8896</v>
      </c>
      <c r="BD2224" t="n">
        <v>38.8896</v>
      </c>
      <c r="BE2224" t="s">
        <v>2590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>
        <v>335</v>
      </c>
      <c r="BO2224" t="s">
        <v>82</v>
      </c>
      <c r="BP2224" t="s">
        <v>99</v>
      </c>
      <c r="BQ2224" t="s">
        <v>252</v>
      </c>
      <c r="BR2224" t="s">
        <v>337</v>
      </c>
    </row>
    <row r="2225" spans="1:70">
      <c r="A2225" t="s">
        <v>70</v>
      </c>
      <c r="B2225" t="s">
        <v>71</v>
      </c>
      <c r="C2225" t="s">
        <v>72</v>
      </c>
      <c r="D2225" t="n">
        <v>3</v>
      </c>
      <c r="E2225" t="s">
        <v>2570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364.41</v>
      </c>
      <c r="L2225" t="s">
        <v>77</v>
      </c>
      <c r="M2225" t="s"/>
      <c r="N2225" t="s">
        <v>247</v>
      </c>
      <c r="O2225" t="s">
        <v>79</v>
      </c>
      <c r="P2225" t="s">
        <v>2570</v>
      </c>
      <c r="Q2225" t="s"/>
      <c r="R2225" t="s">
        <v>80</v>
      </c>
      <c r="S2225" t="s">
        <v>2588</v>
      </c>
      <c r="T2225" t="s">
        <v>82</v>
      </c>
      <c r="U2225" t="s">
        <v>83</v>
      </c>
      <c r="V2225" t="s">
        <v>84</v>
      </c>
      <c r="W2225" t="s">
        <v>103</v>
      </c>
      <c r="X2225" t="s"/>
      <c r="Y2225" t="s">
        <v>86</v>
      </c>
      <c r="Z2225">
        <f>HYPERLINK("https://hotelmonitor-cachepage.eclerx.com/savepage/tk_15454758767936144_sr_62.html","info")</f>
        <v/>
      </c>
      <c r="AA2225" t="n">
        <v>-5144409</v>
      </c>
      <c r="AB2225" t="s">
        <v>2547</v>
      </c>
      <c r="AC2225" t="s">
        <v>196</v>
      </c>
      <c r="AD2225" t="s">
        <v>89</v>
      </c>
      <c r="AE2225" t="s"/>
      <c r="AF2225" t="s"/>
      <c r="AG2225" t="s"/>
      <c r="AH2225" t="s">
        <v>2589</v>
      </c>
      <c r="AI2225" t="s">
        <v>2588</v>
      </c>
      <c r="AJ2225" t="s"/>
      <c r="AK2225" t="s">
        <v>91</v>
      </c>
      <c r="AL2225" t="s"/>
      <c r="AM2225" t="s"/>
      <c r="AN2225" t="s">
        <v>99</v>
      </c>
      <c r="AO2225" t="s">
        <v>185</v>
      </c>
      <c r="AP2225" t="n">
        <v>21</v>
      </c>
      <c r="AQ2225" t="s">
        <v>92</v>
      </c>
      <c r="AR2225" t="s"/>
      <c r="AS2225" t="s">
        <v>803</v>
      </c>
      <c r="AT2225" t="s">
        <v>94</v>
      </c>
      <c r="AU2225" t="s">
        <v>91</v>
      </c>
      <c r="AV2225" t="s"/>
      <c r="AW2225" t="s">
        <v>95</v>
      </c>
      <c r="AX2225" t="s"/>
      <c r="AY2225" t="n">
        <v>5144409</v>
      </c>
      <c r="AZ2225" t="s">
        <v>2573</v>
      </c>
      <c r="BA2225" t="s"/>
      <c r="BB2225" t="s"/>
      <c r="BC2225" t="n">
        <v>38.8896</v>
      </c>
      <c r="BD2225" t="n">
        <v>38.8896</v>
      </c>
      <c r="BE2225" t="s">
        <v>2590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>
        <v>335</v>
      </c>
      <c r="BO2225" t="s">
        <v>82</v>
      </c>
      <c r="BP2225" t="s">
        <v>99</v>
      </c>
      <c r="BQ2225" t="s">
        <v>252</v>
      </c>
      <c r="BR2225" t="s">
        <v>337</v>
      </c>
    </row>
    <row r="2226" spans="1:70">
      <c r="A2226" t="s">
        <v>70</v>
      </c>
      <c r="B2226" t="s">
        <v>71</v>
      </c>
      <c r="C2226" t="s">
        <v>72</v>
      </c>
      <c r="D2226" t="n">
        <v>3</v>
      </c>
      <c r="E2226" t="s">
        <v>2570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371.69</v>
      </c>
      <c r="L2226" t="s">
        <v>77</v>
      </c>
      <c r="M2226" t="s"/>
      <c r="N2226" t="s">
        <v>247</v>
      </c>
      <c r="O2226" t="s">
        <v>79</v>
      </c>
      <c r="P2226" t="s">
        <v>2570</v>
      </c>
      <c r="Q2226" t="s"/>
      <c r="R2226" t="s">
        <v>80</v>
      </c>
      <c r="S2226" t="s">
        <v>2591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>
        <f>HYPERLINK("https://hotelmonitor-cachepage.eclerx.com/savepage/tk_15454758767936144_sr_62.html","info")</f>
        <v/>
      </c>
      <c r="AA2226" t="n">
        <v>-5144409</v>
      </c>
      <c r="AB2226" t="s">
        <v>1522</v>
      </c>
      <c r="AC2226" t="s">
        <v>88</v>
      </c>
      <c r="AD2226" t="s">
        <v>89</v>
      </c>
      <c r="AE2226" t="s"/>
      <c r="AF2226" t="s"/>
      <c r="AG2226" t="s"/>
      <c r="AH2226" t="s">
        <v>2592</v>
      </c>
      <c r="AI2226" t="s">
        <v>2591</v>
      </c>
      <c r="AJ2226" t="s"/>
      <c r="AK2226" t="s">
        <v>91</v>
      </c>
      <c r="AL2226" t="s"/>
      <c r="AM2226" t="s"/>
      <c r="AN2226" t="s">
        <v>99</v>
      </c>
      <c r="AO2226" t="s">
        <v>185</v>
      </c>
      <c r="AP2226" t="n">
        <v>21</v>
      </c>
      <c r="AQ2226" t="s">
        <v>92</v>
      </c>
      <c r="AR2226" t="s"/>
      <c r="AS2226" t="s">
        <v>803</v>
      </c>
      <c r="AT2226" t="s">
        <v>94</v>
      </c>
      <c r="AU2226" t="s">
        <v>91</v>
      </c>
      <c r="AV2226" t="s"/>
      <c r="AW2226" t="s">
        <v>95</v>
      </c>
      <c r="AX2226" t="s"/>
      <c r="AY2226" t="n">
        <v>5144409</v>
      </c>
      <c r="AZ2226" t="s">
        <v>2573</v>
      </c>
      <c r="BA2226" t="s"/>
      <c r="BB2226" t="s"/>
      <c r="BC2226" t="n">
        <v>38.8896</v>
      </c>
      <c r="BD2226" t="n">
        <v>38.8896</v>
      </c>
      <c r="BE2226" t="s">
        <v>2593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>
        <v>335</v>
      </c>
      <c r="BO2226" t="s">
        <v>82</v>
      </c>
      <c r="BP2226" t="s">
        <v>99</v>
      </c>
      <c r="BQ2226" t="s">
        <v>252</v>
      </c>
      <c r="BR2226" t="s">
        <v>337</v>
      </c>
    </row>
    <row r="2227" spans="1:70">
      <c r="A2227" t="s">
        <v>70</v>
      </c>
      <c r="B2227" t="s">
        <v>71</v>
      </c>
      <c r="C2227" t="s">
        <v>72</v>
      </c>
      <c r="D2227" t="n">
        <v>3</v>
      </c>
      <c r="E2227" t="s">
        <v>2570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371.69</v>
      </c>
      <c r="L2227" t="s">
        <v>77</v>
      </c>
      <c r="M2227" t="s"/>
      <c r="N2227" t="s">
        <v>247</v>
      </c>
      <c r="O2227" t="s">
        <v>79</v>
      </c>
      <c r="P2227" t="s">
        <v>2570</v>
      </c>
      <c r="Q2227" t="s"/>
      <c r="R2227" t="s">
        <v>80</v>
      </c>
      <c r="S2227" t="s">
        <v>2591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>
        <f>HYPERLINK("https://hotelmonitor-cachepage.eclerx.com/savepage/tk_15454758767936144_sr_62.html","info")</f>
        <v/>
      </c>
      <c r="AA2227" t="n">
        <v>-5144409</v>
      </c>
      <c r="AB2227" t="s">
        <v>1522</v>
      </c>
      <c r="AC2227" t="s">
        <v>88</v>
      </c>
      <c r="AD2227" t="s">
        <v>89</v>
      </c>
      <c r="AE2227" t="s"/>
      <c r="AF2227" t="s"/>
      <c r="AG2227" t="s"/>
      <c r="AH2227" t="s">
        <v>2592</v>
      </c>
      <c r="AI2227" t="s">
        <v>2591</v>
      </c>
      <c r="AJ2227" t="s"/>
      <c r="AK2227" t="s">
        <v>91</v>
      </c>
      <c r="AL2227" t="s"/>
      <c r="AM2227" t="s"/>
      <c r="AN2227" t="s">
        <v>99</v>
      </c>
      <c r="AO2227" t="s">
        <v>185</v>
      </c>
      <c r="AP2227" t="n">
        <v>21</v>
      </c>
      <c r="AQ2227" t="s">
        <v>92</v>
      </c>
      <c r="AR2227" t="s"/>
      <c r="AS2227" t="s">
        <v>803</v>
      </c>
      <c r="AT2227" t="s">
        <v>94</v>
      </c>
      <c r="AU2227" t="s">
        <v>91</v>
      </c>
      <c r="AV2227" t="s"/>
      <c r="AW2227" t="s">
        <v>95</v>
      </c>
      <c r="AX2227" t="s"/>
      <c r="AY2227" t="n">
        <v>5144409</v>
      </c>
      <c r="AZ2227" t="s">
        <v>2573</v>
      </c>
      <c r="BA2227" t="s"/>
      <c r="BB2227" t="s"/>
      <c r="BC2227" t="n">
        <v>38.8896</v>
      </c>
      <c r="BD2227" t="n">
        <v>38.8896</v>
      </c>
      <c r="BE2227" t="s">
        <v>2593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>
        <v>335</v>
      </c>
      <c r="BO2227" t="s">
        <v>82</v>
      </c>
      <c r="BP2227" t="s">
        <v>99</v>
      </c>
      <c r="BQ2227" t="s">
        <v>252</v>
      </c>
      <c r="BR2227" t="s">
        <v>337</v>
      </c>
    </row>
    <row r="2228" spans="1:70">
      <c r="A2228" t="s">
        <v>70</v>
      </c>
      <c r="B2228" t="s">
        <v>71</v>
      </c>
      <c r="C2228" t="s">
        <v>72</v>
      </c>
      <c r="D2228" t="n">
        <v>3</v>
      </c>
      <c r="E2228" t="s">
        <v>2570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371.69</v>
      </c>
      <c r="L2228" t="s">
        <v>77</v>
      </c>
      <c r="M2228" t="s"/>
      <c r="N2228" t="s">
        <v>247</v>
      </c>
      <c r="O2228" t="s">
        <v>79</v>
      </c>
      <c r="P2228" t="s">
        <v>2570</v>
      </c>
      <c r="Q2228" t="s"/>
      <c r="R2228" t="s">
        <v>80</v>
      </c>
      <c r="S2228" t="s">
        <v>2591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HYPERLINK("https://hotelmonitor-cachepage.eclerx.com/savepage/tk_15454758767936144_sr_62.html","info")</f>
        <v/>
      </c>
      <c r="AA2228" t="n">
        <v>-5144409</v>
      </c>
      <c r="AB2228" t="s">
        <v>1522</v>
      </c>
      <c r="AC2228" t="s">
        <v>88</v>
      </c>
      <c r="AD2228" t="s">
        <v>89</v>
      </c>
      <c r="AE2228" t="s"/>
      <c r="AF2228" t="s"/>
      <c r="AG2228" t="s"/>
      <c r="AH2228" t="s">
        <v>2592</v>
      </c>
      <c r="AI2228" t="s">
        <v>2591</v>
      </c>
      <c r="AJ2228" t="s"/>
      <c r="AK2228" t="s">
        <v>91</v>
      </c>
      <c r="AL2228" t="s"/>
      <c r="AM2228" t="s"/>
      <c r="AN2228" t="s">
        <v>99</v>
      </c>
      <c r="AO2228" t="s">
        <v>185</v>
      </c>
      <c r="AP2228" t="n">
        <v>21</v>
      </c>
      <c r="AQ2228" t="s">
        <v>92</v>
      </c>
      <c r="AR2228" t="s"/>
      <c r="AS2228" t="s">
        <v>803</v>
      </c>
      <c r="AT2228" t="s">
        <v>94</v>
      </c>
      <c r="AU2228" t="s">
        <v>91</v>
      </c>
      <c r="AV2228" t="s"/>
      <c r="AW2228" t="s">
        <v>95</v>
      </c>
      <c r="AX2228" t="s"/>
      <c r="AY2228" t="n">
        <v>5144409</v>
      </c>
      <c r="AZ2228" t="s">
        <v>2573</v>
      </c>
      <c r="BA2228" t="s"/>
      <c r="BB2228" t="s"/>
      <c r="BC2228" t="n">
        <v>38.8896</v>
      </c>
      <c r="BD2228" t="n">
        <v>38.8896</v>
      </c>
      <c r="BE2228" t="s">
        <v>2593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>
        <v>335</v>
      </c>
      <c r="BO2228" t="s">
        <v>82</v>
      </c>
      <c r="BP2228" t="s">
        <v>99</v>
      </c>
      <c r="BQ2228" t="s">
        <v>252</v>
      </c>
      <c r="BR2228" t="s">
        <v>337</v>
      </c>
    </row>
    <row r="2229" spans="1:70">
      <c r="A2229" t="s">
        <v>70</v>
      </c>
      <c r="B2229" t="s">
        <v>71</v>
      </c>
      <c r="C2229" t="s">
        <v>72</v>
      </c>
      <c r="D2229" t="n">
        <v>3</v>
      </c>
      <c r="E2229" t="s">
        <v>2570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371.69</v>
      </c>
      <c r="L2229" t="s">
        <v>77</v>
      </c>
      <c r="M2229" t="s"/>
      <c r="N2229" t="s">
        <v>247</v>
      </c>
      <c r="O2229" t="s">
        <v>79</v>
      </c>
      <c r="P2229" t="s">
        <v>2570</v>
      </c>
      <c r="Q2229" t="s"/>
      <c r="R2229" t="s">
        <v>80</v>
      </c>
      <c r="S2229" t="s">
        <v>2591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HYPERLINK("https://hotelmonitor-cachepage.eclerx.com/savepage/tk_15454758767936144_sr_62.html","info")</f>
        <v/>
      </c>
      <c r="AA2229" t="n">
        <v>-5144409</v>
      </c>
      <c r="AB2229" t="s">
        <v>1522</v>
      </c>
      <c r="AC2229" t="s">
        <v>88</v>
      </c>
      <c r="AD2229" t="s">
        <v>89</v>
      </c>
      <c r="AE2229" t="s"/>
      <c r="AF2229" t="s"/>
      <c r="AG2229" t="s"/>
      <c r="AH2229" t="s">
        <v>2592</v>
      </c>
      <c r="AI2229" t="s">
        <v>2591</v>
      </c>
      <c r="AJ2229" t="s"/>
      <c r="AK2229" t="s">
        <v>91</v>
      </c>
      <c r="AL2229" t="s"/>
      <c r="AM2229" t="s"/>
      <c r="AN2229" t="s">
        <v>99</v>
      </c>
      <c r="AO2229" t="s">
        <v>185</v>
      </c>
      <c r="AP2229" t="n">
        <v>21</v>
      </c>
      <c r="AQ2229" t="s">
        <v>92</v>
      </c>
      <c r="AR2229" t="s"/>
      <c r="AS2229" t="s">
        <v>803</v>
      </c>
      <c r="AT2229" t="s">
        <v>94</v>
      </c>
      <c r="AU2229" t="s">
        <v>91</v>
      </c>
      <c r="AV2229" t="s"/>
      <c r="AW2229" t="s">
        <v>95</v>
      </c>
      <c r="AX2229" t="s"/>
      <c r="AY2229" t="n">
        <v>5144409</v>
      </c>
      <c r="AZ2229" t="s">
        <v>2573</v>
      </c>
      <c r="BA2229" t="s"/>
      <c r="BB2229" t="s"/>
      <c r="BC2229" t="n">
        <v>38.8896</v>
      </c>
      <c r="BD2229" t="n">
        <v>38.8896</v>
      </c>
      <c r="BE2229" t="s">
        <v>2593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>
        <v>335</v>
      </c>
      <c r="BO2229" t="s">
        <v>82</v>
      </c>
      <c r="BP2229" t="s">
        <v>99</v>
      </c>
      <c r="BQ2229" t="s">
        <v>252</v>
      </c>
      <c r="BR2229" t="s">
        <v>337</v>
      </c>
    </row>
    <row r="2230" spans="1:70">
      <c r="A2230" t="s">
        <v>70</v>
      </c>
      <c r="B2230" t="s">
        <v>71</v>
      </c>
      <c r="C2230" t="s">
        <v>72</v>
      </c>
      <c r="D2230" t="n">
        <v>3</v>
      </c>
      <c r="E2230" t="s">
        <v>2570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371.69</v>
      </c>
      <c r="L2230" t="s">
        <v>77</v>
      </c>
      <c r="M2230" t="s"/>
      <c r="N2230" t="s">
        <v>247</v>
      </c>
      <c r="O2230" t="s">
        <v>79</v>
      </c>
      <c r="P2230" t="s">
        <v>2570</v>
      </c>
      <c r="Q2230" t="s"/>
      <c r="R2230" t="s">
        <v>80</v>
      </c>
      <c r="S2230" t="s">
        <v>2591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HYPERLINK("https://hotelmonitor-cachepage.eclerx.com/savepage/tk_15454758767936144_sr_62.html","info")</f>
        <v/>
      </c>
      <c r="AA2230" t="n">
        <v>-5144409</v>
      </c>
      <c r="AB2230" t="s">
        <v>1525</v>
      </c>
      <c r="AC2230" t="s">
        <v>88</v>
      </c>
      <c r="AD2230" t="s">
        <v>89</v>
      </c>
      <c r="AE2230" t="s"/>
      <c r="AF2230" t="s"/>
      <c r="AG2230" t="s"/>
      <c r="AH2230" t="s">
        <v>2592</v>
      </c>
      <c r="AI2230" t="s">
        <v>2591</v>
      </c>
      <c r="AJ2230" t="s"/>
      <c r="AK2230" t="s">
        <v>91</v>
      </c>
      <c r="AL2230" t="s"/>
      <c r="AM2230" t="s"/>
      <c r="AN2230" t="s">
        <v>99</v>
      </c>
      <c r="AO2230" t="s">
        <v>185</v>
      </c>
      <c r="AP2230" t="n">
        <v>21</v>
      </c>
      <c r="AQ2230" t="s">
        <v>92</v>
      </c>
      <c r="AR2230" t="s"/>
      <c r="AS2230" t="s">
        <v>803</v>
      </c>
      <c r="AT2230" t="s">
        <v>94</v>
      </c>
      <c r="AU2230" t="s">
        <v>91</v>
      </c>
      <c r="AV2230" t="s"/>
      <c r="AW2230" t="s">
        <v>95</v>
      </c>
      <c r="AX2230" t="s"/>
      <c r="AY2230" t="n">
        <v>5144409</v>
      </c>
      <c r="AZ2230" t="s">
        <v>2573</v>
      </c>
      <c r="BA2230" t="s"/>
      <c r="BB2230" t="s"/>
      <c r="BC2230" t="n">
        <v>38.8896</v>
      </c>
      <c r="BD2230" t="n">
        <v>38.8896</v>
      </c>
      <c r="BE2230" t="s">
        <v>2593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>
        <v>335</v>
      </c>
      <c r="BO2230" t="s">
        <v>82</v>
      </c>
      <c r="BP2230" t="s">
        <v>99</v>
      </c>
      <c r="BQ2230" t="s">
        <v>252</v>
      </c>
      <c r="BR2230" t="s">
        <v>337</v>
      </c>
    </row>
    <row r="2231" spans="1:70">
      <c r="A2231" t="s">
        <v>70</v>
      </c>
      <c r="B2231" t="s">
        <v>71</v>
      </c>
      <c r="C2231" t="s">
        <v>72</v>
      </c>
      <c r="D2231" t="n">
        <v>3</v>
      </c>
      <c r="E2231" t="s">
        <v>2570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371.69</v>
      </c>
      <c r="L2231" t="s">
        <v>77</v>
      </c>
      <c r="M2231" t="s"/>
      <c r="N2231" t="s">
        <v>247</v>
      </c>
      <c r="O2231" t="s">
        <v>79</v>
      </c>
      <c r="P2231" t="s">
        <v>2570</v>
      </c>
      <c r="Q2231" t="s"/>
      <c r="R2231" t="s">
        <v>80</v>
      </c>
      <c r="S2231" t="s">
        <v>2591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HYPERLINK("https://hotelmonitor-cachepage.eclerx.com/savepage/tk_15454758767936144_sr_62.html","info")</f>
        <v/>
      </c>
      <c r="AA2231" t="n">
        <v>-5144409</v>
      </c>
      <c r="AB2231" t="s">
        <v>1525</v>
      </c>
      <c r="AC2231" t="s">
        <v>88</v>
      </c>
      <c r="AD2231" t="s">
        <v>89</v>
      </c>
      <c r="AE2231" t="s"/>
      <c r="AF2231" t="s"/>
      <c r="AG2231" t="s"/>
      <c r="AH2231" t="s">
        <v>2592</v>
      </c>
      <c r="AI2231" t="s">
        <v>2591</v>
      </c>
      <c r="AJ2231" t="s"/>
      <c r="AK2231" t="s">
        <v>91</v>
      </c>
      <c r="AL2231" t="s"/>
      <c r="AM2231" t="s"/>
      <c r="AN2231" t="s">
        <v>99</v>
      </c>
      <c r="AO2231" t="s">
        <v>185</v>
      </c>
      <c r="AP2231" t="n">
        <v>21</v>
      </c>
      <c r="AQ2231" t="s">
        <v>92</v>
      </c>
      <c r="AR2231" t="s"/>
      <c r="AS2231" t="s">
        <v>803</v>
      </c>
      <c r="AT2231" t="s">
        <v>94</v>
      </c>
      <c r="AU2231" t="s">
        <v>91</v>
      </c>
      <c r="AV2231" t="s"/>
      <c r="AW2231" t="s">
        <v>95</v>
      </c>
      <c r="AX2231" t="s"/>
      <c r="AY2231" t="n">
        <v>5144409</v>
      </c>
      <c r="AZ2231" t="s">
        <v>2573</v>
      </c>
      <c r="BA2231" t="s"/>
      <c r="BB2231" t="s"/>
      <c r="BC2231" t="n">
        <v>38.8896</v>
      </c>
      <c r="BD2231" t="n">
        <v>38.8896</v>
      </c>
      <c r="BE2231" t="s">
        <v>2593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>
        <v>335</v>
      </c>
      <c r="BO2231" t="s">
        <v>82</v>
      </c>
      <c r="BP2231" t="s">
        <v>99</v>
      </c>
      <c r="BQ2231" t="s">
        <v>252</v>
      </c>
      <c r="BR2231" t="s">
        <v>337</v>
      </c>
    </row>
    <row r="2232" spans="1:70">
      <c r="A2232" t="s">
        <v>70</v>
      </c>
      <c r="B2232" t="s">
        <v>71</v>
      </c>
      <c r="C2232" t="s">
        <v>72</v>
      </c>
      <c r="D2232" t="n">
        <v>3</v>
      </c>
      <c r="E2232" t="s">
        <v>2570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401.57</v>
      </c>
      <c r="L2232" t="s">
        <v>77</v>
      </c>
      <c r="M2232" t="s"/>
      <c r="N2232" t="s">
        <v>247</v>
      </c>
      <c r="O2232" t="s">
        <v>79</v>
      </c>
      <c r="P2232" t="s">
        <v>2570</v>
      </c>
      <c r="Q2232" t="s"/>
      <c r="R2232" t="s">
        <v>80</v>
      </c>
      <c r="S2232" t="s">
        <v>2594</v>
      </c>
      <c r="T2232" t="s">
        <v>82</v>
      </c>
      <c r="U2232" t="s">
        <v>83</v>
      </c>
      <c r="V2232" t="s">
        <v>84</v>
      </c>
      <c r="W2232" t="s">
        <v>103</v>
      </c>
      <c r="X2232" t="s"/>
      <c r="Y2232" t="s">
        <v>86</v>
      </c>
      <c r="Z2232">
        <f>HYPERLINK("https://hotelmonitor-cachepage.eclerx.com/savepage/tk_15454758767936144_sr_62.html","info")</f>
        <v/>
      </c>
      <c r="AA2232" t="n">
        <v>-5144409</v>
      </c>
      <c r="AB2232" t="s">
        <v>2582</v>
      </c>
      <c r="AC2232" t="s">
        <v>88</v>
      </c>
      <c r="AD2232" t="s">
        <v>89</v>
      </c>
      <c r="AE2232" t="s"/>
      <c r="AF2232" t="s"/>
      <c r="AG2232" t="s"/>
      <c r="AH2232" t="s">
        <v>2595</v>
      </c>
      <c r="AI2232" t="s">
        <v>2594</v>
      </c>
      <c r="AJ2232" t="s"/>
      <c r="AK2232" t="s">
        <v>91</v>
      </c>
      <c r="AL2232" t="s"/>
      <c r="AM2232" t="s"/>
      <c r="AN2232" t="s">
        <v>99</v>
      </c>
      <c r="AO2232" t="s">
        <v>185</v>
      </c>
      <c r="AP2232" t="n">
        <v>21</v>
      </c>
      <c r="AQ2232" t="s">
        <v>92</v>
      </c>
      <c r="AR2232" t="s"/>
      <c r="AS2232" t="s">
        <v>803</v>
      </c>
      <c r="AT2232" t="s">
        <v>94</v>
      </c>
      <c r="AU2232" t="s">
        <v>91</v>
      </c>
      <c r="AV2232" t="s"/>
      <c r="AW2232" t="s">
        <v>95</v>
      </c>
      <c r="AX2232" t="s"/>
      <c r="AY2232" t="n">
        <v>5144409</v>
      </c>
      <c r="AZ2232" t="s">
        <v>2573</v>
      </c>
      <c r="BA2232" t="s"/>
      <c r="BB2232" t="s"/>
      <c r="BC2232" t="n">
        <v>38.8896</v>
      </c>
      <c r="BD2232" t="n">
        <v>38.8896</v>
      </c>
      <c r="BE2232" t="s">
        <v>2596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>
        <v>335</v>
      </c>
      <c r="BO2232" t="s">
        <v>82</v>
      </c>
      <c r="BP2232" t="s">
        <v>99</v>
      </c>
      <c r="BQ2232" t="s">
        <v>252</v>
      </c>
      <c r="BR2232" t="s">
        <v>337</v>
      </c>
    </row>
    <row r="2233" spans="1:70">
      <c r="A2233" t="s">
        <v>70</v>
      </c>
      <c r="B2233" t="s">
        <v>71</v>
      </c>
      <c r="C2233" t="s">
        <v>72</v>
      </c>
      <c r="D2233" t="n">
        <v>3</v>
      </c>
      <c r="E2233" t="s">
        <v>2570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401.57</v>
      </c>
      <c r="L2233" t="s">
        <v>77</v>
      </c>
      <c r="M2233" t="s"/>
      <c r="N2233" t="s">
        <v>247</v>
      </c>
      <c r="O2233" t="s">
        <v>79</v>
      </c>
      <c r="P2233" t="s">
        <v>2570</v>
      </c>
      <c r="Q2233" t="s"/>
      <c r="R2233" t="s">
        <v>80</v>
      </c>
      <c r="S2233" t="s">
        <v>2594</v>
      </c>
      <c r="T2233" t="s">
        <v>82</v>
      </c>
      <c r="U2233" t="s">
        <v>83</v>
      </c>
      <c r="V2233" t="s">
        <v>84</v>
      </c>
      <c r="W2233" t="s">
        <v>103</v>
      </c>
      <c r="X2233" t="s"/>
      <c r="Y2233" t="s">
        <v>86</v>
      </c>
      <c r="Z2233">
        <f>HYPERLINK("https://hotelmonitor-cachepage.eclerx.com/savepage/tk_15454758767936144_sr_62.html","info")</f>
        <v/>
      </c>
      <c r="AA2233" t="n">
        <v>-5144409</v>
      </c>
      <c r="AB2233" t="s">
        <v>2582</v>
      </c>
      <c r="AC2233" t="s">
        <v>88</v>
      </c>
      <c r="AD2233" t="s">
        <v>89</v>
      </c>
      <c r="AE2233" t="s"/>
      <c r="AF2233" t="s"/>
      <c r="AG2233" t="s"/>
      <c r="AH2233" t="s">
        <v>2595</v>
      </c>
      <c r="AI2233" t="s">
        <v>2594</v>
      </c>
      <c r="AJ2233" t="s"/>
      <c r="AK2233" t="s">
        <v>91</v>
      </c>
      <c r="AL2233" t="s"/>
      <c r="AM2233" t="s"/>
      <c r="AN2233" t="s">
        <v>99</v>
      </c>
      <c r="AO2233" t="s">
        <v>185</v>
      </c>
      <c r="AP2233" t="n">
        <v>21</v>
      </c>
      <c r="AQ2233" t="s">
        <v>92</v>
      </c>
      <c r="AR2233" t="s"/>
      <c r="AS2233" t="s">
        <v>803</v>
      </c>
      <c r="AT2233" t="s">
        <v>94</v>
      </c>
      <c r="AU2233" t="s">
        <v>91</v>
      </c>
      <c r="AV2233" t="s"/>
      <c r="AW2233" t="s">
        <v>95</v>
      </c>
      <c r="AX2233" t="s"/>
      <c r="AY2233" t="n">
        <v>5144409</v>
      </c>
      <c r="AZ2233" t="s">
        <v>2573</v>
      </c>
      <c r="BA2233" t="s"/>
      <c r="BB2233" t="s"/>
      <c r="BC2233" t="n">
        <v>38.8896</v>
      </c>
      <c r="BD2233" t="n">
        <v>38.8896</v>
      </c>
      <c r="BE2233" t="s">
        <v>2596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>
        <v>335</v>
      </c>
      <c r="BO2233" t="s">
        <v>82</v>
      </c>
      <c r="BP2233" t="s">
        <v>99</v>
      </c>
      <c r="BQ2233" t="s">
        <v>252</v>
      </c>
      <c r="BR2233" t="s">
        <v>337</v>
      </c>
    </row>
    <row r="2234" spans="1:70">
      <c r="A2234" t="s">
        <v>70</v>
      </c>
      <c r="B2234" t="s">
        <v>71</v>
      </c>
      <c r="C2234" t="s">
        <v>72</v>
      </c>
      <c r="D2234" t="n">
        <v>3</v>
      </c>
      <c r="E2234" t="s">
        <v>2570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401.57</v>
      </c>
      <c r="L2234" t="s">
        <v>77</v>
      </c>
      <c r="M2234" t="s"/>
      <c r="N2234" t="s">
        <v>247</v>
      </c>
      <c r="O2234" t="s">
        <v>79</v>
      </c>
      <c r="P2234" t="s">
        <v>2570</v>
      </c>
      <c r="Q2234" t="s"/>
      <c r="R2234" t="s">
        <v>80</v>
      </c>
      <c r="S2234" t="s">
        <v>2594</v>
      </c>
      <c r="T2234" t="s">
        <v>82</v>
      </c>
      <c r="U2234" t="s">
        <v>83</v>
      </c>
      <c r="V2234" t="s">
        <v>84</v>
      </c>
      <c r="W2234" t="s">
        <v>103</v>
      </c>
      <c r="X2234" t="s"/>
      <c r="Y2234" t="s">
        <v>86</v>
      </c>
      <c r="Z2234">
        <f>HYPERLINK("https://hotelmonitor-cachepage.eclerx.com/savepage/tk_15454758767936144_sr_62.html","info")</f>
        <v/>
      </c>
      <c r="AA2234" t="n">
        <v>-5144409</v>
      </c>
      <c r="AB2234" t="s">
        <v>2582</v>
      </c>
      <c r="AC2234" t="s">
        <v>88</v>
      </c>
      <c r="AD2234" t="s">
        <v>89</v>
      </c>
      <c r="AE2234" t="s"/>
      <c r="AF2234" t="s"/>
      <c r="AG2234" t="s"/>
      <c r="AH2234" t="s">
        <v>2595</v>
      </c>
      <c r="AI2234" t="s">
        <v>2594</v>
      </c>
      <c r="AJ2234" t="s"/>
      <c r="AK2234" t="s">
        <v>91</v>
      </c>
      <c r="AL2234" t="s"/>
      <c r="AM2234" t="s"/>
      <c r="AN2234" t="s">
        <v>99</v>
      </c>
      <c r="AO2234" t="s">
        <v>185</v>
      </c>
      <c r="AP2234" t="n">
        <v>21</v>
      </c>
      <c r="AQ2234" t="s">
        <v>92</v>
      </c>
      <c r="AR2234" t="s"/>
      <c r="AS2234" t="s">
        <v>803</v>
      </c>
      <c r="AT2234" t="s">
        <v>94</v>
      </c>
      <c r="AU2234" t="s">
        <v>91</v>
      </c>
      <c r="AV2234" t="s"/>
      <c r="AW2234" t="s">
        <v>95</v>
      </c>
      <c r="AX2234" t="s"/>
      <c r="AY2234" t="n">
        <v>5144409</v>
      </c>
      <c r="AZ2234" t="s">
        <v>2573</v>
      </c>
      <c r="BA2234" t="s"/>
      <c r="BB2234" t="s"/>
      <c r="BC2234" t="n">
        <v>38.8896</v>
      </c>
      <c r="BD2234" t="n">
        <v>38.8896</v>
      </c>
      <c r="BE2234" t="s">
        <v>2596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>
        <v>335</v>
      </c>
      <c r="BO2234" t="s">
        <v>82</v>
      </c>
      <c r="BP2234" t="s">
        <v>99</v>
      </c>
      <c r="BQ2234" t="s">
        <v>252</v>
      </c>
      <c r="BR2234" t="s">
        <v>337</v>
      </c>
    </row>
    <row r="2235" spans="1:70">
      <c r="A2235" t="s">
        <v>70</v>
      </c>
      <c r="B2235" t="s">
        <v>71</v>
      </c>
      <c r="C2235" t="s">
        <v>72</v>
      </c>
      <c r="D2235" t="n">
        <v>3</v>
      </c>
      <c r="E2235" t="s">
        <v>2570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401.57</v>
      </c>
      <c r="L2235" t="s">
        <v>77</v>
      </c>
      <c r="M2235" t="s"/>
      <c r="N2235" t="s">
        <v>247</v>
      </c>
      <c r="O2235" t="s">
        <v>79</v>
      </c>
      <c r="P2235" t="s">
        <v>2570</v>
      </c>
      <c r="Q2235" t="s"/>
      <c r="R2235" t="s">
        <v>80</v>
      </c>
      <c r="S2235" t="s">
        <v>2594</v>
      </c>
      <c r="T2235" t="s">
        <v>82</v>
      </c>
      <c r="U2235" t="s">
        <v>83</v>
      </c>
      <c r="V2235" t="s">
        <v>84</v>
      </c>
      <c r="W2235" t="s">
        <v>103</v>
      </c>
      <c r="X2235" t="s"/>
      <c r="Y2235" t="s">
        <v>86</v>
      </c>
      <c r="Z2235">
        <f>HYPERLINK("https://hotelmonitor-cachepage.eclerx.com/savepage/tk_15454758767936144_sr_62.html","info")</f>
        <v/>
      </c>
      <c r="AA2235" t="n">
        <v>-5144409</v>
      </c>
      <c r="AB2235" t="s">
        <v>2582</v>
      </c>
      <c r="AC2235" t="s">
        <v>88</v>
      </c>
      <c r="AD2235" t="s">
        <v>89</v>
      </c>
      <c r="AE2235" t="s"/>
      <c r="AF2235" t="s"/>
      <c r="AG2235" t="s"/>
      <c r="AH2235" t="s">
        <v>2595</v>
      </c>
      <c r="AI2235" t="s">
        <v>2594</v>
      </c>
      <c r="AJ2235" t="s"/>
      <c r="AK2235" t="s">
        <v>91</v>
      </c>
      <c r="AL2235" t="s"/>
      <c r="AM2235" t="s"/>
      <c r="AN2235" t="s">
        <v>99</v>
      </c>
      <c r="AO2235" t="s">
        <v>185</v>
      </c>
      <c r="AP2235" t="n">
        <v>21</v>
      </c>
      <c r="AQ2235" t="s">
        <v>92</v>
      </c>
      <c r="AR2235" t="s"/>
      <c r="AS2235" t="s">
        <v>803</v>
      </c>
      <c r="AT2235" t="s">
        <v>94</v>
      </c>
      <c r="AU2235" t="s">
        <v>91</v>
      </c>
      <c r="AV2235" t="s"/>
      <c r="AW2235" t="s">
        <v>95</v>
      </c>
      <c r="AX2235" t="s"/>
      <c r="AY2235" t="n">
        <v>5144409</v>
      </c>
      <c r="AZ2235" t="s">
        <v>2573</v>
      </c>
      <c r="BA2235" t="s"/>
      <c r="BB2235" t="s"/>
      <c r="BC2235" t="n">
        <v>38.8896</v>
      </c>
      <c r="BD2235" t="n">
        <v>38.8896</v>
      </c>
      <c r="BE2235" t="s">
        <v>2596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>
        <v>335</v>
      </c>
      <c r="BO2235" t="s">
        <v>82</v>
      </c>
      <c r="BP2235" t="s">
        <v>99</v>
      </c>
      <c r="BQ2235" t="s">
        <v>252</v>
      </c>
      <c r="BR2235" t="s">
        <v>337</v>
      </c>
    </row>
    <row r="2236" spans="1:70">
      <c r="A2236" t="s">
        <v>70</v>
      </c>
      <c r="B2236" t="s">
        <v>71</v>
      </c>
      <c r="C2236" t="s">
        <v>72</v>
      </c>
      <c r="D2236" t="n">
        <v>3</v>
      </c>
      <c r="E2236" t="s">
        <v>2570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401.57</v>
      </c>
      <c r="L2236" t="s">
        <v>77</v>
      </c>
      <c r="M2236" t="s"/>
      <c r="N2236" t="s">
        <v>247</v>
      </c>
      <c r="O2236" t="s">
        <v>79</v>
      </c>
      <c r="P2236" t="s">
        <v>2570</v>
      </c>
      <c r="Q2236" t="s"/>
      <c r="R2236" t="s">
        <v>80</v>
      </c>
      <c r="S2236" t="s">
        <v>2594</v>
      </c>
      <c r="T2236" t="s">
        <v>82</v>
      </c>
      <c r="U2236" t="s">
        <v>83</v>
      </c>
      <c r="V2236" t="s">
        <v>84</v>
      </c>
      <c r="W2236" t="s">
        <v>103</v>
      </c>
      <c r="X2236" t="s"/>
      <c r="Y2236" t="s">
        <v>86</v>
      </c>
      <c r="Z2236">
        <f>HYPERLINK("https://hotelmonitor-cachepage.eclerx.com/savepage/tk_15454758767936144_sr_62.html","info")</f>
        <v/>
      </c>
      <c r="AA2236" t="n">
        <v>-5144409</v>
      </c>
      <c r="AB2236" t="s">
        <v>624</v>
      </c>
      <c r="AC2236" t="s">
        <v>88</v>
      </c>
      <c r="AD2236" t="s">
        <v>89</v>
      </c>
      <c r="AE2236" t="s"/>
      <c r="AF2236" t="s"/>
      <c r="AG2236" t="s"/>
      <c r="AH2236" t="s">
        <v>2595</v>
      </c>
      <c r="AI2236" t="s">
        <v>2594</v>
      </c>
      <c r="AJ2236" t="s"/>
      <c r="AK2236" t="s">
        <v>91</v>
      </c>
      <c r="AL2236" t="s"/>
      <c r="AM2236" t="s"/>
      <c r="AN2236" t="s">
        <v>99</v>
      </c>
      <c r="AO2236" t="s">
        <v>185</v>
      </c>
      <c r="AP2236" t="n">
        <v>21</v>
      </c>
      <c r="AQ2236" t="s">
        <v>92</v>
      </c>
      <c r="AR2236" t="s"/>
      <c r="AS2236" t="s">
        <v>803</v>
      </c>
      <c r="AT2236" t="s">
        <v>94</v>
      </c>
      <c r="AU2236" t="s">
        <v>91</v>
      </c>
      <c r="AV2236" t="s"/>
      <c r="AW2236" t="s">
        <v>95</v>
      </c>
      <c r="AX2236" t="s"/>
      <c r="AY2236" t="n">
        <v>5144409</v>
      </c>
      <c r="AZ2236" t="s">
        <v>2573</v>
      </c>
      <c r="BA2236" t="s"/>
      <c r="BB2236" t="s"/>
      <c r="BC2236" t="n">
        <v>38.8896</v>
      </c>
      <c r="BD2236" t="n">
        <v>38.8896</v>
      </c>
      <c r="BE2236" t="s">
        <v>2596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>
        <v>335</v>
      </c>
      <c r="BO2236" t="s">
        <v>82</v>
      </c>
      <c r="BP2236" t="s">
        <v>99</v>
      </c>
      <c r="BQ2236" t="s">
        <v>252</v>
      </c>
      <c r="BR2236" t="s">
        <v>337</v>
      </c>
    </row>
    <row r="2237" spans="1:70">
      <c r="A2237" t="s">
        <v>70</v>
      </c>
      <c r="B2237" t="s">
        <v>71</v>
      </c>
      <c r="C2237" t="s">
        <v>72</v>
      </c>
      <c r="D2237" t="n">
        <v>3</v>
      </c>
      <c r="E2237" t="s">
        <v>2570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401.57</v>
      </c>
      <c r="L2237" t="s">
        <v>77</v>
      </c>
      <c r="M2237" t="s"/>
      <c r="N2237" t="s">
        <v>247</v>
      </c>
      <c r="O2237" t="s">
        <v>79</v>
      </c>
      <c r="P2237" t="s">
        <v>2570</v>
      </c>
      <c r="Q2237" t="s"/>
      <c r="R2237" t="s">
        <v>80</v>
      </c>
      <c r="S2237" t="s">
        <v>2594</v>
      </c>
      <c r="T2237" t="s">
        <v>82</v>
      </c>
      <c r="U2237" t="s">
        <v>83</v>
      </c>
      <c r="V2237" t="s">
        <v>84</v>
      </c>
      <c r="W2237" t="s">
        <v>103</v>
      </c>
      <c r="X2237" t="s"/>
      <c r="Y2237" t="s">
        <v>86</v>
      </c>
      <c r="Z2237">
        <f>HYPERLINK("https://hotelmonitor-cachepage.eclerx.com/savepage/tk_15454758767936144_sr_62.html","info")</f>
        <v/>
      </c>
      <c r="AA2237" t="n">
        <v>-5144409</v>
      </c>
      <c r="AB2237" t="s">
        <v>624</v>
      </c>
      <c r="AC2237" t="s">
        <v>88</v>
      </c>
      <c r="AD2237" t="s">
        <v>89</v>
      </c>
      <c r="AE2237" t="s"/>
      <c r="AF2237" t="s"/>
      <c r="AG2237" t="s"/>
      <c r="AH2237" t="s">
        <v>2595</v>
      </c>
      <c r="AI2237" t="s">
        <v>2594</v>
      </c>
      <c r="AJ2237" t="s"/>
      <c r="AK2237" t="s">
        <v>91</v>
      </c>
      <c r="AL2237" t="s"/>
      <c r="AM2237" t="s"/>
      <c r="AN2237" t="s">
        <v>99</v>
      </c>
      <c r="AO2237" t="s">
        <v>185</v>
      </c>
      <c r="AP2237" t="n">
        <v>21</v>
      </c>
      <c r="AQ2237" t="s">
        <v>92</v>
      </c>
      <c r="AR2237" t="s"/>
      <c r="AS2237" t="s">
        <v>803</v>
      </c>
      <c r="AT2237" t="s">
        <v>94</v>
      </c>
      <c r="AU2237" t="s">
        <v>91</v>
      </c>
      <c r="AV2237" t="s"/>
      <c r="AW2237" t="s">
        <v>95</v>
      </c>
      <c r="AX2237" t="s"/>
      <c r="AY2237" t="n">
        <v>5144409</v>
      </c>
      <c r="AZ2237" t="s">
        <v>2573</v>
      </c>
      <c r="BA2237" t="s"/>
      <c r="BB2237" t="s"/>
      <c r="BC2237" t="n">
        <v>38.8896</v>
      </c>
      <c r="BD2237" t="n">
        <v>38.8896</v>
      </c>
      <c r="BE2237" t="s">
        <v>2596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>
        <v>335</v>
      </c>
      <c r="BO2237" t="s">
        <v>82</v>
      </c>
      <c r="BP2237" t="s">
        <v>99</v>
      </c>
      <c r="BQ2237" t="s">
        <v>252</v>
      </c>
      <c r="BR2237" t="s">
        <v>337</v>
      </c>
    </row>
    <row r="2238" spans="1:70">
      <c r="A2238" t="s">
        <v>70</v>
      </c>
      <c r="B2238" t="s">
        <v>71</v>
      </c>
      <c r="C2238" t="s">
        <v>72</v>
      </c>
      <c r="D2238" t="n">
        <v>3</v>
      </c>
      <c r="E2238" t="s">
        <v>678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128.33</v>
      </c>
      <c r="L2238" t="s">
        <v>77</v>
      </c>
      <c r="M2238" t="s"/>
      <c r="N2238" t="s">
        <v>440</v>
      </c>
      <c r="O2238" t="s">
        <v>79</v>
      </c>
      <c r="P2238" t="s">
        <v>678</v>
      </c>
      <c r="Q2238" t="s"/>
      <c r="R2238" t="s">
        <v>80</v>
      </c>
      <c r="S2238" t="s">
        <v>2597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>
        <f>HYPERLINK("https://hotelmonitor-cachepage.eclerx.com/savepage/tk_1545475876853741_sr_62.html","info")</f>
        <v/>
      </c>
      <c r="AA2238" t="n">
        <v>-419226</v>
      </c>
      <c r="AB2238" t="s">
        <v>112</v>
      </c>
      <c r="AC2238" t="s">
        <v>88</v>
      </c>
      <c r="AD2238" t="s">
        <v>89</v>
      </c>
      <c r="AE2238" t="s"/>
      <c r="AF2238" t="s"/>
      <c r="AG2238" t="s"/>
      <c r="AH2238" t="s">
        <v>2598</v>
      </c>
      <c r="AI2238" t="s">
        <v>2597</v>
      </c>
      <c r="AJ2238" t="s"/>
      <c r="AK2238" t="s">
        <v>91</v>
      </c>
      <c r="AL2238" t="s"/>
      <c r="AM2238" t="s">
        <v>114</v>
      </c>
      <c r="AN2238" t="s">
        <v>91</v>
      </c>
      <c r="AO2238" t="s"/>
      <c r="AP2238" t="n">
        <v>27</v>
      </c>
      <c r="AQ2238" t="s">
        <v>92</v>
      </c>
      <c r="AR2238" t="s"/>
      <c r="AS2238" t="s">
        <v>115</v>
      </c>
      <c r="AT2238" t="s">
        <v>94</v>
      </c>
      <c r="AU2238" t="s">
        <v>91</v>
      </c>
      <c r="AV2238" t="s"/>
      <c r="AW2238" t="s">
        <v>95</v>
      </c>
      <c r="AX2238" t="s"/>
      <c r="AY2238" t="n">
        <v>419226</v>
      </c>
      <c r="AZ2238" t="s">
        <v>684</v>
      </c>
      <c r="BA2238" t="s"/>
      <c r="BB2238" t="s"/>
      <c r="BC2238" t="n">
        <v>38.9128</v>
      </c>
      <c r="BD2238" t="n">
        <v>38.9128</v>
      </c>
      <c r="BE2238" t="s">
        <v>2599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>
        <v>448</v>
      </c>
      <c r="BR2238" t="s">
        <v>387</v>
      </c>
    </row>
    <row r="2239" spans="1:70">
      <c r="A2239" t="s">
        <v>70</v>
      </c>
      <c r="B2239" t="s">
        <v>71</v>
      </c>
      <c r="C2239" t="s">
        <v>72</v>
      </c>
      <c r="D2239" t="n">
        <v>3</v>
      </c>
      <c r="E2239" t="s">
        <v>678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128.33</v>
      </c>
      <c r="L2239" t="s">
        <v>77</v>
      </c>
      <c r="M2239" t="s"/>
      <c r="N2239" t="s">
        <v>440</v>
      </c>
      <c r="O2239" t="s">
        <v>79</v>
      </c>
      <c r="P2239" t="s">
        <v>678</v>
      </c>
      <c r="Q2239" t="s"/>
      <c r="R2239" t="s">
        <v>80</v>
      </c>
      <c r="S2239" t="s">
        <v>2597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>
        <f>HYPERLINK("https://hotelmonitor-cachepage.eclerx.com/savepage/tk_1545475876853741_sr_62.html","info")</f>
        <v/>
      </c>
      <c r="AA2239" t="n">
        <v>-419226</v>
      </c>
      <c r="AB2239" t="s">
        <v>112</v>
      </c>
      <c r="AC2239" t="s">
        <v>88</v>
      </c>
      <c r="AD2239" t="s">
        <v>89</v>
      </c>
      <c r="AE2239" t="s"/>
      <c r="AF2239" t="s"/>
      <c r="AG2239" t="s"/>
      <c r="AH2239" t="s">
        <v>2598</v>
      </c>
      <c r="AI2239" t="s">
        <v>2597</v>
      </c>
      <c r="AJ2239" t="s"/>
      <c r="AK2239" t="s">
        <v>91</v>
      </c>
      <c r="AL2239" t="s"/>
      <c r="AM2239" t="s">
        <v>114</v>
      </c>
      <c r="AN2239" t="s">
        <v>91</v>
      </c>
      <c r="AO2239" t="s"/>
      <c r="AP2239" t="n">
        <v>27</v>
      </c>
      <c r="AQ2239" t="s">
        <v>92</v>
      </c>
      <c r="AR2239" t="s"/>
      <c r="AS2239" t="s">
        <v>115</v>
      </c>
      <c r="AT2239" t="s">
        <v>94</v>
      </c>
      <c r="AU2239" t="s">
        <v>91</v>
      </c>
      <c r="AV2239" t="s"/>
      <c r="AW2239" t="s">
        <v>95</v>
      </c>
      <c r="AX2239" t="s"/>
      <c r="AY2239" t="n">
        <v>419226</v>
      </c>
      <c r="AZ2239" t="s">
        <v>684</v>
      </c>
      <c r="BA2239" t="s"/>
      <c r="BB2239" t="s"/>
      <c r="BC2239" t="n">
        <v>38.9128</v>
      </c>
      <c r="BD2239" t="n">
        <v>38.9128</v>
      </c>
      <c r="BE2239" t="s">
        <v>2599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>
        <v>448</v>
      </c>
      <c r="BR2239" t="s">
        <v>387</v>
      </c>
    </row>
    <row r="2240" spans="1:70">
      <c r="A2240" t="s">
        <v>70</v>
      </c>
      <c r="B2240" t="s">
        <v>71</v>
      </c>
      <c r="C2240" t="s">
        <v>72</v>
      </c>
      <c r="D2240" t="n">
        <v>3</v>
      </c>
      <c r="E2240" t="s">
        <v>678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141.59</v>
      </c>
      <c r="L2240" t="s">
        <v>77</v>
      </c>
      <c r="M2240" t="s"/>
      <c r="N2240" t="s">
        <v>440</v>
      </c>
      <c r="O2240" t="s">
        <v>79</v>
      </c>
      <c r="P2240" t="s">
        <v>678</v>
      </c>
      <c r="Q2240" t="s"/>
      <c r="R2240" t="s">
        <v>80</v>
      </c>
      <c r="S2240" t="s">
        <v>2600</v>
      </c>
      <c r="T2240" t="s">
        <v>82</v>
      </c>
      <c r="U2240" t="s">
        <v>83</v>
      </c>
      <c r="V2240" t="s">
        <v>84</v>
      </c>
      <c r="W2240" t="s">
        <v>103</v>
      </c>
      <c r="X2240" t="s"/>
      <c r="Y2240" t="s">
        <v>86</v>
      </c>
      <c r="Z2240">
        <f>HYPERLINK("https://hotelmonitor-cachepage.eclerx.com/savepage/tk_1545475876853741_sr_62.html","info")</f>
        <v/>
      </c>
      <c r="AA2240" t="n">
        <v>-419226</v>
      </c>
      <c r="AB2240" t="s">
        <v>112</v>
      </c>
      <c r="AC2240" t="s">
        <v>88</v>
      </c>
      <c r="AD2240" t="s">
        <v>89</v>
      </c>
      <c r="AE2240" t="s"/>
      <c r="AF2240" t="s"/>
      <c r="AG2240" t="s"/>
      <c r="AH2240" t="s">
        <v>2601</v>
      </c>
      <c r="AI2240" t="s">
        <v>2600</v>
      </c>
      <c r="AJ2240" t="s"/>
      <c r="AK2240" t="s">
        <v>91</v>
      </c>
      <c r="AL2240" t="s"/>
      <c r="AM2240" t="s">
        <v>114</v>
      </c>
      <c r="AN2240" t="s">
        <v>91</v>
      </c>
      <c r="AO2240" t="s"/>
      <c r="AP2240" t="n">
        <v>27</v>
      </c>
      <c r="AQ2240" t="s">
        <v>92</v>
      </c>
      <c r="AR2240" t="s"/>
      <c r="AS2240" t="s">
        <v>115</v>
      </c>
      <c r="AT2240" t="s">
        <v>94</v>
      </c>
      <c r="AU2240" t="s">
        <v>91</v>
      </c>
      <c r="AV2240" t="s"/>
      <c r="AW2240" t="s">
        <v>95</v>
      </c>
      <c r="AX2240" t="s"/>
      <c r="AY2240" t="n">
        <v>419226</v>
      </c>
      <c r="AZ2240" t="s">
        <v>684</v>
      </c>
      <c r="BA2240" t="s"/>
      <c r="BB2240" t="s"/>
      <c r="BC2240" t="n">
        <v>38.9128</v>
      </c>
      <c r="BD2240" t="n">
        <v>38.9128</v>
      </c>
      <c r="BE2240" t="s">
        <v>2602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>
        <v>448</v>
      </c>
      <c r="BR2240" t="s">
        <v>387</v>
      </c>
    </row>
    <row r="2241" spans="1:70">
      <c r="A2241" t="s">
        <v>70</v>
      </c>
      <c r="B2241" t="s">
        <v>71</v>
      </c>
      <c r="C2241" t="s">
        <v>72</v>
      </c>
      <c r="D2241" t="n">
        <v>3</v>
      </c>
      <c r="E2241" t="s">
        <v>678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141.59</v>
      </c>
      <c r="L2241" t="s">
        <v>77</v>
      </c>
      <c r="M2241" t="s"/>
      <c r="N2241" t="s">
        <v>440</v>
      </c>
      <c r="O2241" t="s">
        <v>79</v>
      </c>
      <c r="P2241" t="s">
        <v>678</v>
      </c>
      <c r="Q2241" t="s"/>
      <c r="R2241" t="s">
        <v>80</v>
      </c>
      <c r="S2241" t="s">
        <v>2600</v>
      </c>
      <c r="T2241" t="s">
        <v>82</v>
      </c>
      <c r="U2241" t="s">
        <v>83</v>
      </c>
      <c r="V2241" t="s">
        <v>84</v>
      </c>
      <c r="W2241" t="s">
        <v>103</v>
      </c>
      <c r="X2241" t="s"/>
      <c r="Y2241" t="s">
        <v>86</v>
      </c>
      <c r="Z2241">
        <f>HYPERLINK("https://hotelmonitor-cachepage.eclerx.com/savepage/tk_1545475876853741_sr_62.html","info")</f>
        <v/>
      </c>
      <c r="AA2241" t="n">
        <v>-419226</v>
      </c>
      <c r="AB2241" t="s">
        <v>112</v>
      </c>
      <c r="AC2241" t="s">
        <v>88</v>
      </c>
      <c r="AD2241" t="s">
        <v>89</v>
      </c>
      <c r="AE2241" t="s"/>
      <c r="AF2241" t="s"/>
      <c r="AG2241" t="s"/>
      <c r="AH2241" t="s">
        <v>2601</v>
      </c>
      <c r="AI2241" t="s">
        <v>2600</v>
      </c>
      <c r="AJ2241" t="s"/>
      <c r="AK2241" t="s">
        <v>91</v>
      </c>
      <c r="AL2241" t="s"/>
      <c r="AM2241" t="s">
        <v>114</v>
      </c>
      <c r="AN2241" t="s">
        <v>91</v>
      </c>
      <c r="AO2241" t="s"/>
      <c r="AP2241" t="n">
        <v>27</v>
      </c>
      <c r="AQ2241" t="s">
        <v>92</v>
      </c>
      <c r="AR2241" t="s"/>
      <c r="AS2241" t="s">
        <v>115</v>
      </c>
      <c r="AT2241" t="s">
        <v>94</v>
      </c>
      <c r="AU2241" t="s">
        <v>91</v>
      </c>
      <c r="AV2241" t="s"/>
      <c r="AW2241" t="s">
        <v>95</v>
      </c>
      <c r="AX2241" t="s"/>
      <c r="AY2241" t="n">
        <v>419226</v>
      </c>
      <c r="AZ2241" t="s">
        <v>684</v>
      </c>
      <c r="BA2241" t="s"/>
      <c r="BB2241" t="s"/>
      <c r="BC2241" t="n">
        <v>38.9128</v>
      </c>
      <c r="BD2241" t="n">
        <v>38.9128</v>
      </c>
      <c r="BE2241" t="s">
        <v>2602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>
        <v>448</v>
      </c>
      <c r="BR2241" t="s">
        <v>387</v>
      </c>
    </row>
    <row r="2242" spans="1:70">
      <c r="A2242" t="s">
        <v>70</v>
      </c>
      <c r="B2242" t="s">
        <v>71</v>
      </c>
      <c r="C2242" t="s">
        <v>72</v>
      </c>
      <c r="D2242" t="n">
        <v>3</v>
      </c>
      <c r="E2242" t="s">
        <v>678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145</v>
      </c>
      <c r="L2242" t="s">
        <v>77</v>
      </c>
      <c r="M2242" t="s"/>
      <c r="N2242" t="s">
        <v>440</v>
      </c>
      <c r="O2242" t="s">
        <v>79</v>
      </c>
      <c r="P2242" t="s">
        <v>678</v>
      </c>
      <c r="Q2242" t="s"/>
      <c r="R2242" t="s">
        <v>80</v>
      </c>
      <c r="S2242" t="s">
        <v>2603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HYPERLINK("https://hotelmonitor-cachepage.eclerx.com/savepage/tk_1545475876853741_sr_62.html","info")</f>
        <v/>
      </c>
      <c r="AA2242" t="n">
        <v>-419226</v>
      </c>
      <c r="AB2242" t="s">
        <v>698</v>
      </c>
      <c r="AC2242" t="s">
        <v>88</v>
      </c>
      <c r="AD2242" t="s">
        <v>89</v>
      </c>
      <c r="AE2242" t="s"/>
      <c r="AF2242" t="s"/>
      <c r="AG2242" t="s"/>
      <c r="AH2242" t="s">
        <v>2604</v>
      </c>
      <c r="AI2242" t="s">
        <v>2605</v>
      </c>
      <c r="AJ2242" t="s"/>
      <c r="AK2242" t="s">
        <v>99</v>
      </c>
      <c r="AL2242" t="s"/>
      <c r="AM2242" t="s"/>
      <c r="AN2242" t="s">
        <v>91</v>
      </c>
      <c r="AO2242" t="s"/>
      <c r="AP2242" t="n">
        <v>27</v>
      </c>
      <c r="AQ2242" t="s">
        <v>92</v>
      </c>
      <c r="AR2242" t="s"/>
      <c r="AS2242" t="s">
        <v>512</v>
      </c>
      <c r="AT2242" t="s">
        <v>94</v>
      </c>
      <c r="AU2242" t="s">
        <v>91</v>
      </c>
      <c r="AV2242" t="s"/>
      <c r="AW2242" t="s">
        <v>95</v>
      </c>
      <c r="AX2242" t="s"/>
      <c r="AY2242" t="n">
        <v>419226</v>
      </c>
      <c r="AZ2242" t="s">
        <v>684</v>
      </c>
      <c r="BA2242" t="s"/>
      <c r="BB2242" t="s"/>
      <c r="BC2242" t="n">
        <v>38.9128</v>
      </c>
      <c r="BD2242" t="n">
        <v>38.9128</v>
      </c>
      <c r="BE2242" t="s">
        <v>2606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>
        <v>98</v>
      </c>
      <c r="BO2242" t="s">
        <v>82</v>
      </c>
      <c r="BP2242" t="s">
        <v>99</v>
      </c>
      <c r="BQ2242" t="s">
        <v>448</v>
      </c>
      <c r="BR2242" t="s">
        <v>387</v>
      </c>
    </row>
    <row r="2243" spans="1:70">
      <c r="A2243" t="s">
        <v>70</v>
      </c>
      <c r="B2243" t="s">
        <v>71</v>
      </c>
      <c r="C2243" t="s">
        <v>72</v>
      </c>
      <c r="D2243" t="n">
        <v>3</v>
      </c>
      <c r="E2243" t="s">
        <v>678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145</v>
      </c>
      <c r="L2243" t="s">
        <v>77</v>
      </c>
      <c r="M2243" t="s"/>
      <c r="N2243" t="s">
        <v>440</v>
      </c>
      <c r="O2243" t="s">
        <v>79</v>
      </c>
      <c r="P2243" t="s">
        <v>678</v>
      </c>
      <c r="Q2243" t="s"/>
      <c r="R2243" t="s">
        <v>80</v>
      </c>
      <c r="S2243" t="s">
        <v>2603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HYPERLINK("https://hotelmonitor-cachepage.eclerx.com/savepage/tk_1545475876853741_sr_62.html","info")</f>
        <v/>
      </c>
      <c r="AA2243" t="n">
        <v>-419226</v>
      </c>
      <c r="AB2243" t="s">
        <v>698</v>
      </c>
      <c r="AC2243" t="s">
        <v>88</v>
      </c>
      <c r="AD2243" t="s">
        <v>89</v>
      </c>
      <c r="AE2243" t="s"/>
      <c r="AF2243" t="s"/>
      <c r="AG2243" t="s"/>
      <c r="AH2243" t="s">
        <v>2604</v>
      </c>
      <c r="AI2243" t="s">
        <v>2605</v>
      </c>
      <c r="AJ2243" t="s"/>
      <c r="AK2243" t="s">
        <v>99</v>
      </c>
      <c r="AL2243" t="s"/>
      <c r="AM2243" t="s"/>
      <c r="AN2243" t="s">
        <v>91</v>
      </c>
      <c r="AO2243" t="s"/>
      <c r="AP2243" t="n">
        <v>27</v>
      </c>
      <c r="AQ2243" t="s">
        <v>92</v>
      </c>
      <c r="AR2243" t="s"/>
      <c r="AS2243" t="s">
        <v>512</v>
      </c>
      <c r="AT2243" t="s">
        <v>94</v>
      </c>
      <c r="AU2243" t="s">
        <v>91</v>
      </c>
      <c r="AV2243" t="s"/>
      <c r="AW2243" t="s">
        <v>95</v>
      </c>
      <c r="AX2243" t="s"/>
      <c r="AY2243" t="n">
        <v>419226</v>
      </c>
      <c r="AZ2243" t="s">
        <v>684</v>
      </c>
      <c r="BA2243" t="s"/>
      <c r="BB2243" t="s"/>
      <c r="BC2243" t="n">
        <v>38.9128</v>
      </c>
      <c r="BD2243" t="n">
        <v>38.9128</v>
      </c>
      <c r="BE2243" t="s">
        <v>2606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>
        <v>98</v>
      </c>
      <c r="BO2243" t="s">
        <v>82</v>
      </c>
      <c r="BP2243" t="s">
        <v>99</v>
      </c>
      <c r="BQ2243" t="s">
        <v>448</v>
      </c>
      <c r="BR2243" t="s">
        <v>387</v>
      </c>
    </row>
    <row r="2244" spans="1:70">
      <c r="A2244" t="s">
        <v>70</v>
      </c>
      <c r="B2244" t="s">
        <v>71</v>
      </c>
      <c r="C2244" t="s">
        <v>72</v>
      </c>
      <c r="D2244" t="n">
        <v>3</v>
      </c>
      <c r="E2244" t="s">
        <v>678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149.12</v>
      </c>
      <c r="L2244" t="s">
        <v>77</v>
      </c>
      <c r="M2244" t="s"/>
      <c r="N2244" t="s">
        <v>440</v>
      </c>
      <c r="O2244" t="s">
        <v>79</v>
      </c>
      <c r="P2244" t="s">
        <v>678</v>
      </c>
      <c r="Q2244" t="s"/>
      <c r="R2244" t="s">
        <v>80</v>
      </c>
      <c r="S2244" t="s">
        <v>2607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>
        <f>HYPERLINK("https://hotelmonitor-cachepage.eclerx.com/savepage/tk_1545475876853741_sr_62.html","info")</f>
        <v/>
      </c>
      <c r="AA2244" t="n">
        <v>-419226</v>
      </c>
      <c r="AB2244" t="s">
        <v>698</v>
      </c>
      <c r="AC2244" t="s">
        <v>88</v>
      </c>
      <c r="AD2244" t="s">
        <v>89</v>
      </c>
      <c r="AE2244" t="s"/>
      <c r="AF2244" t="s"/>
      <c r="AG2244" t="s"/>
      <c r="AH2244" t="s">
        <v>2608</v>
      </c>
      <c r="AI2244" t="s">
        <v>2607</v>
      </c>
      <c r="AJ2244" t="s"/>
      <c r="AK2244" t="s">
        <v>91</v>
      </c>
      <c r="AL2244" t="s"/>
      <c r="AM2244" t="s"/>
      <c r="AN2244" t="s">
        <v>91</v>
      </c>
      <c r="AO2244" t="s"/>
      <c r="AP2244" t="n">
        <v>27</v>
      </c>
      <c r="AQ2244" t="s">
        <v>92</v>
      </c>
      <c r="AR2244" t="s"/>
      <c r="AS2244" t="s">
        <v>512</v>
      </c>
      <c r="AT2244" t="s">
        <v>94</v>
      </c>
      <c r="AU2244" t="s">
        <v>91</v>
      </c>
      <c r="AV2244" t="s"/>
      <c r="AW2244" t="s">
        <v>95</v>
      </c>
      <c r="AX2244" t="s"/>
      <c r="AY2244" t="n">
        <v>419226</v>
      </c>
      <c r="AZ2244" t="s">
        <v>684</v>
      </c>
      <c r="BA2244" t="s"/>
      <c r="BB2244" t="s"/>
      <c r="BC2244" t="n">
        <v>38.9128</v>
      </c>
      <c r="BD2244" t="n">
        <v>38.9128</v>
      </c>
      <c r="BE2244" t="s">
        <v>2609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>
        <v>98</v>
      </c>
      <c r="BO2244" t="s">
        <v>82</v>
      </c>
      <c r="BP2244" t="s">
        <v>99</v>
      </c>
      <c r="BQ2244" t="s">
        <v>448</v>
      </c>
      <c r="BR2244" t="s">
        <v>387</v>
      </c>
    </row>
    <row r="2245" spans="1:70">
      <c r="A2245" t="s">
        <v>70</v>
      </c>
      <c r="B2245" t="s">
        <v>71</v>
      </c>
      <c r="C2245" t="s">
        <v>72</v>
      </c>
      <c r="D2245" t="n">
        <v>3</v>
      </c>
      <c r="E2245" t="s">
        <v>678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149.12</v>
      </c>
      <c r="L2245" t="s">
        <v>77</v>
      </c>
      <c r="M2245" t="s"/>
      <c r="N2245" t="s">
        <v>440</v>
      </c>
      <c r="O2245" t="s">
        <v>79</v>
      </c>
      <c r="P2245" t="s">
        <v>678</v>
      </c>
      <c r="Q2245" t="s"/>
      <c r="R2245" t="s">
        <v>80</v>
      </c>
      <c r="S2245" t="s">
        <v>2607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>
        <f>HYPERLINK("https://hotelmonitor-cachepage.eclerx.com/savepage/tk_1545475876853741_sr_62.html","info")</f>
        <v/>
      </c>
      <c r="AA2245" t="n">
        <v>-419226</v>
      </c>
      <c r="AB2245" t="s">
        <v>698</v>
      </c>
      <c r="AC2245" t="s">
        <v>88</v>
      </c>
      <c r="AD2245" t="s">
        <v>89</v>
      </c>
      <c r="AE2245" t="s"/>
      <c r="AF2245" t="s"/>
      <c r="AG2245" t="s"/>
      <c r="AH2245" t="s">
        <v>2608</v>
      </c>
      <c r="AI2245" t="s">
        <v>2607</v>
      </c>
      <c r="AJ2245" t="s"/>
      <c r="AK2245" t="s">
        <v>91</v>
      </c>
      <c r="AL2245" t="s"/>
      <c r="AM2245" t="s"/>
      <c r="AN2245" t="s">
        <v>91</v>
      </c>
      <c r="AO2245" t="s"/>
      <c r="AP2245" t="n">
        <v>27</v>
      </c>
      <c r="AQ2245" t="s">
        <v>92</v>
      </c>
      <c r="AR2245" t="s"/>
      <c r="AS2245" t="s">
        <v>512</v>
      </c>
      <c r="AT2245" t="s">
        <v>94</v>
      </c>
      <c r="AU2245" t="s">
        <v>91</v>
      </c>
      <c r="AV2245" t="s"/>
      <c r="AW2245" t="s">
        <v>95</v>
      </c>
      <c r="AX2245" t="s"/>
      <c r="AY2245" t="n">
        <v>419226</v>
      </c>
      <c r="AZ2245" t="s">
        <v>684</v>
      </c>
      <c r="BA2245" t="s"/>
      <c r="BB2245" t="s"/>
      <c r="BC2245" t="n">
        <v>38.9128</v>
      </c>
      <c r="BD2245" t="n">
        <v>38.9128</v>
      </c>
      <c r="BE2245" t="s">
        <v>2609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>
        <v>98</v>
      </c>
      <c r="BO2245" t="s">
        <v>82</v>
      </c>
      <c r="BP2245" t="s">
        <v>99</v>
      </c>
      <c r="BQ2245" t="s">
        <v>448</v>
      </c>
      <c r="BR2245" t="s">
        <v>387</v>
      </c>
    </row>
    <row r="2246" spans="1:70">
      <c r="A2246" t="s">
        <v>70</v>
      </c>
      <c r="B2246" t="s">
        <v>71</v>
      </c>
      <c r="C2246" t="s">
        <v>72</v>
      </c>
      <c r="D2246" t="n">
        <v>3</v>
      </c>
      <c r="E2246" t="s">
        <v>678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149.12</v>
      </c>
      <c r="L2246" t="s">
        <v>77</v>
      </c>
      <c r="M2246" t="s"/>
      <c r="N2246" t="s">
        <v>440</v>
      </c>
      <c r="O2246" t="s">
        <v>79</v>
      </c>
      <c r="P2246" t="s">
        <v>678</v>
      </c>
      <c r="Q2246" t="s"/>
      <c r="R2246" t="s">
        <v>80</v>
      </c>
      <c r="S2246" t="s">
        <v>2607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>
        <f>HYPERLINK("https://hotelmonitor-cachepage.eclerx.com/savepage/tk_1545475876853741_sr_62.html","info")</f>
        <v/>
      </c>
      <c r="AA2246" t="n">
        <v>-419226</v>
      </c>
      <c r="AB2246" t="s">
        <v>698</v>
      </c>
      <c r="AC2246" t="s">
        <v>88</v>
      </c>
      <c r="AD2246" t="s">
        <v>89</v>
      </c>
      <c r="AE2246" t="s"/>
      <c r="AF2246" t="s"/>
      <c r="AG2246" t="s"/>
      <c r="AH2246" t="s">
        <v>2608</v>
      </c>
      <c r="AI2246" t="s">
        <v>2607</v>
      </c>
      <c r="AJ2246" t="s"/>
      <c r="AK2246" t="s">
        <v>91</v>
      </c>
      <c r="AL2246" t="s"/>
      <c r="AM2246" t="s"/>
      <c r="AN2246" t="s">
        <v>91</v>
      </c>
      <c r="AO2246" t="s"/>
      <c r="AP2246" t="n">
        <v>27</v>
      </c>
      <c r="AQ2246" t="s">
        <v>92</v>
      </c>
      <c r="AR2246" t="s"/>
      <c r="AS2246" t="s">
        <v>512</v>
      </c>
      <c r="AT2246" t="s">
        <v>94</v>
      </c>
      <c r="AU2246" t="s">
        <v>91</v>
      </c>
      <c r="AV2246" t="s"/>
      <c r="AW2246" t="s">
        <v>95</v>
      </c>
      <c r="AX2246" t="s"/>
      <c r="AY2246" t="n">
        <v>419226</v>
      </c>
      <c r="AZ2246" t="s">
        <v>684</v>
      </c>
      <c r="BA2246" t="s"/>
      <c r="BB2246" t="s"/>
      <c r="BC2246" t="n">
        <v>38.9128</v>
      </c>
      <c r="BD2246" t="n">
        <v>38.9128</v>
      </c>
      <c r="BE2246" t="s">
        <v>2609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>
        <v>98</v>
      </c>
      <c r="BO2246" t="s">
        <v>82</v>
      </c>
      <c r="BP2246" t="s">
        <v>99</v>
      </c>
      <c r="BQ2246" t="s">
        <v>448</v>
      </c>
      <c r="BR2246" t="s">
        <v>387</v>
      </c>
    </row>
    <row r="2247" spans="1:70">
      <c r="A2247" t="s">
        <v>70</v>
      </c>
      <c r="B2247" t="s">
        <v>71</v>
      </c>
      <c r="C2247" t="s">
        <v>72</v>
      </c>
      <c r="D2247" t="n">
        <v>3</v>
      </c>
      <c r="E2247" t="s">
        <v>678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149.12</v>
      </c>
      <c r="L2247" t="s">
        <v>77</v>
      </c>
      <c r="M2247" t="s"/>
      <c r="N2247" t="s">
        <v>440</v>
      </c>
      <c r="O2247" t="s">
        <v>79</v>
      </c>
      <c r="P2247" t="s">
        <v>678</v>
      </c>
      <c r="Q2247" t="s"/>
      <c r="R2247" t="s">
        <v>80</v>
      </c>
      <c r="S2247" t="s">
        <v>2607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>
        <f>HYPERLINK("https://hotelmonitor-cachepage.eclerx.com/savepage/tk_1545475876853741_sr_62.html","info")</f>
        <v/>
      </c>
      <c r="AA2247" t="n">
        <v>-419226</v>
      </c>
      <c r="AB2247" t="s">
        <v>698</v>
      </c>
      <c r="AC2247" t="s">
        <v>88</v>
      </c>
      <c r="AD2247" t="s">
        <v>89</v>
      </c>
      <c r="AE2247" t="s"/>
      <c r="AF2247" t="s"/>
      <c r="AG2247" t="s"/>
      <c r="AH2247" t="s">
        <v>2608</v>
      </c>
      <c r="AI2247" t="s">
        <v>2607</v>
      </c>
      <c r="AJ2247" t="s"/>
      <c r="AK2247" t="s">
        <v>91</v>
      </c>
      <c r="AL2247" t="s"/>
      <c r="AM2247" t="s"/>
      <c r="AN2247" t="s">
        <v>91</v>
      </c>
      <c r="AO2247" t="s"/>
      <c r="AP2247" t="n">
        <v>27</v>
      </c>
      <c r="AQ2247" t="s">
        <v>92</v>
      </c>
      <c r="AR2247" t="s"/>
      <c r="AS2247" t="s">
        <v>512</v>
      </c>
      <c r="AT2247" t="s">
        <v>94</v>
      </c>
      <c r="AU2247" t="s">
        <v>91</v>
      </c>
      <c r="AV2247" t="s"/>
      <c r="AW2247" t="s">
        <v>95</v>
      </c>
      <c r="AX2247" t="s"/>
      <c r="AY2247" t="n">
        <v>419226</v>
      </c>
      <c r="AZ2247" t="s">
        <v>684</v>
      </c>
      <c r="BA2247" t="s"/>
      <c r="BB2247" t="s"/>
      <c r="BC2247" t="n">
        <v>38.9128</v>
      </c>
      <c r="BD2247" t="n">
        <v>38.9128</v>
      </c>
      <c r="BE2247" t="s">
        <v>2609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>
        <v>98</v>
      </c>
      <c r="BO2247" t="s">
        <v>82</v>
      </c>
      <c r="BP2247" t="s">
        <v>99</v>
      </c>
      <c r="BQ2247" t="s">
        <v>448</v>
      </c>
      <c r="BR2247" t="s">
        <v>387</v>
      </c>
    </row>
    <row r="2248" spans="1:70">
      <c r="A2248" t="s">
        <v>70</v>
      </c>
      <c r="B2248" t="s">
        <v>71</v>
      </c>
      <c r="C2248" t="s">
        <v>72</v>
      </c>
      <c r="D2248" t="n">
        <v>3</v>
      </c>
      <c r="E2248" t="s">
        <v>678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149.14</v>
      </c>
      <c r="L2248" t="s">
        <v>77</v>
      </c>
      <c r="M2248" t="s"/>
      <c r="N2248" t="s">
        <v>440</v>
      </c>
      <c r="O2248" t="s">
        <v>79</v>
      </c>
      <c r="P2248" t="s">
        <v>678</v>
      </c>
      <c r="Q2248" t="s"/>
      <c r="R2248" t="s">
        <v>80</v>
      </c>
      <c r="S2248" t="s">
        <v>2610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>
        <f>HYPERLINK("https://hotelmonitor-cachepage.eclerx.com/savepage/tk_1545475876853741_sr_62.html","info")</f>
        <v/>
      </c>
      <c r="AA2248" t="n">
        <v>-419226</v>
      </c>
      <c r="AB2248" t="s">
        <v>694</v>
      </c>
      <c r="AC2248" t="s">
        <v>88</v>
      </c>
      <c r="AD2248" t="s">
        <v>89</v>
      </c>
      <c r="AE2248" t="s"/>
      <c r="AF2248" t="s"/>
      <c r="AG2248" t="s"/>
      <c r="AH2248" t="s">
        <v>2611</v>
      </c>
      <c r="AI2248" t="s">
        <v>2610</v>
      </c>
      <c r="AJ2248" t="s"/>
      <c r="AK2248" t="s">
        <v>91</v>
      </c>
      <c r="AL2248" t="s"/>
      <c r="AM2248" t="s"/>
      <c r="AN2248" t="s">
        <v>91</v>
      </c>
      <c r="AO2248" t="s"/>
      <c r="AP2248" t="n">
        <v>27</v>
      </c>
      <c r="AQ2248" t="s">
        <v>92</v>
      </c>
      <c r="AR2248" t="s"/>
      <c r="AS2248" t="s">
        <v>512</v>
      </c>
      <c r="AT2248" t="s">
        <v>94</v>
      </c>
      <c r="AU2248" t="s">
        <v>91</v>
      </c>
      <c r="AV2248" t="s"/>
      <c r="AW2248" t="s">
        <v>95</v>
      </c>
      <c r="AX2248" t="s"/>
      <c r="AY2248" t="n">
        <v>419226</v>
      </c>
      <c r="AZ2248" t="s">
        <v>684</v>
      </c>
      <c r="BA2248" t="s"/>
      <c r="BB2248" t="s"/>
      <c r="BC2248" t="n">
        <v>38.9128</v>
      </c>
      <c r="BD2248" t="n">
        <v>38.9128</v>
      </c>
      <c r="BE2248" t="s">
        <v>2612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>
        <v>98</v>
      </c>
      <c r="BO2248" t="s">
        <v>82</v>
      </c>
      <c r="BP2248" t="s">
        <v>99</v>
      </c>
      <c r="BQ2248" t="s">
        <v>448</v>
      </c>
      <c r="BR2248" t="s">
        <v>387</v>
      </c>
    </row>
    <row r="2249" spans="1:70">
      <c r="A2249" t="s">
        <v>70</v>
      </c>
      <c r="B2249" t="s">
        <v>71</v>
      </c>
      <c r="C2249" t="s">
        <v>72</v>
      </c>
      <c r="D2249" t="n">
        <v>3</v>
      </c>
      <c r="E2249" t="s">
        <v>678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149.14</v>
      </c>
      <c r="L2249" t="s">
        <v>77</v>
      </c>
      <c r="M2249" t="s"/>
      <c r="N2249" t="s">
        <v>440</v>
      </c>
      <c r="O2249" t="s">
        <v>79</v>
      </c>
      <c r="P2249" t="s">
        <v>678</v>
      </c>
      <c r="Q2249" t="s"/>
      <c r="R2249" t="s">
        <v>80</v>
      </c>
      <c r="S2249" t="s">
        <v>2610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>
        <f>HYPERLINK("https://hotelmonitor-cachepage.eclerx.com/savepage/tk_1545475876853741_sr_62.html","info")</f>
        <v/>
      </c>
      <c r="AA2249" t="n">
        <v>-419226</v>
      </c>
      <c r="AB2249" t="s">
        <v>694</v>
      </c>
      <c r="AC2249" t="s">
        <v>88</v>
      </c>
      <c r="AD2249" t="s">
        <v>89</v>
      </c>
      <c r="AE2249" t="s"/>
      <c r="AF2249" t="s"/>
      <c r="AG2249" t="s"/>
      <c r="AH2249" t="s">
        <v>2611</v>
      </c>
      <c r="AI2249" t="s">
        <v>2610</v>
      </c>
      <c r="AJ2249" t="s"/>
      <c r="AK2249" t="s">
        <v>91</v>
      </c>
      <c r="AL2249" t="s"/>
      <c r="AM2249" t="s"/>
      <c r="AN2249" t="s">
        <v>91</v>
      </c>
      <c r="AO2249" t="s"/>
      <c r="AP2249" t="n">
        <v>27</v>
      </c>
      <c r="AQ2249" t="s">
        <v>92</v>
      </c>
      <c r="AR2249" t="s"/>
      <c r="AS2249" t="s">
        <v>512</v>
      </c>
      <c r="AT2249" t="s">
        <v>94</v>
      </c>
      <c r="AU2249" t="s">
        <v>91</v>
      </c>
      <c r="AV2249" t="s"/>
      <c r="AW2249" t="s">
        <v>95</v>
      </c>
      <c r="AX2249" t="s"/>
      <c r="AY2249" t="n">
        <v>419226</v>
      </c>
      <c r="AZ2249" t="s">
        <v>684</v>
      </c>
      <c r="BA2249" t="s"/>
      <c r="BB2249" t="s"/>
      <c r="BC2249" t="n">
        <v>38.9128</v>
      </c>
      <c r="BD2249" t="n">
        <v>38.9128</v>
      </c>
      <c r="BE2249" t="s">
        <v>2612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>
        <v>98</v>
      </c>
      <c r="BO2249" t="s">
        <v>82</v>
      </c>
      <c r="BP2249" t="s">
        <v>99</v>
      </c>
      <c r="BQ2249" t="s">
        <v>448</v>
      </c>
      <c r="BR2249" t="s">
        <v>387</v>
      </c>
    </row>
    <row r="2250" spans="1:70">
      <c r="A2250" t="s">
        <v>70</v>
      </c>
      <c r="B2250" t="s">
        <v>71</v>
      </c>
      <c r="C2250" t="s">
        <v>72</v>
      </c>
      <c r="D2250" t="n">
        <v>3</v>
      </c>
      <c r="E2250" t="s">
        <v>678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154.88</v>
      </c>
      <c r="L2250" t="s">
        <v>77</v>
      </c>
      <c r="M2250" t="s"/>
      <c r="N2250" t="s">
        <v>440</v>
      </c>
      <c r="O2250" t="s">
        <v>79</v>
      </c>
      <c r="P2250" t="s">
        <v>678</v>
      </c>
      <c r="Q2250" t="s"/>
      <c r="R2250" t="s">
        <v>80</v>
      </c>
      <c r="S2250" t="s">
        <v>2613</v>
      </c>
      <c r="T2250" t="s">
        <v>82</v>
      </c>
      <c r="U2250" t="s">
        <v>83</v>
      </c>
      <c r="V2250" t="s">
        <v>84</v>
      </c>
      <c r="W2250" t="s">
        <v>107</v>
      </c>
      <c r="X2250" t="s"/>
      <c r="Y2250" t="s">
        <v>86</v>
      </c>
      <c r="Z2250">
        <f>HYPERLINK("https://hotelmonitor-cachepage.eclerx.com/savepage/tk_1545475876853741_sr_62.html","info")</f>
        <v/>
      </c>
      <c r="AA2250" t="n">
        <v>-419226</v>
      </c>
      <c r="AB2250" t="s">
        <v>112</v>
      </c>
      <c r="AC2250" t="s">
        <v>88</v>
      </c>
      <c r="AD2250" t="s">
        <v>89</v>
      </c>
      <c r="AE2250" t="s"/>
      <c r="AF2250" t="s"/>
      <c r="AG2250" t="s"/>
      <c r="AH2250" t="s">
        <v>2614</v>
      </c>
      <c r="AI2250" t="s">
        <v>2613</v>
      </c>
      <c r="AJ2250" t="s"/>
      <c r="AK2250" t="s">
        <v>91</v>
      </c>
      <c r="AL2250" t="s"/>
      <c r="AM2250" t="s">
        <v>114</v>
      </c>
      <c r="AN2250" t="s">
        <v>91</v>
      </c>
      <c r="AO2250" t="s"/>
      <c r="AP2250" t="n">
        <v>27</v>
      </c>
      <c r="AQ2250" t="s">
        <v>92</v>
      </c>
      <c r="AR2250" t="s"/>
      <c r="AS2250" t="s">
        <v>115</v>
      </c>
      <c r="AT2250" t="s">
        <v>94</v>
      </c>
      <c r="AU2250" t="s">
        <v>91</v>
      </c>
      <c r="AV2250" t="s"/>
      <c r="AW2250" t="s">
        <v>95</v>
      </c>
      <c r="AX2250" t="s"/>
      <c r="AY2250" t="n">
        <v>419226</v>
      </c>
      <c r="AZ2250" t="s">
        <v>684</v>
      </c>
      <c r="BA2250" t="s"/>
      <c r="BB2250" t="s"/>
      <c r="BC2250" t="n">
        <v>38.9128</v>
      </c>
      <c r="BD2250" t="n">
        <v>38.9128</v>
      </c>
      <c r="BE2250" t="s">
        <v>2615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>
        <v>448</v>
      </c>
      <c r="BR2250" t="s">
        <v>387</v>
      </c>
    </row>
    <row r="2251" spans="1:70">
      <c r="A2251" t="s">
        <v>70</v>
      </c>
      <c r="B2251" t="s">
        <v>71</v>
      </c>
      <c r="C2251" t="s">
        <v>72</v>
      </c>
      <c r="D2251" t="n">
        <v>3</v>
      </c>
      <c r="E2251" t="s">
        <v>678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154.88</v>
      </c>
      <c r="L2251" t="s">
        <v>77</v>
      </c>
      <c r="M2251" t="s"/>
      <c r="N2251" t="s">
        <v>440</v>
      </c>
      <c r="O2251" t="s">
        <v>79</v>
      </c>
      <c r="P2251" t="s">
        <v>678</v>
      </c>
      <c r="Q2251" t="s"/>
      <c r="R2251" t="s">
        <v>80</v>
      </c>
      <c r="S2251" t="s">
        <v>2613</v>
      </c>
      <c r="T2251" t="s">
        <v>82</v>
      </c>
      <c r="U2251" t="s">
        <v>83</v>
      </c>
      <c r="V2251" t="s">
        <v>84</v>
      </c>
      <c r="W2251" t="s">
        <v>107</v>
      </c>
      <c r="X2251" t="s"/>
      <c r="Y2251" t="s">
        <v>86</v>
      </c>
      <c r="Z2251">
        <f>HYPERLINK("https://hotelmonitor-cachepage.eclerx.com/savepage/tk_1545475876853741_sr_62.html","info")</f>
        <v/>
      </c>
      <c r="AA2251" t="n">
        <v>-419226</v>
      </c>
      <c r="AB2251" t="s">
        <v>112</v>
      </c>
      <c r="AC2251" t="s">
        <v>88</v>
      </c>
      <c r="AD2251" t="s">
        <v>89</v>
      </c>
      <c r="AE2251" t="s"/>
      <c r="AF2251" t="s"/>
      <c r="AG2251" t="s"/>
      <c r="AH2251" t="s">
        <v>2614</v>
      </c>
      <c r="AI2251" t="s">
        <v>2613</v>
      </c>
      <c r="AJ2251" t="s"/>
      <c r="AK2251" t="s">
        <v>91</v>
      </c>
      <c r="AL2251" t="s"/>
      <c r="AM2251" t="s">
        <v>114</v>
      </c>
      <c r="AN2251" t="s">
        <v>91</v>
      </c>
      <c r="AO2251" t="s"/>
      <c r="AP2251" t="n">
        <v>27</v>
      </c>
      <c r="AQ2251" t="s">
        <v>92</v>
      </c>
      <c r="AR2251" t="s"/>
      <c r="AS2251" t="s">
        <v>115</v>
      </c>
      <c r="AT2251" t="s">
        <v>94</v>
      </c>
      <c r="AU2251" t="s">
        <v>91</v>
      </c>
      <c r="AV2251" t="s"/>
      <c r="AW2251" t="s">
        <v>95</v>
      </c>
      <c r="AX2251" t="s"/>
      <c r="AY2251" t="n">
        <v>419226</v>
      </c>
      <c r="AZ2251" t="s">
        <v>684</v>
      </c>
      <c r="BA2251" t="s"/>
      <c r="BB2251" t="s"/>
      <c r="BC2251" t="n">
        <v>38.9128</v>
      </c>
      <c r="BD2251" t="n">
        <v>38.9128</v>
      </c>
      <c r="BE2251" t="s">
        <v>2615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>
        <v>448</v>
      </c>
      <c r="BR2251" t="s">
        <v>387</v>
      </c>
    </row>
    <row r="2252" spans="1:70">
      <c r="A2252" t="s">
        <v>70</v>
      </c>
      <c r="B2252" t="s">
        <v>71</v>
      </c>
      <c r="C2252" t="s">
        <v>72</v>
      </c>
      <c r="D2252" t="n">
        <v>3</v>
      </c>
      <c r="E2252" t="s">
        <v>678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160</v>
      </c>
      <c r="L2252" t="s">
        <v>77</v>
      </c>
      <c r="M2252" t="s"/>
      <c r="N2252" t="s">
        <v>440</v>
      </c>
      <c r="O2252" t="s">
        <v>79</v>
      </c>
      <c r="P2252" t="s">
        <v>678</v>
      </c>
      <c r="Q2252" t="s"/>
      <c r="R2252" t="s">
        <v>80</v>
      </c>
      <c r="S2252" t="s">
        <v>504</v>
      </c>
      <c r="T2252" t="s">
        <v>82</v>
      </c>
      <c r="U2252" t="s">
        <v>83</v>
      </c>
      <c r="V2252" t="s">
        <v>84</v>
      </c>
      <c r="W2252" t="s">
        <v>103</v>
      </c>
      <c r="X2252" t="s"/>
      <c r="Y2252" t="s">
        <v>86</v>
      </c>
      <c r="Z2252">
        <f>HYPERLINK("https://hotelmonitor-cachepage.eclerx.com/savepage/tk_1545475876853741_sr_62.html","info")</f>
        <v/>
      </c>
      <c r="AA2252" t="n">
        <v>-419226</v>
      </c>
      <c r="AB2252" t="s">
        <v>720</v>
      </c>
      <c r="AC2252" t="s">
        <v>88</v>
      </c>
      <c r="AD2252" t="s">
        <v>89</v>
      </c>
      <c r="AE2252" t="s"/>
      <c r="AF2252" t="s"/>
      <c r="AG2252" t="s"/>
      <c r="AH2252" t="s">
        <v>502</v>
      </c>
      <c r="AI2252" t="s">
        <v>506</v>
      </c>
      <c r="AJ2252" t="s"/>
      <c r="AK2252" t="s">
        <v>99</v>
      </c>
      <c r="AL2252" t="s"/>
      <c r="AM2252" t="s"/>
      <c r="AN2252" t="s">
        <v>91</v>
      </c>
      <c r="AO2252" t="s"/>
      <c r="AP2252" t="n">
        <v>27</v>
      </c>
      <c r="AQ2252" t="s">
        <v>92</v>
      </c>
      <c r="AR2252" t="s"/>
      <c r="AS2252" t="s">
        <v>512</v>
      </c>
      <c r="AT2252" t="s">
        <v>94</v>
      </c>
      <c r="AU2252" t="s">
        <v>91</v>
      </c>
      <c r="AV2252" t="s"/>
      <c r="AW2252" t="s">
        <v>95</v>
      </c>
      <c r="AX2252" t="s"/>
      <c r="AY2252" t="n">
        <v>419226</v>
      </c>
      <c r="AZ2252" t="s">
        <v>684</v>
      </c>
      <c r="BA2252" t="s"/>
      <c r="BB2252" t="s"/>
      <c r="BC2252" t="n">
        <v>38.9128</v>
      </c>
      <c r="BD2252" t="n">
        <v>38.9128</v>
      </c>
      <c r="BE2252" t="s">
        <v>2616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>
        <v>98</v>
      </c>
      <c r="BO2252" t="s">
        <v>82</v>
      </c>
      <c r="BP2252" t="s">
        <v>99</v>
      </c>
      <c r="BQ2252" t="s">
        <v>448</v>
      </c>
      <c r="BR2252" t="s">
        <v>387</v>
      </c>
    </row>
    <row r="2253" spans="1:70">
      <c r="A2253" t="s">
        <v>70</v>
      </c>
      <c r="B2253" t="s">
        <v>71</v>
      </c>
      <c r="C2253" t="s">
        <v>72</v>
      </c>
      <c r="D2253" t="n">
        <v>3</v>
      </c>
      <c r="E2253" t="s">
        <v>678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160</v>
      </c>
      <c r="L2253" t="s">
        <v>77</v>
      </c>
      <c r="M2253" t="s"/>
      <c r="N2253" t="s">
        <v>440</v>
      </c>
      <c r="O2253" t="s">
        <v>79</v>
      </c>
      <c r="P2253" t="s">
        <v>678</v>
      </c>
      <c r="Q2253" t="s"/>
      <c r="R2253" t="s">
        <v>80</v>
      </c>
      <c r="S2253" t="s">
        <v>504</v>
      </c>
      <c r="T2253" t="s">
        <v>82</v>
      </c>
      <c r="U2253" t="s">
        <v>83</v>
      </c>
      <c r="V2253" t="s">
        <v>84</v>
      </c>
      <c r="W2253" t="s">
        <v>103</v>
      </c>
      <c r="X2253" t="s"/>
      <c r="Y2253" t="s">
        <v>86</v>
      </c>
      <c r="Z2253">
        <f>HYPERLINK("https://hotelmonitor-cachepage.eclerx.com/savepage/tk_1545475876853741_sr_62.html","info")</f>
        <v/>
      </c>
      <c r="AA2253" t="n">
        <v>-419226</v>
      </c>
      <c r="AB2253" t="s">
        <v>720</v>
      </c>
      <c r="AC2253" t="s">
        <v>88</v>
      </c>
      <c r="AD2253" t="s">
        <v>89</v>
      </c>
      <c r="AE2253" t="s"/>
      <c r="AF2253" t="s"/>
      <c r="AG2253" t="s"/>
      <c r="AH2253" t="s">
        <v>502</v>
      </c>
      <c r="AI2253" t="s">
        <v>506</v>
      </c>
      <c r="AJ2253" t="s"/>
      <c r="AK2253" t="s">
        <v>99</v>
      </c>
      <c r="AL2253" t="s"/>
      <c r="AM2253" t="s"/>
      <c r="AN2253" t="s">
        <v>91</v>
      </c>
      <c r="AO2253" t="s"/>
      <c r="AP2253" t="n">
        <v>27</v>
      </c>
      <c r="AQ2253" t="s">
        <v>92</v>
      </c>
      <c r="AR2253" t="s"/>
      <c r="AS2253" t="s">
        <v>512</v>
      </c>
      <c r="AT2253" t="s">
        <v>94</v>
      </c>
      <c r="AU2253" t="s">
        <v>91</v>
      </c>
      <c r="AV2253" t="s"/>
      <c r="AW2253" t="s">
        <v>95</v>
      </c>
      <c r="AX2253" t="s"/>
      <c r="AY2253" t="n">
        <v>419226</v>
      </c>
      <c r="AZ2253" t="s">
        <v>684</v>
      </c>
      <c r="BA2253" t="s"/>
      <c r="BB2253" t="s"/>
      <c r="BC2253" t="n">
        <v>38.9128</v>
      </c>
      <c r="BD2253" t="n">
        <v>38.9128</v>
      </c>
      <c r="BE2253" t="s">
        <v>2616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>
        <v>98</v>
      </c>
      <c r="BO2253" t="s">
        <v>82</v>
      </c>
      <c r="BP2253" t="s">
        <v>99</v>
      </c>
      <c r="BQ2253" t="s">
        <v>448</v>
      </c>
      <c r="BR2253" t="s">
        <v>387</v>
      </c>
    </row>
    <row r="2254" spans="1:70">
      <c r="A2254" t="s">
        <v>70</v>
      </c>
      <c r="B2254" t="s">
        <v>71</v>
      </c>
      <c r="C2254" t="s">
        <v>72</v>
      </c>
      <c r="D2254" t="n">
        <v>3</v>
      </c>
      <c r="E2254" t="s">
        <v>678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164.55</v>
      </c>
      <c r="L2254" t="s">
        <v>77</v>
      </c>
      <c r="M2254" t="s"/>
      <c r="N2254" t="s">
        <v>440</v>
      </c>
      <c r="O2254" t="s">
        <v>79</v>
      </c>
      <c r="P2254" t="s">
        <v>678</v>
      </c>
      <c r="Q2254" t="s"/>
      <c r="R2254" t="s">
        <v>80</v>
      </c>
      <c r="S2254" t="s">
        <v>2617</v>
      </c>
      <c r="T2254" t="s">
        <v>82</v>
      </c>
      <c r="U2254" t="s">
        <v>83</v>
      </c>
      <c r="V2254" t="s">
        <v>84</v>
      </c>
      <c r="W2254" t="s">
        <v>103</v>
      </c>
      <c r="X2254" t="s"/>
      <c r="Y2254" t="s">
        <v>86</v>
      </c>
      <c r="Z2254">
        <f>HYPERLINK("https://hotelmonitor-cachepage.eclerx.com/savepage/tk_1545475876853741_sr_62.html","info")</f>
        <v/>
      </c>
      <c r="AA2254" t="n">
        <v>-419226</v>
      </c>
      <c r="AB2254" t="s">
        <v>720</v>
      </c>
      <c r="AC2254" t="s">
        <v>88</v>
      </c>
      <c r="AD2254" t="s">
        <v>89</v>
      </c>
      <c r="AE2254" t="s"/>
      <c r="AF2254" t="s"/>
      <c r="AG2254" t="s"/>
      <c r="AH2254" t="s">
        <v>2618</v>
      </c>
      <c r="AI2254" t="s">
        <v>2617</v>
      </c>
      <c r="AJ2254" t="s"/>
      <c r="AK2254" t="s">
        <v>91</v>
      </c>
      <c r="AL2254" t="s"/>
      <c r="AM2254" t="s"/>
      <c r="AN2254" t="s">
        <v>91</v>
      </c>
      <c r="AO2254" t="s"/>
      <c r="AP2254" t="n">
        <v>27</v>
      </c>
      <c r="AQ2254" t="s">
        <v>92</v>
      </c>
      <c r="AR2254" t="s"/>
      <c r="AS2254" t="s">
        <v>512</v>
      </c>
      <c r="AT2254" t="s">
        <v>94</v>
      </c>
      <c r="AU2254" t="s">
        <v>91</v>
      </c>
      <c r="AV2254" t="s"/>
      <c r="AW2254" t="s">
        <v>95</v>
      </c>
      <c r="AX2254" t="s"/>
      <c r="AY2254" t="n">
        <v>419226</v>
      </c>
      <c r="AZ2254" t="s">
        <v>684</v>
      </c>
      <c r="BA2254" t="s"/>
      <c r="BB2254" t="s"/>
      <c r="BC2254" t="n">
        <v>38.9128</v>
      </c>
      <c r="BD2254" t="n">
        <v>38.9128</v>
      </c>
      <c r="BE2254" t="s">
        <v>2619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>
        <v>98</v>
      </c>
      <c r="BO2254" t="s">
        <v>82</v>
      </c>
      <c r="BP2254" t="s">
        <v>99</v>
      </c>
      <c r="BQ2254" t="s">
        <v>448</v>
      </c>
      <c r="BR2254" t="s">
        <v>387</v>
      </c>
    </row>
    <row r="2255" spans="1:70">
      <c r="A2255" t="s">
        <v>70</v>
      </c>
      <c r="B2255" t="s">
        <v>71</v>
      </c>
      <c r="C2255" t="s">
        <v>72</v>
      </c>
      <c r="D2255" t="n">
        <v>3</v>
      </c>
      <c r="E2255" t="s">
        <v>678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164.55</v>
      </c>
      <c r="L2255" t="s">
        <v>77</v>
      </c>
      <c r="M2255" t="s"/>
      <c r="N2255" t="s">
        <v>440</v>
      </c>
      <c r="O2255" t="s">
        <v>79</v>
      </c>
      <c r="P2255" t="s">
        <v>678</v>
      </c>
      <c r="Q2255" t="s"/>
      <c r="R2255" t="s">
        <v>80</v>
      </c>
      <c r="S2255" t="s">
        <v>2617</v>
      </c>
      <c r="T2255" t="s">
        <v>82</v>
      </c>
      <c r="U2255" t="s">
        <v>83</v>
      </c>
      <c r="V2255" t="s">
        <v>84</v>
      </c>
      <c r="W2255" t="s">
        <v>103</v>
      </c>
      <c r="X2255" t="s"/>
      <c r="Y2255" t="s">
        <v>86</v>
      </c>
      <c r="Z2255">
        <f>HYPERLINK("https://hotelmonitor-cachepage.eclerx.com/savepage/tk_1545475876853741_sr_62.html","info")</f>
        <v/>
      </c>
      <c r="AA2255" t="n">
        <v>-419226</v>
      </c>
      <c r="AB2255" t="s">
        <v>720</v>
      </c>
      <c r="AC2255" t="s">
        <v>88</v>
      </c>
      <c r="AD2255" t="s">
        <v>89</v>
      </c>
      <c r="AE2255" t="s"/>
      <c r="AF2255" t="s"/>
      <c r="AG2255" t="s"/>
      <c r="AH2255" t="s">
        <v>2618</v>
      </c>
      <c r="AI2255" t="s">
        <v>2617</v>
      </c>
      <c r="AJ2255" t="s"/>
      <c r="AK2255" t="s">
        <v>91</v>
      </c>
      <c r="AL2255" t="s"/>
      <c r="AM2255" t="s"/>
      <c r="AN2255" t="s">
        <v>91</v>
      </c>
      <c r="AO2255" t="s"/>
      <c r="AP2255" t="n">
        <v>27</v>
      </c>
      <c r="AQ2255" t="s">
        <v>92</v>
      </c>
      <c r="AR2255" t="s"/>
      <c r="AS2255" t="s">
        <v>512</v>
      </c>
      <c r="AT2255" t="s">
        <v>94</v>
      </c>
      <c r="AU2255" t="s">
        <v>91</v>
      </c>
      <c r="AV2255" t="s"/>
      <c r="AW2255" t="s">
        <v>95</v>
      </c>
      <c r="AX2255" t="s"/>
      <c r="AY2255" t="n">
        <v>419226</v>
      </c>
      <c r="AZ2255" t="s">
        <v>684</v>
      </c>
      <c r="BA2255" t="s"/>
      <c r="BB2255" t="s"/>
      <c r="BC2255" t="n">
        <v>38.9128</v>
      </c>
      <c r="BD2255" t="n">
        <v>38.9128</v>
      </c>
      <c r="BE2255" t="s">
        <v>2619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>
        <v>98</v>
      </c>
      <c r="BO2255" t="s">
        <v>82</v>
      </c>
      <c r="BP2255" t="s">
        <v>99</v>
      </c>
      <c r="BQ2255" t="s">
        <v>448</v>
      </c>
      <c r="BR2255" t="s">
        <v>387</v>
      </c>
    </row>
    <row r="2256" spans="1:70">
      <c r="A2256" t="s">
        <v>70</v>
      </c>
      <c r="B2256" t="s">
        <v>71</v>
      </c>
      <c r="C2256" t="s">
        <v>72</v>
      </c>
      <c r="D2256" t="n">
        <v>3</v>
      </c>
      <c r="E2256" t="s">
        <v>678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164.55</v>
      </c>
      <c r="L2256" t="s">
        <v>77</v>
      </c>
      <c r="M2256" t="s"/>
      <c r="N2256" t="s">
        <v>440</v>
      </c>
      <c r="O2256" t="s">
        <v>79</v>
      </c>
      <c r="P2256" t="s">
        <v>678</v>
      </c>
      <c r="Q2256" t="s"/>
      <c r="R2256" t="s">
        <v>80</v>
      </c>
      <c r="S2256" t="s">
        <v>2617</v>
      </c>
      <c r="T2256" t="s">
        <v>82</v>
      </c>
      <c r="U2256" t="s">
        <v>83</v>
      </c>
      <c r="V2256" t="s">
        <v>84</v>
      </c>
      <c r="W2256" t="s">
        <v>103</v>
      </c>
      <c r="X2256" t="s"/>
      <c r="Y2256" t="s">
        <v>86</v>
      </c>
      <c r="Z2256">
        <f>HYPERLINK("https://hotelmonitor-cachepage.eclerx.com/savepage/tk_1545475876853741_sr_62.html","info")</f>
        <v/>
      </c>
      <c r="AA2256" t="n">
        <v>-419226</v>
      </c>
      <c r="AB2256" t="s">
        <v>720</v>
      </c>
      <c r="AC2256" t="s">
        <v>88</v>
      </c>
      <c r="AD2256" t="s">
        <v>89</v>
      </c>
      <c r="AE2256" t="s"/>
      <c r="AF2256" t="s"/>
      <c r="AG2256" t="s"/>
      <c r="AH2256" t="s">
        <v>2618</v>
      </c>
      <c r="AI2256" t="s">
        <v>2617</v>
      </c>
      <c r="AJ2256" t="s"/>
      <c r="AK2256" t="s">
        <v>91</v>
      </c>
      <c r="AL2256" t="s"/>
      <c r="AM2256" t="s"/>
      <c r="AN2256" t="s">
        <v>91</v>
      </c>
      <c r="AO2256" t="s"/>
      <c r="AP2256" t="n">
        <v>27</v>
      </c>
      <c r="AQ2256" t="s">
        <v>92</v>
      </c>
      <c r="AR2256" t="s"/>
      <c r="AS2256" t="s">
        <v>512</v>
      </c>
      <c r="AT2256" t="s">
        <v>94</v>
      </c>
      <c r="AU2256" t="s">
        <v>91</v>
      </c>
      <c r="AV2256" t="s"/>
      <c r="AW2256" t="s">
        <v>95</v>
      </c>
      <c r="AX2256" t="s"/>
      <c r="AY2256" t="n">
        <v>419226</v>
      </c>
      <c r="AZ2256" t="s">
        <v>684</v>
      </c>
      <c r="BA2256" t="s"/>
      <c r="BB2256" t="s"/>
      <c r="BC2256" t="n">
        <v>38.9128</v>
      </c>
      <c r="BD2256" t="n">
        <v>38.9128</v>
      </c>
      <c r="BE2256" t="s">
        <v>2619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>
        <v>98</v>
      </c>
      <c r="BO2256" t="s">
        <v>82</v>
      </c>
      <c r="BP2256" t="s">
        <v>99</v>
      </c>
      <c r="BQ2256" t="s">
        <v>448</v>
      </c>
      <c r="BR2256" t="s">
        <v>387</v>
      </c>
    </row>
    <row r="2257" spans="1:70">
      <c r="A2257" t="s">
        <v>70</v>
      </c>
      <c r="B2257" t="s">
        <v>71</v>
      </c>
      <c r="C2257" t="s">
        <v>72</v>
      </c>
      <c r="D2257" t="n">
        <v>3</v>
      </c>
      <c r="E2257" t="s">
        <v>678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164.55</v>
      </c>
      <c r="L2257" t="s">
        <v>77</v>
      </c>
      <c r="M2257" t="s"/>
      <c r="N2257" t="s">
        <v>440</v>
      </c>
      <c r="O2257" t="s">
        <v>79</v>
      </c>
      <c r="P2257" t="s">
        <v>678</v>
      </c>
      <c r="Q2257" t="s"/>
      <c r="R2257" t="s">
        <v>80</v>
      </c>
      <c r="S2257" t="s">
        <v>2617</v>
      </c>
      <c r="T2257" t="s">
        <v>82</v>
      </c>
      <c r="U2257" t="s">
        <v>83</v>
      </c>
      <c r="V2257" t="s">
        <v>84</v>
      </c>
      <c r="W2257" t="s">
        <v>103</v>
      </c>
      <c r="X2257" t="s"/>
      <c r="Y2257" t="s">
        <v>86</v>
      </c>
      <c r="Z2257">
        <f>HYPERLINK("https://hotelmonitor-cachepage.eclerx.com/savepage/tk_1545475876853741_sr_62.html","info")</f>
        <v/>
      </c>
      <c r="AA2257" t="n">
        <v>-419226</v>
      </c>
      <c r="AB2257" t="s">
        <v>720</v>
      </c>
      <c r="AC2257" t="s">
        <v>88</v>
      </c>
      <c r="AD2257" t="s">
        <v>89</v>
      </c>
      <c r="AE2257" t="s"/>
      <c r="AF2257" t="s"/>
      <c r="AG2257" t="s"/>
      <c r="AH2257" t="s">
        <v>2618</v>
      </c>
      <c r="AI2257" t="s">
        <v>2617</v>
      </c>
      <c r="AJ2257" t="s"/>
      <c r="AK2257" t="s">
        <v>91</v>
      </c>
      <c r="AL2257" t="s"/>
      <c r="AM2257" t="s"/>
      <c r="AN2257" t="s">
        <v>91</v>
      </c>
      <c r="AO2257" t="s"/>
      <c r="AP2257" t="n">
        <v>27</v>
      </c>
      <c r="AQ2257" t="s">
        <v>92</v>
      </c>
      <c r="AR2257" t="s"/>
      <c r="AS2257" t="s">
        <v>512</v>
      </c>
      <c r="AT2257" t="s">
        <v>94</v>
      </c>
      <c r="AU2257" t="s">
        <v>91</v>
      </c>
      <c r="AV2257" t="s"/>
      <c r="AW2257" t="s">
        <v>95</v>
      </c>
      <c r="AX2257" t="s"/>
      <c r="AY2257" t="n">
        <v>419226</v>
      </c>
      <c r="AZ2257" t="s">
        <v>684</v>
      </c>
      <c r="BA2257" t="s"/>
      <c r="BB2257" t="s"/>
      <c r="BC2257" t="n">
        <v>38.9128</v>
      </c>
      <c r="BD2257" t="n">
        <v>38.9128</v>
      </c>
      <c r="BE2257" t="s">
        <v>2619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>
        <v>98</v>
      </c>
      <c r="BO2257" t="s">
        <v>82</v>
      </c>
      <c r="BP2257" t="s">
        <v>99</v>
      </c>
      <c r="BQ2257" t="s">
        <v>448</v>
      </c>
      <c r="BR2257" t="s">
        <v>387</v>
      </c>
    </row>
    <row r="2258" spans="1:70">
      <c r="A2258" t="s">
        <v>70</v>
      </c>
      <c r="B2258" t="s">
        <v>71</v>
      </c>
      <c r="C2258" t="s">
        <v>72</v>
      </c>
      <c r="D2258" t="n">
        <v>3</v>
      </c>
      <c r="E2258" t="s">
        <v>678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164.56</v>
      </c>
      <c r="L2258" t="s">
        <v>77</v>
      </c>
      <c r="M2258" t="s"/>
      <c r="N2258" t="s">
        <v>440</v>
      </c>
      <c r="O2258" t="s">
        <v>79</v>
      </c>
      <c r="P2258" t="s">
        <v>678</v>
      </c>
      <c r="Q2258" t="s"/>
      <c r="R2258" t="s">
        <v>80</v>
      </c>
      <c r="S2258" t="s">
        <v>2620</v>
      </c>
      <c r="T2258" t="s">
        <v>82</v>
      </c>
      <c r="U2258" t="s">
        <v>83</v>
      </c>
      <c r="V2258" t="s">
        <v>84</v>
      </c>
      <c r="W2258" t="s">
        <v>103</v>
      </c>
      <c r="X2258" t="s"/>
      <c r="Y2258" t="s">
        <v>86</v>
      </c>
      <c r="Z2258">
        <f>HYPERLINK("https://hotelmonitor-cachepage.eclerx.com/savepage/tk_1545475876853741_sr_62.html","info")</f>
        <v/>
      </c>
      <c r="AA2258" t="n">
        <v>-419226</v>
      </c>
      <c r="AB2258" t="s">
        <v>713</v>
      </c>
      <c r="AC2258" t="s">
        <v>88</v>
      </c>
      <c r="AD2258" t="s">
        <v>89</v>
      </c>
      <c r="AE2258" t="s"/>
      <c r="AF2258" t="s"/>
      <c r="AG2258" t="s"/>
      <c r="AH2258" t="s">
        <v>2621</v>
      </c>
      <c r="AI2258" t="s">
        <v>2620</v>
      </c>
      <c r="AJ2258" t="s"/>
      <c r="AK2258" t="s">
        <v>91</v>
      </c>
      <c r="AL2258" t="s"/>
      <c r="AM2258" t="s"/>
      <c r="AN2258" t="s">
        <v>91</v>
      </c>
      <c r="AO2258" t="s"/>
      <c r="AP2258" t="n">
        <v>27</v>
      </c>
      <c r="AQ2258" t="s">
        <v>92</v>
      </c>
      <c r="AR2258" t="s"/>
      <c r="AS2258" t="s">
        <v>512</v>
      </c>
      <c r="AT2258" t="s">
        <v>94</v>
      </c>
      <c r="AU2258" t="s">
        <v>91</v>
      </c>
      <c r="AV2258" t="s"/>
      <c r="AW2258" t="s">
        <v>95</v>
      </c>
      <c r="AX2258" t="s"/>
      <c r="AY2258" t="n">
        <v>419226</v>
      </c>
      <c r="AZ2258" t="s">
        <v>684</v>
      </c>
      <c r="BA2258" t="s"/>
      <c r="BB2258" t="s"/>
      <c r="BC2258" t="n">
        <v>38.9128</v>
      </c>
      <c r="BD2258" t="n">
        <v>38.9128</v>
      </c>
      <c r="BE2258" t="s">
        <v>2622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>
        <v>98</v>
      </c>
      <c r="BO2258" t="s">
        <v>82</v>
      </c>
      <c r="BP2258" t="s">
        <v>99</v>
      </c>
      <c r="BQ2258" t="s">
        <v>448</v>
      </c>
      <c r="BR2258" t="s">
        <v>387</v>
      </c>
    </row>
    <row r="2259" spans="1:70">
      <c r="A2259" t="s">
        <v>70</v>
      </c>
      <c r="B2259" t="s">
        <v>71</v>
      </c>
      <c r="C2259" t="s">
        <v>72</v>
      </c>
      <c r="D2259" t="n">
        <v>3</v>
      </c>
      <c r="E2259" t="s">
        <v>678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164.56</v>
      </c>
      <c r="L2259" t="s">
        <v>77</v>
      </c>
      <c r="M2259" t="s"/>
      <c r="N2259" t="s">
        <v>440</v>
      </c>
      <c r="O2259" t="s">
        <v>79</v>
      </c>
      <c r="P2259" t="s">
        <v>678</v>
      </c>
      <c r="Q2259" t="s"/>
      <c r="R2259" t="s">
        <v>80</v>
      </c>
      <c r="S2259" t="s">
        <v>2620</v>
      </c>
      <c r="T2259" t="s">
        <v>82</v>
      </c>
      <c r="U2259" t="s">
        <v>83</v>
      </c>
      <c r="V2259" t="s">
        <v>84</v>
      </c>
      <c r="W2259" t="s">
        <v>103</v>
      </c>
      <c r="X2259" t="s"/>
      <c r="Y2259" t="s">
        <v>86</v>
      </c>
      <c r="Z2259">
        <f>HYPERLINK("https://hotelmonitor-cachepage.eclerx.com/savepage/tk_1545475876853741_sr_62.html","info")</f>
        <v/>
      </c>
      <c r="AA2259" t="n">
        <v>-419226</v>
      </c>
      <c r="AB2259" t="s">
        <v>713</v>
      </c>
      <c r="AC2259" t="s">
        <v>88</v>
      </c>
      <c r="AD2259" t="s">
        <v>89</v>
      </c>
      <c r="AE2259" t="s"/>
      <c r="AF2259" t="s"/>
      <c r="AG2259" t="s"/>
      <c r="AH2259" t="s">
        <v>2621</v>
      </c>
      <c r="AI2259" t="s">
        <v>2620</v>
      </c>
      <c r="AJ2259" t="s"/>
      <c r="AK2259" t="s">
        <v>91</v>
      </c>
      <c r="AL2259" t="s"/>
      <c r="AM2259" t="s"/>
      <c r="AN2259" t="s">
        <v>91</v>
      </c>
      <c r="AO2259" t="s"/>
      <c r="AP2259" t="n">
        <v>27</v>
      </c>
      <c r="AQ2259" t="s">
        <v>92</v>
      </c>
      <c r="AR2259" t="s"/>
      <c r="AS2259" t="s">
        <v>512</v>
      </c>
      <c r="AT2259" t="s">
        <v>94</v>
      </c>
      <c r="AU2259" t="s">
        <v>91</v>
      </c>
      <c r="AV2259" t="s"/>
      <c r="AW2259" t="s">
        <v>95</v>
      </c>
      <c r="AX2259" t="s"/>
      <c r="AY2259" t="n">
        <v>419226</v>
      </c>
      <c r="AZ2259" t="s">
        <v>684</v>
      </c>
      <c r="BA2259" t="s"/>
      <c r="BB2259" t="s"/>
      <c r="BC2259" t="n">
        <v>38.9128</v>
      </c>
      <c r="BD2259" t="n">
        <v>38.9128</v>
      </c>
      <c r="BE2259" t="s">
        <v>2622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>
        <v>98</v>
      </c>
      <c r="BO2259" t="s">
        <v>82</v>
      </c>
      <c r="BP2259" t="s">
        <v>99</v>
      </c>
      <c r="BQ2259" t="s">
        <v>448</v>
      </c>
      <c r="BR2259" t="s">
        <v>387</v>
      </c>
    </row>
    <row r="2260" spans="1:70">
      <c r="A2260" t="s">
        <v>70</v>
      </c>
      <c r="B2260" t="s">
        <v>71</v>
      </c>
      <c r="C2260" t="s">
        <v>72</v>
      </c>
      <c r="D2260" t="n">
        <v>3</v>
      </c>
      <c r="E2260" t="s">
        <v>678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179.99</v>
      </c>
      <c r="L2260" t="s">
        <v>77</v>
      </c>
      <c r="M2260" t="s"/>
      <c r="N2260" t="s">
        <v>440</v>
      </c>
      <c r="O2260" t="s">
        <v>79</v>
      </c>
      <c r="P2260" t="s">
        <v>678</v>
      </c>
      <c r="Q2260" t="s"/>
      <c r="R2260" t="s">
        <v>80</v>
      </c>
      <c r="S2260" t="s">
        <v>2623</v>
      </c>
      <c r="T2260" t="s">
        <v>82</v>
      </c>
      <c r="U2260" t="s">
        <v>83</v>
      </c>
      <c r="V2260" t="s">
        <v>84</v>
      </c>
      <c r="W2260" t="s">
        <v>107</v>
      </c>
      <c r="X2260" t="s"/>
      <c r="Y2260" t="s">
        <v>86</v>
      </c>
      <c r="Z2260">
        <f>HYPERLINK("https://hotelmonitor-cachepage.eclerx.com/savepage/tk_1545475876853741_sr_62.html","info")</f>
        <v/>
      </c>
      <c r="AA2260" t="n">
        <v>-419226</v>
      </c>
      <c r="AB2260" t="s">
        <v>737</v>
      </c>
      <c r="AC2260" t="s">
        <v>88</v>
      </c>
      <c r="AD2260" t="s">
        <v>89</v>
      </c>
      <c r="AE2260" t="s"/>
      <c r="AF2260" t="s"/>
      <c r="AG2260" t="s"/>
      <c r="AH2260" t="s">
        <v>2624</v>
      </c>
      <c r="AI2260" t="s">
        <v>2623</v>
      </c>
      <c r="AJ2260" t="s"/>
      <c r="AK2260" t="s">
        <v>91</v>
      </c>
      <c r="AL2260" t="s"/>
      <c r="AM2260" t="s"/>
      <c r="AN2260" t="s">
        <v>91</v>
      </c>
      <c r="AO2260" t="s"/>
      <c r="AP2260" t="n">
        <v>27</v>
      </c>
      <c r="AQ2260" t="s">
        <v>92</v>
      </c>
      <c r="AR2260" t="s"/>
      <c r="AS2260" t="s">
        <v>512</v>
      </c>
      <c r="AT2260" t="s">
        <v>94</v>
      </c>
      <c r="AU2260" t="s">
        <v>91</v>
      </c>
      <c r="AV2260" t="s"/>
      <c r="AW2260" t="s">
        <v>95</v>
      </c>
      <c r="AX2260" t="s"/>
      <c r="AY2260" t="n">
        <v>419226</v>
      </c>
      <c r="AZ2260" t="s">
        <v>684</v>
      </c>
      <c r="BA2260" t="s"/>
      <c r="BB2260" t="s"/>
      <c r="BC2260" t="n">
        <v>38.9128</v>
      </c>
      <c r="BD2260" t="n">
        <v>38.9128</v>
      </c>
      <c r="BE2260" t="s">
        <v>2625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>
        <v>98</v>
      </c>
      <c r="BO2260" t="s">
        <v>82</v>
      </c>
      <c r="BP2260" t="s">
        <v>99</v>
      </c>
      <c r="BQ2260" t="s">
        <v>448</v>
      </c>
      <c r="BR2260" t="s">
        <v>387</v>
      </c>
    </row>
    <row r="2261" spans="1:70">
      <c r="A2261" t="s">
        <v>70</v>
      </c>
      <c r="B2261" t="s">
        <v>71</v>
      </c>
      <c r="C2261" t="s">
        <v>72</v>
      </c>
      <c r="D2261" t="n">
        <v>3</v>
      </c>
      <c r="E2261" t="s">
        <v>678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179.99</v>
      </c>
      <c r="L2261" t="s">
        <v>77</v>
      </c>
      <c r="M2261" t="s"/>
      <c r="N2261" t="s">
        <v>440</v>
      </c>
      <c r="O2261" t="s">
        <v>79</v>
      </c>
      <c r="P2261" t="s">
        <v>678</v>
      </c>
      <c r="Q2261" t="s"/>
      <c r="R2261" t="s">
        <v>80</v>
      </c>
      <c r="S2261" t="s">
        <v>2623</v>
      </c>
      <c r="T2261" t="s">
        <v>82</v>
      </c>
      <c r="U2261" t="s">
        <v>83</v>
      </c>
      <c r="V2261" t="s">
        <v>84</v>
      </c>
      <c r="W2261" t="s">
        <v>107</v>
      </c>
      <c r="X2261" t="s"/>
      <c r="Y2261" t="s">
        <v>86</v>
      </c>
      <c r="Z2261">
        <f>HYPERLINK("https://hotelmonitor-cachepage.eclerx.com/savepage/tk_1545475876853741_sr_62.html","info")</f>
        <v/>
      </c>
      <c r="AA2261" t="n">
        <v>-419226</v>
      </c>
      <c r="AB2261" t="s">
        <v>737</v>
      </c>
      <c r="AC2261" t="s">
        <v>88</v>
      </c>
      <c r="AD2261" t="s">
        <v>89</v>
      </c>
      <c r="AE2261" t="s"/>
      <c r="AF2261" t="s"/>
      <c r="AG2261" t="s"/>
      <c r="AH2261" t="s">
        <v>2624</v>
      </c>
      <c r="AI2261" t="s">
        <v>2623</v>
      </c>
      <c r="AJ2261" t="s"/>
      <c r="AK2261" t="s">
        <v>91</v>
      </c>
      <c r="AL2261" t="s"/>
      <c r="AM2261" t="s"/>
      <c r="AN2261" t="s">
        <v>91</v>
      </c>
      <c r="AO2261" t="s"/>
      <c r="AP2261" t="n">
        <v>27</v>
      </c>
      <c r="AQ2261" t="s">
        <v>92</v>
      </c>
      <c r="AR2261" t="s"/>
      <c r="AS2261" t="s">
        <v>512</v>
      </c>
      <c r="AT2261" t="s">
        <v>94</v>
      </c>
      <c r="AU2261" t="s">
        <v>91</v>
      </c>
      <c r="AV2261" t="s"/>
      <c r="AW2261" t="s">
        <v>95</v>
      </c>
      <c r="AX2261" t="s"/>
      <c r="AY2261" t="n">
        <v>419226</v>
      </c>
      <c r="AZ2261" t="s">
        <v>684</v>
      </c>
      <c r="BA2261" t="s"/>
      <c r="BB2261" t="s"/>
      <c r="BC2261" t="n">
        <v>38.9128</v>
      </c>
      <c r="BD2261" t="n">
        <v>38.9128</v>
      </c>
      <c r="BE2261" t="s">
        <v>2625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>
        <v>98</v>
      </c>
      <c r="BO2261" t="s">
        <v>82</v>
      </c>
      <c r="BP2261" t="s">
        <v>99</v>
      </c>
      <c r="BQ2261" t="s">
        <v>448</v>
      </c>
      <c r="BR2261" t="s">
        <v>387</v>
      </c>
    </row>
    <row r="2262" spans="1:70">
      <c r="A2262" t="s">
        <v>70</v>
      </c>
      <c r="B2262" t="s">
        <v>71</v>
      </c>
      <c r="C2262" t="s">
        <v>72</v>
      </c>
      <c r="D2262" t="n">
        <v>3</v>
      </c>
      <c r="E2262" t="s">
        <v>678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185</v>
      </c>
      <c r="L2262" t="s">
        <v>77</v>
      </c>
      <c r="M2262" t="s"/>
      <c r="N2262" t="s">
        <v>276</v>
      </c>
      <c r="O2262" t="s">
        <v>79</v>
      </c>
      <c r="P2262" t="s">
        <v>678</v>
      </c>
      <c r="Q2262" t="s"/>
      <c r="R2262" t="s">
        <v>80</v>
      </c>
      <c r="S2262" t="s">
        <v>2626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>
        <f>HYPERLINK("https://hotelmonitor-cachepage.eclerx.com/savepage/tk_1545475876853741_sr_62.html","info")</f>
        <v/>
      </c>
      <c r="AA2262" t="n">
        <v>-419226</v>
      </c>
      <c r="AB2262" t="s">
        <v>698</v>
      </c>
      <c r="AC2262" t="s">
        <v>88</v>
      </c>
      <c r="AD2262" t="s">
        <v>89</v>
      </c>
      <c r="AE2262" t="s"/>
      <c r="AF2262" t="s"/>
      <c r="AG2262" t="s"/>
      <c r="AH2262" t="s">
        <v>2627</v>
      </c>
      <c r="AI2262" t="s">
        <v>2628</v>
      </c>
      <c r="AJ2262" t="s"/>
      <c r="AK2262" t="s">
        <v>99</v>
      </c>
      <c r="AL2262" t="s"/>
      <c r="AM2262" t="s"/>
      <c r="AN2262" t="s">
        <v>91</v>
      </c>
      <c r="AO2262" t="s"/>
      <c r="AP2262" t="n">
        <v>27</v>
      </c>
      <c r="AQ2262" t="s">
        <v>92</v>
      </c>
      <c r="AR2262" t="s"/>
      <c r="AS2262" t="s">
        <v>773</v>
      </c>
      <c r="AT2262" t="s">
        <v>94</v>
      </c>
      <c r="AU2262" t="s">
        <v>91</v>
      </c>
      <c r="AV2262" t="s"/>
      <c r="AW2262" t="s">
        <v>95</v>
      </c>
      <c r="AX2262" t="s"/>
      <c r="AY2262" t="n">
        <v>419226</v>
      </c>
      <c r="AZ2262" t="s">
        <v>684</v>
      </c>
      <c r="BA2262" t="s"/>
      <c r="BB2262" t="s"/>
      <c r="BC2262" t="n">
        <v>38.9128</v>
      </c>
      <c r="BD2262" t="n">
        <v>38.9128</v>
      </c>
      <c r="BE2262" t="s">
        <v>2629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>
        <v>98</v>
      </c>
      <c r="BO2262" t="s">
        <v>82</v>
      </c>
      <c r="BP2262" t="s">
        <v>99</v>
      </c>
      <c r="BQ2262" t="s">
        <v>285</v>
      </c>
      <c r="BR2262" t="s">
        <v>387</v>
      </c>
    </row>
    <row r="2263" spans="1:70">
      <c r="A2263" t="s">
        <v>70</v>
      </c>
      <c r="B2263" t="s">
        <v>71</v>
      </c>
      <c r="C2263" t="s">
        <v>72</v>
      </c>
      <c r="D2263" t="n">
        <v>3</v>
      </c>
      <c r="E2263" t="s">
        <v>678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185</v>
      </c>
      <c r="L2263" t="s">
        <v>77</v>
      </c>
      <c r="M2263" t="s"/>
      <c r="N2263" t="s">
        <v>276</v>
      </c>
      <c r="O2263" t="s">
        <v>79</v>
      </c>
      <c r="P2263" t="s">
        <v>678</v>
      </c>
      <c r="Q2263" t="s"/>
      <c r="R2263" t="s">
        <v>80</v>
      </c>
      <c r="S2263" t="s">
        <v>2626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>
        <f>HYPERLINK("https://hotelmonitor-cachepage.eclerx.com/savepage/tk_1545475876853741_sr_62.html","info")</f>
        <v/>
      </c>
      <c r="AA2263" t="n">
        <v>-419226</v>
      </c>
      <c r="AB2263" t="s">
        <v>698</v>
      </c>
      <c r="AC2263" t="s">
        <v>88</v>
      </c>
      <c r="AD2263" t="s">
        <v>89</v>
      </c>
      <c r="AE2263" t="s"/>
      <c r="AF2263" t="s"/>
      <c r="AG2263" t="s"/>
      <c r="AH2263" t="s">
        <v>2627</v>
      </c>
      <c r="AI2263" t="s">
        <v>2628</v>
      </c>
      <c r="AJ2263" t="s"/>
      <c r="AK2263" t="s">
        <v>99</v>
      </c>
      <c r="AL2263" t="s"/>
      <c r="AM2263" t="s"/>
      <c r="AN2263" t="s">
        <v>91</v>
      </c>
      <c r="AO2263" t="s"/>
      <c r="AP2263" t="n">
        <v>27</v>
      </c>
      <c r="AQ2263" t="s">
        <v>92</v>
      </c>
      <c r="AR2263" t="s"/>
      <c r="AS2263" t="s">
        <v>773</v>
      </c>
      <c r="AT2263" t="s">
        <v>94</v>
      </c>
      <c r="AU2263" t="s">
        <v>91</v>
      </c>
      <c r="AV2263" t="s"/>
      <c r="AW2263" t="s">
        <v>95</v>
      </c>
      <c r="AX2263" t="s"/>
      <c r="AY2263" t="n">
        <v>419226</v>
      </c>
      <c r="AZ2263" t="s">
        <v>684</v>
      </c>
      <c r="BA2263" t="s"/>
      <c r="BB2263" t="s"/>
      <c r="BC2263" t="n">
        <v>38.9128</v>
      </c>
      <c r="BD2263" t="n">
        <v>38.9128</v>
      </c>
      <c r="BE2263" t="s">
        <v>2629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>
        <v>98</v>
      </c>
      <c r="BO2263" t="s">
        <v>82</v>
      </c>
      <c r="BP2263" t="s">
        <v>99</v>
      </c>
      <c r="BQ2263" t="s">
        <v>285</v>
      </c>
      <c r="BR2263" t="s">
        <v>387</v>
      </c>
    </row>
    <row r="2264" spans="1:70">
      <c r="A2264" t="s">
        <v>70</v>
      </c>
      <c r="B2264" t="s">
        <v>71</v>
      </c>
      <c r="C2264" t="s">
        <v>72</v>
      </c>
      <c r="D2264" t="n">
        <v>3</v>
      </c>
      <c r="E2264" t="s">
        <v>678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190.26</v>
      </c>
      <c r="L2264" t="s">
        <v>77</v>
      </c>
      <c r="M2264" t="s"/>
      <c r="N2264" t="s">
        <v>276</v>
      </c>
      <c r="O2264" t="s">
        <v>79</v>
      </c>
      <c r="P2264" t="s">
        <v>678</v>
      </c>
      <c r="Q2264" t="s"/>
      <c r="R2264" t="s">
        <v>80</v>
      </c>
      <c r="S2264" t="s">
        <v>2630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>
        <f>HYPERLINK("https://hotelmonitor-cachepage.eclerx.com/savepage/tk_1545475876853741_sr_62.html","info")</f>
        <v/>
      </c>
      <c r="AA2264" t="n">
        <v>-419226</v>
      </c>
      <c r="AB2264" t="s">
        <v>698</v>
      </c>
      <c r="AC2264" t="s">
        <v>88</v>
      </c>
      <c r="AD2264" t="s">
        <v>89</v>
      </c>
      <c r="AE2264" t="s"/>
      <c r="AF2264" t="s"/>
      <c r="AG2264" t="s"/>
      <c r="AH2264" t="s">
        <v>2631</v>
      </c>
      <c r="AI2264" t="s">
        <v>2630</v>
      </c>
      <c r="AJ2264" t="s"/>
      <c r="AK2264" t="s">
        <v>91</v>
      </c>
      <c r="AL2264" t="s"/>
      <c r="AM2264" t="s"/>
      <c r="AN2264" t="s">
        <v>91</v>
      </c>
      <c r="AO2264" t="s"/>
      <c r="AP2264" t="n">
        <v>27</v>
      </c>
      <c r="AQ2264" t="s">
        <v>92</v>
      </c>
      <c r="AR2264" t="s"/>
      <c r="AS2264" t="s">
        <v>773</v>
      </c>
      <c r="AT2264" t="s">
        <v>94</v>
      </c>
      <c r="AU2264" t="s">
        <v>91</v>
      </c>
      <c r="AV2264" t="s"/>
      <c r="AW2264" t="s">
        <v>95</v>
      </c>
      <c r="AX2264" t="s"/>
      <c r="AY2264" t="n">
        <v>419226</v>
      </c>
      <c r="AZ2264" t="s">
        <v>684</v>
      </c>
      <c r="BA2264" t="s"/>
      <c r="BB2264" t="s"/>
      <c r="BC2264" t="n">
        <v>38.9128</v>
      </c>
      <c r="BD2264" t="n">
        <v>38.9128</v>
      </c>
      <c r="BE2264" t="s">
        <v>2632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>
        <v>98</v>
      </c>
      <c r="BO2264" t="s">
        <v>82</v>
      </c>
      <c r="BP2264" t="s">
        <v>99</v>
      </c>
      <c r="BQ2264" t="s">
        <v>285</v>
      </c>
      <c r="BR2264" t="s">
        <v>387</v>
      </c>
    </row>
    <row r="2265" spans="1:70">
      <c r="A2265" t="s">
        <v>70</v>
      </c>
      <c r="B2265" t="s">
        <v>71</v>
      </c>
      <c r="C2265" t="s">
        <v>72</v>
      </c>
      <c r="D2265" t="n">
        <v>3</v>
      </c>
      <c r="E2265" t="s">
        <v>678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190.26</v>
      </c>
      <c r="L2265" t="s">
        <v>77</v>
      </c>
      <c r="M2265" t="s"/>
      <c r="N2265" t="s">
        <v>276</v>
      </c>
      <c r="O2265" t="s">
        <v>79</v>
      </c>
      <c r="P2265" t="s">
        <v>678</v>
      </c>
      <c r="Q2265" t="s"/>
      <c r="R2265" t="s">
        <v>80</v>
      </c>
      <c r="S2265" t="s">
        <v>2630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HYPERLINK("https://hotelmonitor-cachepage.eclerx.com/savepage/tk_1545475876853741_sr_62.html","info")</f>
        <v/>
      </c>
      <c r="AA2265" t="n">
        <v>-419226</v>
      </c>
      <c r="AB2265" t="s">
        <v>698</v>
      </c>
      <c r="AC2265" t="s">
        <v>88</v>
      </c>
      <c r="AD2265" t="s">
        <v>89</v>
      </c>
      <c r="AE2265" t="s"/>
      <c r="AF2265" t="s"/>
      <c r="AG2265" t="s"/>
      <c r="AH2265" t="s">
        <v>2631</v>
      </c>
      <c r="AI2265" t="s">
        <v>2630</v>
      </c>
      <c r="AJ2265" t="s"/>
      <c r="AK2265" t="s">
        <v>91</v>
      </c>
      <c r="AL2265" t="s"/>
      <c r="AM2265" t="s"/>
      <c r="AN2265" t="s">
        <v>91</v>
      </c>
      <c r="AO2265" t="s"/>
      <c r="AP2265" t="n">
        <v>27</v>
      </c>
      <c r="AQ2265" t="s">
        <v>92</v>
      </c>
      <c r="AR2265" t="s"/>
      <c r="AS2265" t="s">
        <v>773</v>
      </c>
      <c r="AT2265" t="s">
        <v>94</v>
      </c>
      <c r="AU2265" t="s">
        <v>91</v>
      </c>
      <c r="AV2265" t="s"/>
      <c r="AW2265" t="s">
        <v>95</v>
      </c>
      <c r="AX2265" t="s"/>
      <c r="AY2265" t="n">
        <v>419226</v>
      </c>
      <c r="AZ2265" t="s">
        <v>684</v>
      </c>
      <c r="BA2265" t="s"/>
      <c r="BB2265" t="s"/>
      <c r="BC2265" t="n">
        <v>38.9128</v>
      </c>
      <c r="BD2265" t="n">
        <v>38.9128</v>
      </c>
      <c r="BE2265" t="s">
        <v>2632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>
        <v>98</v>
      </c>
      <c r="BO2265" t="s">
        <v>82</v>
      </c>
      <c r="BP2265" t="s">
        <v>99</v>
      </c>
      <c r="BQ2265" t="s">
        <v>285</v>
      </c>
      <c r="BR2265" t="s">
        <v>387</v>
      </c>
    </row>
    <row r="2266" spans="1:70">
      <c r="A2266" t="s">
        <v>70</v>
      </c>
      <c r="B2266" t="s">
        <v>71</v>
      </c>
      <c r="C2266" t="s">
        <v>72</v>
      </c>
      <c r="D2266" t="n">
        <v>3</v>
      </c>
      <c r="E2266" t="s">
        <v>678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190.26</v>
      </c>
      <c r="L2266" t="s">
        <v>77</v>
      </c>
      <c r="M2266" t="s"/>
      <c r="N2266" t="s">
        <v>276</v>
      </c>
      <c r="O2266" t="s">
        <v>79</v>
      </c>
      <c r="P2266" t="s">
        <v>678</v>
      </c>
      <c r="Q2266" t="s"/>
      <c r="R2266" t="s">
        <v>80</v>
      </c>
      <c r="S2266" t="s">
        <v>2630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>
        <f>HYPERLINK("https://hotelmonitor-cachepage.eclerx.com/savepage/tk_1545475876853741_sr_62.html","info")</f>
        <v/>
      </c>
      <c r="AA2266" t="n">
        <v>-419226</v>
      </c>
      <c r="AB2266" t="s">
        <v>698</v>
      </c>
      <c r="AC2266" t="s">
        <v>88</v>
      </c>
      <c r="AD2266" t="s">
        <v>89</v>
      </c>
      <c r="AE2266" t="s"/>
      <c r="AF2266" t="s"/>
      <c r="AG2266" t="s"/>
      <c r="AH2266" t="s">
        <v>2631</v>
      </c>
      <c r="AI2266" t="s">
        <v>2630</v>
      </c>
      <c r="AJ2266" t="s"/>
      <c r="AK2266" t="s">
        <v>91</v>
      </c>
      <c r="AL2266" t="s"/>
      <c r="AM2266" t="s"/>
      <c r="AN2266" t="s">
        <v>91</v>
      </c>
      <c r="AO2266" t="s"/>
      <c r="AP2266" t="n">
        <v>27</v>
      </c>
      <c r="AQ2266" t="s">
        <v>92</v>
      </c>
      <c r="AR2266" t="s"/>
      <c r="AS2266" t="s">
        <v>773</v>
      </c>
      <c r="AT2266" t="s">
        <v>94</v>
      </c>
      <c r="AU2266" t="s">
        <v>91</v>
      </c>
      <c r="AV2266" t="s"/>
      <c r="AW2266" t="s">
        <v>95</v>
      </c>
      <c r="AX2266" t="s"/>
      <c r="AY2266" t="n">
        <v>419226</v>
      </c>
      <c r="AZ2266" t="s">
        <v>684</v>
      </c>
      <c r="BA2266" t="s"/>
      <c r="BB2266" t="s"/>
      <c r="BC2266" t="n">
        <v>38.9128</v>
      </c>
      <c r="BD2266" t="n">
        <v>38.9128</v>
      </c>
      <c r="BE2266" t="s">
        <v>2632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>
        <v>98</v>
      </c>
      <c r="BO2266" t="s">
        <v>82</v>
      </c>
      <c r="BP2266" t="s">
        <v>99</v>
      </c>
      <c r="BQ2266" t="s">
        <v>285</v>
      </c>
      <c r="BR2266" t="s">
        <v>387</v>
      </c>
    </row>
    <row r="2267" spans="1:70">
      <c r="A2267" t="s">
        <v>70</v>
      </c>
      <c r="B2267" t="s">
        <v>71</v>
      </c>
      <c r="C2267" t="s">
        <v>72</v>
      </c>
      <c r="D2267" t="n">
        <v>3</v>
      </c>
      <c r="E2267" t="s">
        <v>678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190.26</v>
      </c>
      <c r="L2267" t="s">
        <v>77</v>
      </c>
      <c r="M2267" t="s"/>
      <c r="N2267" t="s">
        <v>276</v>
      </c>
      <c r="O2267" t="s">
        <v>79</v>
      </c>
      <c r="P2267" t="s">
        <v>678</v>
      </c>
      <c r="Q2267" t="s"/>
      <c r="R2267" t="s">
        <v>80</v>
      </c>
      <c r="S2267" t="s">
        <v>2630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>
        <f>HYPERLINK("https://hotelmonitor-cachepage.eclerx.com/savepage/tk_1545475876853741_sr_62.html","info")</f>
        <v/>
      </c>
      <c r="AA2267" t="n">
        <v>-419226</v>
      </c>
      <c r="AB2267" t="s">
        <v>698</v>
      </c>
      <c r="AC2267" t="s">
        <v>88</v>
      </c>
      <c r="AD2267" t="s">
        <v>89</v>
      </c>
      <c r="AE2267" t="s"/>
      <c r="AF2267" t="s"/>
      <c r="AG2267" t="s"/>
      <c r="AH2267" t="s">
        <v>2631</v>
      </c>
      <c r="AI2267" t="s">
        <v>2630</v>
      </c>
      <c r="AJ2267" t="s"/>
      <c r="AK2267" t="s">
        <v>91</v>
      </c>
      <c r="AL2267" t="s"/>
      <c r="AM2267" t="s"/>
      <c r="AN2267" t="s">
        <v>91</v>
      </c>
      <c r="AO2267" t="s"/>
      <c r="AP2267" t="n">
        <v>27</v>
      </c>
      <c r="AQ2267" t="s">
        <v>92</v>
      </c>
      <c r="AR2267" t="s"/>
      <c r="AS2267" t="s">
        <v>773</v>
      </c>
      <c r="AT2267" t="s">
        <v>94</v>
      </c>
      <c r="AU2267" t="s">
        <v>91</v>
      </c>
      <c r="AV2267" t="s"/>
      <c r="AW2267" t="s">
        <v>95</v>
      </c>
      <c r="AX2267" t="s"/>
      <c r="AY2267" t="n">
        <v>419226</v>
      </c>
      <c r="AZ2267" t="s">
        <v>684</v>
      </c>
      <c r="BA2267" t="s"/>
      <c r="BB2267" t="s"/>
      <c r="BC2267" t="n">
        <v>38.9128</v>
      </c>
      <c r="BD2267" t="n">
        <v>38.9128</v>
      </c>
      <c r="BE2267" t="s">
        <v>2632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>
        <v>98</v>
      </c>
      <c r="BO2267" t="s">
        <v>82</v>
      </c>
      <c r="BP2267" t="s">
        <v>99</v>
      </c>
      <c r="BQ2267" t="s">
        <v>285</v>
      </c>
      <c r="BR2267" t="s">
        <v>387</v>
      </c>
    </row>
    <row r="2268" spans="1:70">
      <c r="A2268" t="s">
        <v>70</v>
      </c>
      <c r="B2268" t="s">
        <v>71</v>
      </c>
      <c r="C2268" t="s">
        <v>72</v>
      </c>
      <c r="D2268" t="n">
        <v>3</v>
      </c>
      <c r="E2268" t="s">
        <v>678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190.27</v>
      </c>
      <c r="L2268" t="s">
        <v>77</v>
      </c>
      <c r="M2268" t="s"/>
      <c r="N2268" t="s">
        <v>276</v>
      </c>
      <c r="O2268" t="s">
        <v>79</v>
      </c>
      <c r="P2268" t="s">
        <v>678</v>
      </c>
      <c r="Q2268" t="s"/>
      <c r="R2268" t="s">
        <v>80</v>
      </c>
      <c r="S2268" t="s">
        <v>2633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HYPERLINK("https://hotelmonitor-cachepage.eclerx.com/savepage/tk_1545475876853741_sr_62.html","info")</f>
        <v/>
      </c>
      <c r="AA2268" t="n">
        <v>-419226</v>
      </c>
      <c r="AB2268" t="s">
        <v>694</v>
      </c>
      <c r="AC2268" t="s">
        <v>88</v>
      </c>
      <c r="AD2268" t="s">
        <v>89</v>
      </c>
      <c r="AE2268" t="s"/>
      <c r="AF2268" t="s"/>
      <c r="AG2268" t="s"/>
      <c r="AH2268" t="s">
        <v>2634</v>
      </c>
      <c r="AI2268" t="s">
        <v>2633</v>
      </c>
      <c r="AJ2268" t="s"/>
      <c r="AK2268" t="s">
        <v>91</v>
      </c>
      <c r="AL2268" t="s"/>
      <c r="AM2268" t="s"/>
      <c r="AN2268" t="s">
        <v>91</v>
      </c>
      <c r="AO2268" t="s"/>
      <c r="AP2268" t="n">
        <v>27</v>
      </c>
      <c r="AQ2268" t="s">
        <v>92</v>
      </c>
      <c r="AR2268" t="s"/>
      <c r="AS2268" t="s">
        <v>773</v>
      </c>
      <c r="AT2268" t="s">
        <v>94</v>
      </c>
      <c r="AU2268" t="s">
        <v>91</v>
      </c>
      <c r="AV2268" t="s"/>
      <c r="AW2268" t="s">
        <v>95</v>
      </c>
      <c r="AX2268" t="s"/>
      <c r="AY2268" t="n">
        <v>419226</v>
      </c>
      <c r="AZ2268" t="s">
        <v>684</v>
      </c>
      <c r="BA2268" t="s"/>
      <c r="BB2268" t="s"/>
      <c r="BC2268" t="n">
        <v>38.9128</v>
      </c>
      <c r="BD2268" t="n">
        <v>38.9128</v>
      </c>
      <c r="BE2268" t="s">
        <v>2635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>
        <v>98</v>
      </c>
      <c r="BO2268" t="s">
        <v>82</v>
      </c>
      <c r="BP2268" t="s">
        <v>99</v>
      </c>
      <c r="BQ2268" t="s">
        <v>285</v>
      </c>
      <c r="BR2268" t="s">
        <v>387</v>
      </c>
    </row>
    <row r="2269" spans="1:70">
      <c r="A2269" t="s">
        <v>70</v>
      </c>
      <c r="B2269" t="s">
        <v>71</v>
      </c>
      <c r="C2269" t="s">
        <v>72</v>
      </c>
      <c r="D2269" t="n">
        <v>3</v>
      </c>
      <c r="E2269" t="s">
        <v>678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190.27</v>
      </c>
      <c r="L2269" t="s">
        <v>77</v>
      </c>
      <c r="M2269" t="s"/>
      <c r="N2269" t="s">
        <v>276</v>
      </c>
      <c r="O2269" t="s">
        <v>79</v>
      </c>
      <c r="P2269" t="s">
        <v>678</v>
      </c>
      <c r="Q2269" t="s"/>
      <c r="R2269" t="s">
        <v>80</v>
      </c>
      <c r="S2269" t="s">
        <v>2633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HYPERLINK("https://hotelmonitor-cachepage.eclerx.com/savepage/tk_1545475876853741_sr_62.html","info")</f>
        <v/>
      </c>
      <c r="AA2269" t="n">
        <v>-419226</v>
      </c>
      <c r="AB2269" t="s">
        <v>694</v>
      </c>
      <c r="AC2269" t="s">
        <v>88</v>
      </c>
      <c r="AD2269" t="s">
        <v>89</v>
      </c>
      <c r="AE2269" t="s"/>
      <c r="AF2269" t="s"/>
      <c r="AG2269" t="s"/>
      <c r="AH2269" t="s">
        <v>2634</v>
      </c>
      <c r="AI2269" t="s">
        <v>2633</v>
      </c>
      <c r="AJ2269" t="s"/>
      <c r="AK2269" t="s">
        <v>91</v>
      </c>
      <c r="AL2269" t="s"/>
      <c r="AM2269" t="s"/>
      <c r="AN2269" t="s">
        <v>91</v>
      </c>
      <c r="AO2269" t="s"/>
      <c r="AP2269" t="n">
        <v>27</v>
      </c>
      <c r="AQ2269" t="s">
        <v>92</v>
      </c>
      <c r="AR2269" t="s"/>
      <c r="AS2269" t="s">
        <v>773</v>
      </c>
      <c r="AT2269" t="s">
        <v>94</v>
      </c>
      <c r="AU2269" t="s">
        <v>91</v>
      </c>
      <c r="AV2269" t="s"/>
      <c r="AW2269" t="s">
        <v>95</v>
      </c>
      <c r="AX2269" t="s"/>
      <c r="AY2269" t="n">
        <v>419226</v>
      </c>
      <c r="AZ2269" t="s">
        <v>684</v>
      </c>
      <c r="BA2269" t="s"/>
      <c r="BB2269" t="s"/>
      <c r="BC2269" t="n">
        <v>38.9128</v>
      </c>
      <c r="BD2269" t="n">
        <v>38.9128</v>
      </c>
      <c r="BE2269" t="s">
        <v>2635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>
        <v>98</v>
      </c>
      <c r="BO2269" t="s">
        <v>82</v>
      </c>
      <c r="BP2269" t="s">
        <v>99</v>
      </c>
      <c r="BQ2269" t="s">
        <v>285</v>
      </c>
      <c r="BR2269" t="s">
        <v>387</v>
      </c>
    </row>
    <row r="2270" spans="1:70">
      <c r="A2270" t="s">
        <v>70</v>
      </c>
      <c r="B2270" t="s">
        <v>71</v>
      </c>
      <c r="C2270" t="s">
        <v>72</v>
      </c>
      <c r="D2270" t="n">
        <v>3</v>
      </c>
      <c r="E2270" t="s">
        <v>678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200</v>
      </c>
      <c r="L2270" t="s">
        <v>77</v>
      </c>
      <c r="M2270" t="s"/>
      <c r="N2270" t="s">
        <v>276</v>
      </c>
      <c r="O2270" t="s">
        <v>79</v>
      </c>
      <c r="P2270" t="s">
        <v>678</v>
      </c>
      <c r="Q2270" t="s"/>
      <c r="R2270" t="s">
        <v>80</v>
      </c>
      <c r="S2270" t="s">
        <v>1252</v>
      </c>
      <c r="T2270" t="s">
        <v>82</v>
      </c>
      <c r="U2270" t="s">
        <v>83</v>
      </c>
      <c r="V2270" t="s">
        <v>84</v>
      </c>
      <c r="W2270" t="s">
        <v>103</v>
      </c>
      <c r="X2270" t="s"/>
      <c r="Y2270" t="s">
        <v>86</v>
      </c>
      <c r="Z2270">
        <f>HYPERLINK("https://hotelmonitor-cachepage.eclerx.com/savepage/tk_1545475876853741_sr_62.html","info")</f>
        <v/>
      </c>
      <c r="AA2270" t="n">
        <v>-419226</v>
      </c>
      <c r="AB2270" t="s">
        <v>720</v>
      </c>
      <c r="AC2270" t="s">
        <v>88</v>
      </c>
      <c r="AD2270" t="s">
        <v>89</v>
      </c>
      <c r="AE2270" t="s"/>
      <c r="AF2270" t="s"/>
      <c r="AG2270" t="s"/>
      <c r="AH2270" t="s">
        <v>1249</v>
      </c>
      <c r="AI2270" t="s">
        <v>1255</v>
      </c>
      <c r="AJ2270" t="s"/>
      <c r="AK2270" t="s">
        <v>99</v>
      </c>
      <c r="AL2270" t="s"/>
      <c r="AM2270" t="s"/>
      <c r="AN2270" t="s">
        <v>91</v>
      </c>
      <c r="AO2270" t="s"/>
      <c r="AP2270" t="n">
        <v>27</v>
      </c>
      <c r="AQ2270" t="s">
        <v>92</v>
      </c>
      <c r="AR2270" t="s"/>
      <c r="AS2270" t="s">
        <v>773</v>
      </c>
      <c r="AT2270" t="s">
        <v>94</v>
      </c>
      <c r="AU2270" t="s">
        <v>91</v>
      </c>
      <c r="AV2270" t="s"/>
      <c r="AW2270" t="s">
        <v>95</v>
      </c>
      <c r="AX2270" t="s"/>
      <c r="AY2270" t="n">
        <v>419226</v>
      </c>
      <c r="AZ2270" t="s">
        <v>684</v>
      </c>
      <c r="BA2270" t="s"/>
      <c r="BB2270" t="s"/>
      <c r="BC2270" t="n">
        <v>38.9128</v>
      </c>
      <c r="BD2270" t="n">
        <v>38.9128</v>
      </c>
      <c r="BE2270" t="s">
        <v>2636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>
        <v>98</v>
      </c>
      <c r="BO2270" t="s">
        <v>82</v>
      </c>
      <c r="BP2270" t="s">
        <v>99</v>
      </c>
      <c r="BQ2270" t="s">
        <v>285</v>
      </c>
      <c r="BR2270" t="s">
        <v>387</v>
      </c>
    </row>
    <row r="2271" spans="1:70">
      <c r="A2271" t="s">
        <v>70</v>
      </c>
      <c r="B2271" t="s">
        <v>71</v>
      </c>
      <c r="C2271" t="s">
        <v>72</v>
      </c>
      <c r="D2271" t="n">
        <v>3</v>
      </c>
      <c r="E2271" t="s">
        <v>678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200</v>
      </c>
      <c r="L2271" t="s">
        <v>77</v>
      </c>
      <c r="M2271" t="s"/>
      <c r="N2271" t="s">
        <v>276</v>
      </c>
      <c r="O2271" t="s">
        <v>79</v>
      </c>
      <c r="P2271" t="s">
        <v>678</v>
      </c>
      <c r="Q2271" t="s"/>
      <c r="R2271" t="s">
        <v>80</v>
      </c>
      <c r="S2271" t="s">
        <v>1252</v>
      </c>
      <c r="T2271" t="s">
        <v>82</v>
      </c>
      <c r="U2271" t="s">
        <v>83</v>
      </c>
      <c r="V2271" t="s">
        <v>84</v>
      </c>
      <c r="W2271" t="s">
        <v>103</v>
      </c>
      <c r="X2271" t="s"/>
      <c r="Y2271" t="s">
        <v>86</v>
      </c>
      <c r="Z2271">
        <f>HYPERLINK("https://hotelmonitor-cachepage.eclerx.com/savepage/tk_1545475876853741_sr_62.html","info")</f>
        <v/>
      </c>
      <c r="AA2271" t="n">
        <v>-419226</v>
      </c>
      <c r="AB2271" t="s">
        <v>720</v>
      </c>
      <c r="AC2271" t="s">
        <v>88</v>
      </c>
      <c r="AD2271" t="s">
        <v>89</v>
      </c>
      <c r="AE2271" t="s"/>
      <c r="AF2271" t="s"/>
      <c r="AG2271" t="s"/>
      <c r="AH2271" t="s">
        <v>1249</v>
      </c>
      <c r="AI2271" t="s">
        <v>1255</v>
      </c>
      <c r="AJ2271" t="s"/>
      <c r="AK2271" t="s">
        <v>99</v>
      </c>
      <c r="AL2271" t="s"/>
      <c r="AM2271" t="s"/>
      <c r="AN2271" t="s">
        <v>91</v>
      </c>
      <c r="AO2271" t="s"/>
      <c r="AP2271" t="n">
        <v>27</v>
      </c>
      <c r="AQ2271" t="s">
        <v>92</v>
      </c>
      <c r="AR2271" t="s"/>
      <c r="AS2271" t="s">
        <v>773</v>
      </c>
      <c r="AT2271" t="s">
        <v>94</v>
      </c>
      <c r="AU2271" t="s">
        <v>91</v>
      </c>
      <c r="AV2271" t="s"/>
      <c r="AW2271" t="s">
        <v>95</v>
      </c>
      <c r="AX2271" t="s"/>
      <c r="AY2271" t="n">
        <v>419226</v>
      </c>
      <c r="AZ2271" t="s">
        <v>684</v>
      </c>
      <c r="BA2271" t="s"/>
      <c r="BB2271" t="s"/>
      <c r="BC2271" t="n">
        <v>38.9128</v>
      </c>
      <c r="BD2271" t="n">
        <v>38.9128</v>
      </c>
      <c r="BE2271" t="s">
        <v>2636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>
        <v>98</v>
      </c>
      <c r="BO2271" t="s">
        <v>82</v>
      </c>
      <c r="BP2271" t="s">
        <v>99</v>
      </c>
      <c r="BQ2271" t="s">
        <v>285</v>
      </c>
      <c r="BR2271" t="s">
        <v>387</v>
      </c>
    </row>
    <row r="2272" spans="1:70">
      <c r="A2272" t="s">
        <v>70</v>
      </c>
      <c r="B2272" t="s">
        <v>71</v>
      </c>
      <c r="C2272" t="s">
        <v>72</v>
      </c>
      <c r="D2272" t="n">
        <v>3</v>
      </c>
      <c r="E2272" t="s">
        <v>678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205.69</v>
      </c>
      <c r="L2272" t="s">
        <v>77</v>
      </c>
      <c r="M2272" t="s"/>
      <c r="N2272" t="s">
        <v>276</v>
      </c>
      <c r="O2272" t="s">
        <v>79</v>
      </c>
      <c r="P2272" t="s">
        <v>678</v>
      </c>
      <c r="Q2272" t="s"/>
      <c r="R2272" t="s">
        <v>80</v>
      </c>
      <c r="S2272" t="s">
        <v>2637</v>
      </c>
      <c r="T2272" t="s">
        <v>82</v>
      </c>
      <c r="U2272" t="s">
        <v>83</v>
      </c>
      <c r="V2272" t="s">
        <v>84</v>
      </c>
      <c r="W2272" t="s">
        <v>103</v>
      </c>
      <c r="X2272" t="s"/>
      <c r="Y2272" t="s">
        <v>86</v>
      </c>
      <c r="Z2272">
        <f>HYPERLINK("https://hotelmonitor-cachepage.eclerx.com/savepage/tk_1545475876853741_sr_62.html","info")</f>
        <v/>
      </c>
      <c r="AA2272" t="n">
        <v>-419226</v>
      </c>
      <c r="AB2272" t="s">
        <v>720</v>
      </c>
      <c r="AC2272" t="s">
        <v>88</v>
      </c>
      <c r="AD2272" t="s">
        <v>89</v>
      </c>
      <c r="AE2272" t="s"/>
      <c r="AF2272" t="s"/>
      <c r="AG2272" t="s"/>
      <c r="AH2272" t="s">
        <v>2638</v>
      </c>
      <c r="AI2272" t="s">
        <v>2637</v>
      </c>
      <c r="AJ2272" t="s"/>
      <c r="AK2272" t="s">
        <v>91</v>
      </c>
      <c r="AL2272" t="s"/>
      <c r="AM2272" t="s"/>
      <c r="AN2272" t="s">
        <v>91</v>
      </c>
      <c r="AO2272" t="s"/>
      <c r="AP2272" t="n">
        <v>27</v>
      </c>
      <c r="AQ2272" t="s">
        <v>92</v>
      </c>
      <c r="AR2272" t="s"/>
      <c r="AS2272" t="s">
        <v>773</v>
      </c>
      <c r="AT2272" t="s">
        <v>94</v>
      </c>
      <c r="AU2272" t="s">
        <v>91</v>
      </c>
      <c r="AV2272" t="s"/>
      <c r="AW2272" t="s">
        <v>95</v>
      </c>
      <c r="AX2272" t="s"/>
      <c r="AY2272" t="n">
        <v>419226</v>
      </c>
      <c r="AZ2272" t="s">
        <v>684</v>
      </c>
      <c r="BA2272" t="s"/>
      <c r="BB2272" t="s"/>
      <c r="BC2272" t="n">
        <v>38.9128</v>
      </c>
      <c r="BD2272" t="n">
        <v>38.9128</v>
      </c>
      <c r="BE2272" t="s">
        <v>2639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>
        <v>98</v>
      </c>
      <c r="BO2272" t="s">
        <v>82</v>
      </c>
      <c r="BP2272" t="s">
        <v>99</v>
      </c>
      <c r="BQ2272" t="s">
        <v>285</v>
      </c>
      <c r="BR2272" t="s">
        <v>387</v>
      </c>
    </row>
    <row r="2273" spans="1:70">
      <c r="A2273" t="s">
        <v>70</v>
      </c>
      <c r="B2273" t="s">
        <v>71</v>
      </c>
      <c r="C2273" t="s">
        <v>72</v>
      </c>
      <c r="D2273" t="n">
        <v>3</v>
      </c>
      <c r="E2273" t="s">
        <v>678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205.69</v>
      </c>
      <c r="L2273" t="s">
        <v>77</v>
      </c>
      <c r="M2273" t="s"/>
      <c r="N2273" t="s">
        <v>276</v>
      </c>
      <c r="O2273" t="s">
        <v>79</v>
      </c>
      <c r="P2273" t="s">
        <v>678</v>
      </c>
      <c r="Q2273" t="s"/>
      <c r="R2273" t="s">
        <v>80</v>
      </c>
      <c r="S2273" t="s">
        <v>2637</v>
      </c>
      <c r="T2273" t="s">
        <v>82</v>
      </c>
      <c r="U2273" t="s">
        <v>83</v>
      </c>
      <c r="V2273" t="s">
        <v>84</v>
      </c>
      <c r="W2273" t="s">
        <v>103</v>
      </c>
      <c r="X2273" t="s"/>
      <c r="Y2273" t="s">
        <v>86</v>
      </c>
      <c r="Z2273">
        <f>HYPERLINK("https://hotelmonitor-cachepage.eclerx.com/savepage/tk_1545475876853741_sr_62.html","info")</f>
        <v/>
      </c>
      <c r="AA2273" t="n">
        <v>-419226</v>
      </c>
      <c r="AB2273" t="s">
        <v>720</v>
      </c>
      <c r="AC2273" t="s">
        <v>88</v>
      </c>
      <c r="AD2273" t="s">
        <v>89</v>
      </c>
      <c r="AE2273" t="s"/>
      <c r="AF2273" t="s"/>
      <c r="AG2273" t="s"/>
      <c r="AH2273" t="s">
        <v>2638</v>
      </c>
      <c r="AI2273" t="s">
        <v>2637</v>
      </c>
      <c r="AJ2273" t="s"/>
      <c r="AK2273" t="s">
        <v>91</v>
      </c>
      <c r="AL2273" t="s"/>
      <c r="AM2273" t="s"/>
      <c r="AN2273" t="s">
        <v>91</v>
      </c>
      <c r="AO2273" t="s"/>
      <c r="AP2273" t="n">
        <v>27</v>
      </c>
      <c r="AQ2273" t="s">
        <v>92</v>
      </c>
      <c r="AR2273" t="s"/>
      <c r="AS2273" t="s">
        <v>773</v>
      </c>
      <c r="AT2273" t="s">
        <v>94</v>
      </c>
      <c r="AU2273" t="s">
        <v>91</v>
      </c>
      <c r="AV2273" t="s"/>
      <c r="AW2273" t="s">
        <v>95</v>
      </c>
      <c r="AX2273" t="s"/>
      <c r="AY2273" t="n">
        <v>419226</v>
      </c>
      <c r="AZ2273" t="s">
        <v>684</v>
      </c>
      <c r="BA2273" t="s"/>
      <c r="BB2273" t="s"/>
      <c r="BC2273" t="n">
        <v>38.9128</v>
      </c>
      <c r="BD2273" t="n">
        <v>38.9128</v>
      </c>
      <c r="BE2273" t="s">
        <v>2639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>
        <v>98</v>
      </c>
      <c r="BO2273" t="s">
        <v>82</v>
      </c>
      <c r="BP2273" t="s">
        <v>99</v>
      </c>
      <c r="BQ2273" t="s">
        <v>285</v>
      </c>
      <c r="BR2273" t="s">
        <v>387</v>
      </c>
    </row>
    <row r="2274" spans="1:70">
      <c r="A2274" t="s">
        <v>70</v>
      </c>
      <c r="B2274" t="s">
        <v>71</v>
      </c>
      <c r="C2274" t="s">
        <v>72</v>
      </c>
      <c r="D2274" t="n">
        <v>3</v>
      </c>
      <c r="E2274" t="s">
        <v>678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205.69</v>
      </c>
      <c r="L2274" t="s">
        <v>77</v>
      </c>
      <c r="M2274" t="s"/>
      <c r="N2274" t="s">
        <v>276</v>
      </c>
      <c r="O2274" t="s">
        <v>79</v>
      </c>
      <c r="P2274" t="s">
        <v>678</v>
      </c>
      <c r="Q2274" t="s"/>
      <c r="R2274" t="s">
        <v>80</v>
      </c>
      <c r="S2274" t="s">
        <v>2637</v>
      </c>
      <c r="T2274" t="s">
        <v>82</v>
      </c>
      <c r="U2274" t="s">
        <v>83</v>
      </c>
      <c r="V2274" t="s">
        <v>84</v>
      </c>
      <c r="W2274" t="s">
        <v>103</v>
      </c>
      <c r="X2274" t="s"/>
      <c r="Y2274" t="s">
        <v>86</v>
      </c>
      <c r="Z2274">
        <f>HYPERLINK("https://hotelmonitor-cachepage.eclerx.com/savepage/tk_1545475876853741_sr_62.html","info")</f>
        <v/>
      </c>
      <c r="AA2274" t="n">
        <v>-419226</v>
      </c>
      <c r="AB2274" t="s">
        <v>720</v>
      </c>
      <c r="AC2274" t="s">
        <v>88</v>
      </c>
      <c r="AD2274" t="s">
        <v>89</v>
      </c>
      <c r="AE2274" t="s"/>
      <c r="AF2274" t="s"/>
      <c r="AG2274" t="s"/>
      <c r="AH2274" t="s">
        <v>2638</v>
      </c>
      <c r="AI2274" t="s">
        <v>2637</v>
      </c>
      <c r="AJ2274" t="s"/>
      <c r="AK2274" t="s">
        <v>91</v>
      </c>
      <c r="AL2274" t="s"/>
      <c r="AM2274" t="s"/>
      <c r="AN2274" t="s">
        <v>91</v>
      </c>
      <c r="AO2274" t="s"/>
      <c r="AP2274" t="n">
        <v>27</v>
      </c>
      <c r="AQ2274" t="s">
        <v>92</v>
      </c>
      <c r="AR2274" t="s"/>
      <c r="AS2274" t="s">
        <v>773</v>
      </c>
      <c r="AT2274" t="s">
        <v>94</v>
      </c>
      <c r="AU2274" t="s">
        <v>91</v>
      </c>
      <c r="AV2274" t="s"/>
      <c r="AW2274" t="s">
        <v>95</v>
      </c>
      <c r="AX2274" t="s"/>
      <c r="AY2274" t="n">
        <v>419226</v>
      </c>
      <c r="AZ2274" t="s">
        <v>684</v>
      </c>
      <c r="BA2274" t="s"/>
      <c r="BB2274" t="s"/>
      <c r="BC2274" t="n">
        <v>38.9128</v>
      </c>
      <c r="BD2274" t="n">
        <v>38.9128</v>
      </c>
      <c r="BE2274" t="s">
        <v>2639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>
        <v>98</v>
      </c>
      <c r="BO2274" t="s">
        <v>82</v>
      </c>
      <c r="BP2274" t="s">
        <v>99</v>
      </c>
      <c r="BQ2274" t="s">
        <v>285</v>
      </c>
      <c r="BR2274" t="s">
        <v>387</v>
      </c>
    </row>
    <row r="2275" spans="1:70">
      <c r="A2275" t="s">
        <v>70</v>
      </c>
      <c r="B2275" t="s">
        <v>71</v>
      </c>
      <c r="C2275" t="s">
        <v>72</v>
      </c>
      <c r="D2275" t="n">
        <v>3</v>
      </c>
      <c r="E2275" t="s">
        <v>678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205.69</v>
      </c>
      <c r="L2275" t="s">
        <v>77</v>
      </c>
      <c r="M2275" t="s"/>
      <c r="N2275" t="s">
        <v>276</v>
      </c>
      <c r="O2275" t="s">
        <v>79</v>
      </c>
      <c r="P2275" t="s">
        <v>678</v>
      </c>
      <c r="Q2275" t="s"/>
      <c r="R2275" t="s">
        <v>80</v>
      </c>
      <c r="S2275" t="s">
        <v>2637</v>
      </c>
      <c r="T2275" t="s">
        <v>82</v>
      </c>
      <c r="U2275" t="s">
        <v>83</v>
      </c>
      <c r="V2275" t="s">
        <v>84</v>
      </c>
      <c r="W2275" t="s">
        <v>103</v>
      </c>
      <c r="X2275" t="s"/>
      <c r="Y2275" t="s">
        <v>86</v>
      </c>
      <c r="Z2275">
        <f>HYPERLINK("https://hotelmonitor-cachepage.eclerx.com/savepage/tk_1545475876853741_sr_62.html","info")</f>
        <v/>
      </c>
      <c r="AA2275" t="n">
        <v>-419226</v>
      </c>
      <c r="AB2275" t="s">
        <v>720</v>
      </c>
      <c r="AC2275" t="s">
        <v>88</v>
      </c>
      <c r="AD2275" t="s">
        <v>89</v>
      </c>
      <c r="AE2275" t="s"/>
      <c r="AF2275" t="s"/>
      <c r="AG2275" t="s"/>
      <c r="AH2275" t="s">
        <v>2638</v>
      </c>
      <c r="AI2275" t="s">
        <v>2637</v>
      </c>
      <c r="AJ2275" t="s"/>
      <c r="AK2275" t="s">
        <v>91</v>
      </c>
      <c r="AL2275" t="s"/>
      <c r="AM2275" t="s"/>
      <c r="AN2275" t="s">
        <v>91</v>
      </c>
      <c r="AO2275" t="s"/>
      <c r="AP2275" t="n">
        <v>27</v>
      </c>
      <c r="AQ2275" t="s">
        <v>92</v>
      </c>
      <c r="AR2275" t="s"/>
      <c r="AS2275" t="s">
        <v>773</v>
      </c>
      <c r="AT2275" t="s">
        <v>94</v>
      </c>
      <c r="AU2275" t="s">
        <v>91</v>
      </c>
      <c r="AV2275" t="s"/>
      <c r="AW2275" t="s">
        <v>95</v>
      </c>
      <c r="AX2275" t="s"/>
      <c r="AY2275" t="n">
        <v>419226</v>
      </c>
      <c r="AZ2275" t="s">
        <v>684</v>
      </c>
      <c r="BA2275" t="s"/>
      <c r="BB2275" t="s"/>
      <c r="BC2275" t="n">
        <v>38.9128</v>
      </c>
      <c r="BD2275" t="n">
        <v>38.9128</v>
      </c>
      <c r="BE2275" t="s">
        <v>2639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>
        <v>98</v>
      </c>
      <c r="BO2275" t="s">
        <v>82</v>
      </c>
      <c r="BP2275" t="s">
        <v>99</v>
      </c>
      <c r="BQ2275" t="s">
        <v>285</v>
      </c>
      <c r="BR2275" t="s">
        <v>387</v>
      </c>
    </row>
    <row r="2276" spans="1:70">
      <c r="A2276" t="s">
        <v>70</v>
      </c>
      <c r="B2276" t="s">
        <v>71</v>
      </c>
      <c r="C2276" t="s">
        <v>72</v>
      </c>
      <c r="D2276" t="n">
        <v>3</v>
      </c>
      <c r="E2276" t="s">
        <v>678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205.7</v>
      </c>
      <c r="L2276" t="s">
        <v>77</v>
      </c>
      <c r="M2276" t="s"/>
      <c r="N2276" t="s">
        <v>276</v>
      </c>
      <c r="O2276" t="s">
        <v>79</v>
      </c>
      <c r="P2276" t="s">
        <v>678</v>
      </c>
      <c r="Q2276" t="s"/>
      <c r="R2276" t="s">
        <v>80</v>
      </c>
      <c r="S2276" t="s">
        <v>2640</v>
      </c>
      <c r="T2276" t="s">
        <v>82</v>
      </c>
      <c r="U2276" t="s">
        <v>83</v>
      </c>
      <c r="V2276" t="s">
        <v>84</v>
      </c>
      <c r="W2276" t="s">
        <v>103</v>
      </c>
      <c r="X2276" t="s"/>
      <c r="Y2276" t="s">
        <v>86</v>
      </c>
      <c r="Z2276">
        <f>HYPERLINK("https://hotelmonitor-cachepage.eclerx.com/savepage/tk_1545475876853741_sr_62.html","info")</f>
        <v/>
      </c>
      <c r="AA2276" t="n">
        <v>-419226</v>
      </c>
      <c r="AB2276" t="s">
        <v>713</v>
      </c>
      <c r="AC2276" t="s">
        <v>88</v>
      </c>
      <c r="AD2276" t="s">
        <v>89</v>
      </c>
      <c r="AE2276" t="s"/>
      <c r="AF2276" t="s"/>
      <c r="AG2276" t="s"/>
      <c r="AH2276" t="s">
        <v>2641</v>
      </c>
      <c r="AI2276" t="s">
        <v>2642</v>
      </c>
      <c r="AJ2276" t="s"/>
      <c r="AK2276" t="s">
        <v>91</v>
      </c>
      <c r="AL2276" t="s"/>
      <c r="AM2276" t="s"/>
      <c r="AN2276" t="s">
        <v>91</v>
      </c>
      <c r="AO2276" t="s"/>
      <c r="AP2276" t="n">
        <v>27</v>
      </c>
      <c r="AQ2276" t="s">
        <v>92</v>
      </c>
      <c r="AR2276" t="s"/>
      <c r="AS2276" t="s">
        <v>773</v>
      </c>
      <c r="AT2276" t="s">
        <v>94</v>
      </c>
      <c r="AU2276" t="s">
        <v>91</v>
      </c>
      <c r="AV2276" t="s"/>
      <c r="AW2276" t="s">
        <v>95</v>
      </c>
      <c r="AX2276" t="s"/>
      <c r="AY2276" t="n">
        <v>419226</v>
      </c>
      <c r="AZ2276" t="s">
        <v>684</v>
      </c>
      <c r="BA2276" t="s"/>
      <c r="BB2276" t="s"/>
      <c r="BC2276" t="n">
        <v>38.9128</v>
      </c>
      <c r="BD2276" t="n">
        <v>38.9128</v>
      </c>
      <c r="BE2276" t="s">
        <v>2643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>
        <v>98</v>
      </c>
      <c r="BO2276" t="s">
        <v>82</v>
      </c>
      <c r="BP2276" t="s">
        <v>99</v>
      </c>
      <c r="BQ2276" t="s">
        <v>285</v>
      </c>
      <c r="BR2276" t="s">
        <v>387</v>
      </c>
    </row>
    <row r="2277" spans="1:70">
      <c r="A2277" t="s">
        <v>70</v>
      </c>
      <c r="B2277" t="s">
        <v>71</v>
      </c>
      <c r="C2277" t="s">
        <v>72</v>
      </c>
      <c r="D2277" t="n">
        <v>3</v>
      </c>
      <c r="E2277" t="s">
        <v>678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205.7</v>
      </c>
      <c r="L2277" t="s">
        <v>77</v>
      </c>
      <c r="M2277" t="s"/>
      <c r="N2277" t="s">
        <v>276</v>
      </c>
      <c r="O2277" t="s">
        <v>79</v>
      </c>
      <c r="P2277" t="s">
        <v>678</v>
      </c>
      <c r="Q2277" t="s"/>
      <c r="R2277" t="s">
        <v>80</v>
      </c>
      <c r="S2277" t="s">
        <v>2640</v>
      </c>
      <c r="T2277" t="s">
        <v>82</v>
      </c>
      <c r="U2277" t="s">
        <v>83</v>
      </c>
      <c r="V2277" t="s">
        <v>84</v>
      </c>
      <c r="W2277" t="s">
        <v>103</v>
      </c>
      <c r="X2277" t="s"/>
      <c r="Y2277" t="s">
        <v>86</v>
      </c>
      <c r="Z2277">
        <f>HYPERLINK("https://hotelmonitor-cachepage.eclerx.com/savepage/tk_1545475876853741_sr_62.html","info")</f>
        <v/>
      </c>
      <c r="AA2277" t="n">
        <v>-419226</v>
      </c>
      <c r="AB2277" t="s">
        <v>713</v>
      </c>
      <c r="AC2277" t="s">
        <v>88</v>
      </c>
      <c r="AD2277" t="s">
        <v>89</v>
      </c>
      <c r="AE2277" t="s"/>
      <c r="AF2277" t="s"/>
      <c r="AG2277" t="s"/>
      <c r="AH2277" t="s">
        <v>2641</v>
      </c>
      <c r="AI2277" t="s">
        <v>2642</v>
      </c>
      <c r="AJ2277" t="s"/>
      <c r="AK2277" t="s">
        <v>91</v>
      </c>
      <c r="AL2277" t="s"/>
      <c r="AM2277" t="s"/>
      <c r="AN2277" t="s">
        <v>91</v>
      </c>
      <c r="AO2277" t="s"/>
      <c r="AP2277" t="n">
        <v>27</v>
      </c>
      <c r="AQ2277" t="s">
        <v>92</v>
      </c>
      <c r="AR2277" t="s"/>
      <c r="AS2277" t="s">
        <v>773</v>
      </c>
      <c r="AT2277" t="s">
        <v>94</v>
      </c>
      <c r="AU2277" t="s">
        <v>91</v>
      </c>
      <c r="AV2277" t="s"/>
      <c r="AW2277" t="s">
        <v>95</v>
      </c>
      <c r="AX2277" t="s"/>
      <c r="AY2277" t="n">
        <v>419226</v>
      </c>
      <c r="AZ2277" t="s">
        <v>684</v>
      </c>
      <c r="BA2277" t="s"/>
      <c r="BB2277" t="s"/>
      <c r="BC2277" t="n">
        <v>38.9128</v>
      </c>
      <c r="BD2277" t="n">
        <v>38.9128</v>
      </c>
      <c r="BE2277" t="s">
        <v>2643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>
        <v>98</v>
      </c>
      <c r="BO2277" t="s">
        <v>82</v>
      </c>
      <c r="BP2277" t="s">
        <v>99</v>
      </c>
      <c r="BQ2277" t="s">
        <v>285</v>
      </c>
      <c r="BR2277" t="s">
        <v>387</v>
      </c>
    </row>
    <row r="2278" spans="1:70">
      <c r="A2278" t="s">
        <v>70</v>
      </c>
      <c r="B2278" t="s">
        <v>71</v>
      </c>
      <c r="C2278" t="s">
        <v>72</v>
      </c>
      <c r="D2278" t="n">
        <v>3</v>
      </c>
      <c r="E2278" t="s">
        <v>678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221.13</v>
      </c>
      <c r="L2278" t="s">
        <v>77</v>
      </c>
      <c r="M2278" t="s"/>
      <c r="N2278" t="s">
        <v>276</v>
      </c>
      <c r="O2278" t="s">
        <v>79</v>
      </c>
      <c r="P2278" t="s">
        <v>678</v>
      </c>
      <c r="Q2278" t="s"/>
      <c r="R2278" t="s">
        <v>80</v>
      </c>
      <c r="S2278" t="s">
        <v>2644</v>
      </c>
      <c r="T2278" t="s">
        <v>82</v>
      </c>
      <c r="U2278" t="s">
        <v>83</v>
      </c>
      <c r="V2278" t="s">
        <v>84</v>
      </c>
      <c r="W2278" t="s">
        <v>107</v>
      </c>
      <c r="X2278" t="s"/>
      <c r="Y2278" t="s">
        <v>86</v>
      </c>
      <c r="Z2278">
        <f>HYPERLINK("https://hotelmonitor-cachepage.eclerx.com/savepage/tk_1545475876853741_sr_62.html","info")</f>
        <v/>
      </c>
      <c r="AA2278" t="n">
        <v>-419226</v>
      </c>
      <c r="AB2278" t="s">
        <v>737</v>
      </c>
      <c r="AC2278" t="s">
        <v>88</v>
      </c>
      <c r="AD2278" t="s">
        <v>89</v>
      </c>
      <c r="AE2278" t="s"/>
      <c r="AF2278" t="s"/>
      <c r="AG2278" t="s"/>
      <c r="AH2278" t="s">
        <v>2645</v>
      </c>
      <c r="AI2278" t="s">
        <v>2644</v>
      </c>
      <c r="AJ2278" t="s"/>
      <c r="AK2278" t="s">
        <v>91</v>
      </c>
      <c r="AL2278" t="s"/>
      <c r="AM2278" t="s"/>
      <c r="AN2278" t="s">
        <v>91</v>
      </c>
      <c r="AO2278" t="s"/>
      <c r="AP2278" t="n">
        <v>27</v>
      </c>
      <c r="AQ2278" t="s">
        <v>92</v>
      </c>
      <c r="AR2278" t="s"/>
      <c r="AS2278" t="s">
        <v>773</v>
      </c>
      <c r="AT2278" t="s">
        <v>94</v>
      </c>
      <c r="AU2278" t="s">
        <v>91</v>
      </c>
      <c r="AV2278" t="s"/>
      <c r="AW2278" t="s">
        <v>95</v>
      </c>
      <c r="AX2278" t="s"/>
      <c r="AY2278" t="n">
        <v>419226</v>
      </c>
      <c r="AZ2278" t="s">
        <v>684</v>
      </c>
      <c r="BA2278" t="s"/>
      <c r="BB2278" t="s"/>
      <c r="BC2278" t="n">
        <v>38.9128</v>
      </c>
      <c r="BD2278" t="n">
        <v>38.9128</v>
      </c>
      <c r="BE2278" t="s">
        <v>2646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>
        <v>98</v>
      </c>
      <c r="BO2278" t="s">
        <v>82</v>
      </c>
      <c r="BP2278" t="s">
        <v>99</v>
      </c>
      <c r="BQ2278" t="s">
        <v>285</v>
      </c>
      <c r="BR2278" t="s">
        <v>387</v>
      </c>
    </row>
    <row r="2279" spans="1:70">
      <c r="A2279" t="s">
        <v>70</v>
      </c>
      <c r="B2279" t="s">
        <v>71</v>
      </c>
      <c r="C2279" t="s">
        <v>72</v>
      </c>
      <c r="D2279" t="n">
        <v>3</v>
      </c>
      <c r="E2279" t="s">
        <v>678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221.13</v>
      </c>
      <c r="L2279" t="s">
        <v>77</v>
      </c>
      <c r="M2279" t="s"/>
      <c r="N2279" t="s">
        <v>276</v>
      </c>
      <c r="O2279" t="s">
        <v>79</v>
      </c>
      <c r="P2279" t="s">
        <v>678</v>
      </c>
      <c r="Q2279" t="s"/>
      <c r="R2279" t="s">
        <v>80</v>
      </c>
      <c r="S2279" t="s">
        <v>2644</v>
      </c>
      <c r="T2279" t="s">
        <v>82</v>
      </c>
      <c r="U2279" t="s">
        <v>83</v>
      </c>
      <c r="V2279" t="s">
        <v>84</v>
      </c>
      <c r="W2279" t="s">
        <v>107</v>
      </c>
      <c r="X2279" t="s"/>
      <c r="Y2279" t="s">
        <v>86</v>
      </c>
      <c r="Z2279">
        <f>HYPERLINK("https://hotelmonitor-cachepage.eclerx.com/savepage/tk_1545475876853741_sr_62.html","info")</f>
        <v/>
      </c>
      <c r="AA2279" t="n">
        <v>-419226</v>
      </c>
      <c r="AB2279" t="s">
        <v>737</v>
      </c>
      <c r="AC2279" t="s">
        <v>88</v>
      </c>
      <c r="AD2279" t="s">
        <v>89</v>
      </c>
      <c r="AE2279" t="s"/>
      <c r="AF2279" t="s"/>
      <c r="AG2279" t="s"/>
      <c r="AH2279" t="s">
        <v>2645</v>
      </c>
      <c r="AI2279" t="s">
        <v>2644</v>
      </c>
      <c r="AJ2279" t="s"/>
      <c r="AK2279" t="s">
        <v>91</v>
      </c>
      <c r="AL2279" t="s"/>
      <c r="AM2279" t="s"/>
      <c r="AN2279" t="s">
        <v>91</v>
      </c>
      <c r="AO2279" t="s"/>
      <c r="AP2279" t="n">
        <v>27</v>
      </c>
      <c r="AQ2279" t="s">
        <v>92</v>
      </c>
      <c r="AR2279" t="s"/>
      <c r="AS2279" t="s">
        <v>773</v>
      </c>
      <c r="AT2279" t="s">
        <v>94</v>
      </c>
      <c r="AU2279" t="s">
        <v>91</v>
      </c>
      <c r="AV2279" t="s"/>
      <c r="AW2279" t="s">
        <v>95</v>
      </c>
      <c r="AX2279" t="s"/>
      <c r="AY2279" t="n">
        <v>419226</v>
      </c>
      <c r="AZ2279" t="s">
        <v>684</v>
      </c>
      <c r="BA2279" t="s"/>
      <c r="BB2279" t="s"/>
      <c r="BC2279" t="n">
        <v>38.9128</v>
      </c>
      <c r="BD2279" t="n">
        <v>38.9128</v>
      </c>
      <c r="BE2279" t="s">
        <v>2646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>
        <v>98</v>
      </c>
      <c r="BO2279" t="s">
        <v>82</v>
      </c>
      <c r="BP2279" t="s">
        <v>99</v>
      </c>
      <c r="BQ2279" t="s">
        <v>285</v>
      </c>
      <c r="BR2279" t="s">
        <v>387</v>
      </c>
    </row>
    <row r="2280" spans="1:70">
      <c r="A2280" t="s">
        <v>70</v>
      </c>
      <c r="B2280" t="s">
        <v>71</v>
      </c>
      <c r="C2280" t="s">
        <v>311</v>
      </c>
      <c r="D2280" t="n">
        <v>3</v>
      </c>
      <c r="E2280" t="s">
        <v>73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76.98999999999999</v>
      </c>
      <c r="L2280" t="s">
        <v>77</v>
      </c>
      <c r="M2280" t="s"/>
      <c r="N2280" t="s">
        <v>78</v>
      </c>
      <c r="O2280" t="s">
        <v>79</v>
      </c>
      <c r="P2280" t="s">
        <v>73</v>
      </c>
      <c r="Q2280" t="s"/>
      <c r="R2280" t="s">
        <v>80</v>
      </c>
      <c r="S2280" t="s">
        <v>1405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HYPERLINK("https://hotelmonitor-cachepage.eclerx.com/savepage/tk_15454758808897543_sr_59.html","info")</f>
        <v/>
      </c>
      <c r="AA2280" t="n">
        <v>-418152</v>
      </c>
      <c r="AB2280" t="s">
        <v>87</v>
      </c>
      <c r="AC2280" t="s">
        <v>88</v>
      </c>
      <c r="AD2280" t="s">
        <v>89</v>
      </c>
      <c r="AE2280" t="s"/>
      <c r="AF2280" t="s"/>
      <c r="AG2280" t="s"/>
      <c r="AH2280" t="s">
        <v>1406</v>
      </c>
      <c r="AI2280" t="s">
        <v>1405</v>
      </c>
      <c r="AJ2280" t="s"/>
      <c r="AK2280" t="s">
        <v>91</v>
      </c>
      <c r="AL2280" t="s"/>
      <c r="AM2280" t="s"/>
      <c r="AN2280" t="s">
        <v>91</v>
      </c>
      <c r="AO2280" t="s"/>
      <c r="AP2280" t="n">
        <v>9</v>
      </c>
      <c r="AQ2280" t="s">
        <v>92</v>
      </c>
      <c r="AR2280" t="s"/>
      <c r="AS2280" t="s">
        <v>160</v>
      </c>
      <c r="AT2280" t="s">
        <v>94</v>
      </c>
      <c r="AU2280" t="s">
        <v>91</v>
      </c>
      <c r="AV2280" t="s"/>
      <c r="AW2280" t="s">
        <v>95</v>
      </c>
      <c r="AX2280" t="s"/>
      <c r="AY2280" t="n">
        <v>418152</v>
      </c>
      <c r="AZ2280" t="s">
        <v>96</v>
      </c>
      <c r="BA2280" t="s"/>
      <c r="BB2280" t="s"/>
      <c r="BC2280" t="n">
        <v>38.9852</v>
      </c>
      <c r="BD2280" t="n">
        <v>38.9852</v>
      </c>
      <c r="BE2280" t="s">
        <v>1407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>
        <v>98</v>
      </c>
      <c r="BO2280" t="s">
        <v>82</v>
      </c>
      <c r="BP2280" t="s">
        <v>99</v>
      </c>
      <c r="BQ2280" t="s">
        <v>100</v>
      </c>
      <c r="BR2280" t="s">
        <v>101</v>
      </c>
    </row>
    <row r="2281" spans="1:70">
      <c r="A2281" t="s">
        <v>70</v>
      </c>
      <c r="B2281" t="s">
        <v>71</v>
      </c>
      <c r="C2281" t="s">
        <v>311</v>
      </c>
      <c r="D2281" t="n">
        <v>3</v>
      </c>
      <c r="E2281" t="s">
        <v>73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76.98999999999999</v>
      </c>
      <c r="L2281" t="s">
        <v>77</v>
      </c>
      <c r="M2281" t="s"/>
      <c r="N2281" t="s">
        <v>78</v>
      </c>
      <c r="O2281" t="s">
        <v>79</v>
      </c>
      <c r="P2281" t="s">
        <v>73</v>
      </c>
      <c r="Q2281" t="s"/>
      <c r="R2281" t="s">
        <v>80</v>
      </c>
      <c r="S2281" t="s">
        <v>1405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>
        <f>HYPERLINK("https://hotelmonitor-cachepage.eclerx.com/savepage/tk_15454758808897543_sr_59.html","info")</f>
        <v/>
      </c>
      <c r="AA2281" t="n">
        <v>-418152</v>
      </c>
      <c r="AB2281" t="s">
        <v>87</v>
      </c>
      <c r="AC2281" t="s">
        <v>88</v>
      </c>
      <c r="AD2281" t="s">
        <v>89</v>
      </c>
      <c r="AE2281" t="s"/>
      <c r="AF2281" t="s"/>
      <c r="AG2281" t="s"/>
      <c r="AH2281" t="s">
        <v>1406</v>
      </c>
      <c r="AI2281" t="s">
        <v>1405</v>
      </c>
      <c r="AJ2281" t="s"/>
      <c r="AK2281" t="s">
        <v>91</v>
      </c>
      <c r="AL2281" t="s"/>
      <c r="AM2281" t="s"/>
      <c r="AN2281" t="s">
        <v>91</v>
      </c>
      <c r="AO2281" t="s"/>
      <c r="AP2281" t="n">
        <v>9</v>
      </c>
      <c r="AQ2281" t="s">
        <v>92</v>
      </c>
      <c r="AR2281" t="s"/>
      <c r="AS2281" t="s">
        <v>160</v>
      </c>
      <c r="AT2281" t="s">
        <v>94</v>
      </c>
      <c r="AU2281" t="s">
        <v>91</v>
      </c>
      <c r="AV2281" t="s"/>
      <c r="AW2281" t="s">
        <v>95</v>
      </c>
      <c r="AX2281" t="s"/>
      <c r="AY2281" t="n">
        <v>418152</v>
      </c>
      <c r="AZ2281" t="s">
        <v>96</v>
      </c>
      <c r="BA2281" t="s"/>
      <c r="BB2281" t="s"/>
      <c r="BC2281" t="n">
        <v>38.9852</v>
      </c>
      <c r="BD2281" t="n">
        <v>38.9852</v>
      </c>
      <c r="BE2281" t="s">
        <v>1407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>
        <v>98</v>
      </c>
      <c r="BO2281" t="s">
        <v>82</v>
      </c>
      <c r="BP2281" t="s">
        <v>99</v>
      </c>
      <c r="BQ2281" t="s">
        <v>100</v>
      </c>
      <c r="BR2281" t="s">
        <v>101</v>
      </c>
    </row>
    <row r="2282" spans="1:70">
      <c r="A2282" t="s">
        <v>70</v>
      </c>
      <c r="B2282" t="s">
        <v>71</v>
      </c>
      <c r="C2282" t="s">
        <v>311</v>
      </c>
      <c r="D2282" t="n">
        <v>3</v>
      </c>
      <c r="E2282" t="s">
        <v>73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90.91</v>
      </c>
      <c r="L2282" t="s">
        <v>77</v>
      </c>
      <c r="M2282" t="s"/>
      <c r="N2282" t="s">
        <v>78</v>
      </c>
      <c r="O2282" t="s">
        <v>79</v>
      </c>
      <c r="P2282" t="s">
        <v>73</v>
      </c>
      <c r="Q2282" t="s"/>
      <c r="R2282" t="s">
        <v>80</v>
      </c>
      <c r="S2282" t="s">
        <v>1408</v>
      </c>
      <c r="T2282" t="s">
        <v>82</v>
      </c>
      <c r="U2282" t="s">
        <v>83</v>
      </c>
      <c r="V2282" t="s">
        <v>84</v>
      </c>
      <c r="W2282" t="s">
        <v>103</v>
      </c>
      <c r="X2282" t="s"/>
      <c r="Y2282" t="s">
        <v>86</v>
      </c>
      <c r="Z2282">
        <f>HYPERLINK("https://hotelmonitor-cachepage.eclerx.com/savepage/tk_15454758808897543_sr_59.html","info")</f>
        <v/>
      </c>
      <c r="AA2282" t="n">
        <v>-418152</v>
      </c>
      <c r="AB2282" t="s">
        <v>87</v>
      </c>
      <c r="AC2282" t="s">
        <v>88</v>
      </c>
      <c r="AD2282" t="s">
        <v>89</v>
      </c>
      <c r="AE2282" t="s"/>
      <c r="AF2282" t="s"/>
      <c r="AG2282" t="s"/>
      <c r="AH2282" t="s">
        <v>478</v>
      </c>
      <c r="AI2282" t="s">
        <v>1408</v>
      </c>
      <c r="AJ2282" t="s"/>
      <c r="AK2282" t="s">
        <v>91</v>
      </c>
      <c r="AL2282" t="s"/>
      <c r="AM2282" t="s"/>
      <c r="AN2282" t="s">
        <v>91</v>
      </c>
      <c r="AO2282" t="s"/>
      <c r="AP2282" t="n">
        <v>9</v>
      </c>
      <c r="AQ2282" t="s">
        <v>92</v>
      </c>
      <c r="AR2282" t="s"/>
      <c r="AS2282" t="s">
        <v>160</v>
      </c>
      <c r="AT2282" t="s">
        <v>94</v>
      </c>
      <c r="AU2282" t="s">
        <v>91</v>
      </c>
      <c r="AV2282" t="s"/>
      <c r="AW2282" t="s">
        <v>95</v>
      </c>
      <c r="AX2282" t="s"/>
      <c r="AY2282" t="n">
        <v>418152</v>
      </c>
      <c r="AZ2282" t="s">
        <v>96</v>
      </c>
      <c r="BA2282" t="s"/>
      <c r="BB2282" t="s"/>
      <c r="BC2282" t="n">
        <v>38.9852</v>
      </c>
      <c r="BD2282" t="n">
        <v>38.9852</v>
      </c>
      <c r="BE2282" t="s">
        <v>1409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>
        <v>98</v>
      </c>
      <c r="BO2282" t="s">
        <v>82</v>
      </c>
      <c r="BP2282" t="s">
        <v>99</v>
      </c>
      <c r="BQ2282" t="s">
        <v>100</v>
      </c>
      <c r="BR2282" t="s">
        <v>101</v>
      </c>
    </row>
    <row r="2283" spans="1:70">
      <c r="A2283" t="s">
        <v>70</v>
      </c>
      <c r="B2283" t="s">
        <v>71</v>
      </c>
      <c r="C2283" t="s">
        <v>311</v>
      </c>
      <c r="D2283" t="n">
        <v>3</v>
      </c>
      <c r="E2283" t="s">
        <v>73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90.91</v>
      </c>
      <c r="L2283" t="s">
        <v>77</v>
      </c>
      <c r="M2283" t="s"/>
      <c r="N2283" t="s">
        <v>78</v>
      </c>
      <c r="O2283" t="s">
        <v>79</v>
      </c>
      <c r="P2283" t="s">
        <v>73</v>
      </c>
      <c r="Q2283" t="s"/>
      <c r="R2283" t="s">
        <v>80</v>
      </c>
      <c r="S2283" t="s">
        <v>1408</v>
      </c>
      <c r="T2283" t="s">
        <v>82</v>
      </c>
      <c r="U2283" t="s">
        <v>83</v>
      </c>
      <c r="V2283" t="s">
        <v>84</v>
      </c>
      <c r="W2283" t="s">
        <v>103</v>
      </c>
      <c r="X2283" t="s"/>
      <c r="Y2283" t="s">
        <v>86</v>
      </c>
      <c r="Z2283">
        <f>HYPERLINK("https://hotelmonitor-cachepage.eclerx.com/savepage/tk_15454758808897543_sr_59.html","info")</f>
        <v/>
      </c>
      <c r="AA2283" t="n">
        <v>-418152</v>
      </c>
      <c r="AB2283" t="s">
        <v>87</v>
      </c>
      <c r="AC2283" t="s">
        <v>88</v>
      </c>
      <c r="AD2283" t="s">
        <v>89</v>
      </c>
      <c r="AE2283" t="s"/>
      <c r="AF2283" t="s"/>
      <c r="AG2283" t="s"/>
      <c r="AH2283" t="s">
        <v>478</v>
      </c>
      <c r="AI2283" t="s">
        <v>1408</v>
      </c>
      <c r="AJ2283" t="s"/>
      <c r="AK2283" t="s">
        <v>91</v>
      </c>
      <c r="AL2283" t="s"/>
      <c r="AM2283" t="s"/>
      <c r="AN2283" t="s">
        <v>91</v>
      </c>
      <c r="AO2283" t="s"/>
      <c r="AP2283" t="n">
        <v>9</v>
      </c>
      <c r="AQ2283" t="s">
        <v>92</v>
      </c>
      <c r="AR2283" t="s"/>
      <c r="AS2283" t="s">
        <v>160</v>
      </c>
      <c r="AT2283" t="s">
        <v>94</v>
      </c>
      <c r="AU2283" t="s">
        <v>91</v>
      </c>
      <c r="AV2283" t="s"/>
      <c r="AW2283" t="s">
        <v>95</v>
      </c>
      <c r="AX2283" t="s"/>
      <c r="AY2283" t="n">
        <v>418152</v>
      </c>
      <c r="AZ2283" t="s">
        <v>96</v>
      </c>
      <c r="BA2283" t="s"/>
      <c r="BB2283" t="s"/>
      <c r="BC2283" t="n">
        <v>38.9852</v>
      </c>
      <c r="BD2283" t="n">
        <v>38.9852</v>
      </c>
      <c r="BE2283" t="s">
        <v>1409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>
        <v>98</v>
      </c>
      <c r="BO2283" t="s">
        <v>82</v>
      </c>
      <c r="BP2283" t="s">
        <v>99</v>
      </c>
      <c r="BQ2283" t="s">
        <v>100</v>
      </c>
      <c r="BR2283" t="s">
        <v>101</v>
      </c>
    </row>
    <row r="2284" spans="1:70">
      <c r="A2284" t="s">
        <v>70</v>
      </c>
      <c r="B2284" t="s">
        <v>71</v>
      </c>
      <c r="C2284" t="s">
        <v>311</v>
      </c>
      <c r="D2284" t="n">
        <v>3</v>
      </c>
      <c r="E2284" t="s">
        <v>73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108.63</v>
      </c>
      <c r="L2284" t="s">
        <v>77</v>
      </c>
      <c r="M2284" t="s"/>
      <c r="N2284" t="s">
        <v>78</v>
      </c>
      <c r="O2284" t="s">
        <v>79</v>
      </c>
      <c r="P2284" t="s">
        <v>73</v>
      </c>
      <c r="Q2284" t="s"/>
      <c r="R2284" t="s">
        <v>80</v>
      </c>
      <c r="S2284" t="s">
        <v>1410</v>
      </c>
      <c r="T2284" t="s">
        <v>82</v>
      </c>
      <c r="U2284" t="s">
        <v>83</v>
      </c>
      <c r="V2284" t="s">
        <v>84</v>
      </c>
      <c r="W2284" t="s">
        <v>107</v>
      </c>
      <c r="X2284" t="s"/>
      <c r="Y2284" t="s">
        <v>86</v>
      </c>
      <c r="Z2284">
        <f>HYPERLINK("https://hotelmonitor-cachepage.eclerx.com/savepage/tk_15454758808897543_sr_59.html","info")</f>
        <v/>
      </c>
      <c r="AA2284" t="n">
        <v>-418152</v>
      </c>
      <c r="AB2284" t="s">
        <v>87</v>
      </c>
      <c r="AC2284" t="s">
        <v>88</v>
      </c>
      <c r="AD2284" t="s">
        <v>89</v>
      </c>
      <c r="AE2284" t="s"/>
      <c r="AF2284" t="s"/>
      <c r="AG2284" t="s"/>
      <c r="AH2284" t="s">
        <v>1411</v>
      </c>
      <c r="AI2284" t="s">
        <v>1410</v>
      </c>
      <c r="AJ2284" t="s"/>
      <c r="AK2284" t="s">
        <v>91</v>
      </c>
      <c r="AL2284" t="s"/>
      <c r="AM2284" t="s"/>
      <c r="AN2284" t="s">
        <v>91</v>
      </c>
      <c r="AO2284" t="s"/>
      <c r="AP2284" t="n">
        <v>9</v>
      </c>
      <c r="AQ2284" t="s">
        <v>92</v>
      </c>
      <c r="AR2284" t="s"/>
      <c r="AS2284" t="s">
        <v>160</v>
      </c>
      <c r="AT2284" t="s">
        <v>94</v>
      </c>
      <c r="AU2284" t="s">
        <v>91</v>
      </c>
      <c r="AV2284" t="s"/>
      <c r="AW2284" t="s">
        <v>95</v>
      </c>
      <c r="AX2284" t="s"/>
      <c r="AY2284" t="n">
        <v>418152</v>
      </c>
      <c r="AZ2284" t="s">
        <v>96</v>
      </c>
      <c r="BA2284" t="s"/>
      <c r="BB2284" t="s"/>
      <c r="BC2284" t="n">
        <v>38.9852</v>
      </c>
      <c r="BD2284" t="n">
        <v>38.9852</v>
      </c>
      <c r="BE2284" t="s">
        <v>1412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>
        <v>98</v>
      </c>
      <c r="BO2284" t="s">
        <v>82</v>
      </c>
      <c r="BP2284" t="s">
        <v>99</v>
      </c>
      <c r="BQ2284" t="s">
        <v>100</v>
      </c>
      <c r="BR2284" t="s">
        <v>101</v>
      </c>
    </row>
    <row r="2285" spans="1:70">
      <c r="A2285" t="s">
        <v>70</v>
      </c>
      <c r="B2285" t="s">
        <v>71</v>
      </c>
      <c r="C2285" t="s">
        <v>311</v>
      </c>
      <c r="D2285" t="n">
        <v>3</v>
      </c>
      <c r="E2285" t="s">
        <v>73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108.63</v>
      </c>
      <c r="L2285" t="s">
        <v>77</v>
      </c>
      <c r="M2285" t="s"/>
      <c r="N2285" t="s">
        <v>78</v>
      </c>
      <c r="O2285" t="s">
        <v>79</v>
      </c>
      <c r="P2285" t="s">
        <v>73</v>
      </c>
      <c r="Q2285" t="s"/>
      <c r="R2285" t="s">
        <v>80</v>
      </c>
      <c r="S2285" t="s">
        <v>1410</v>
      </c>
      <c r="T2285" t="s">
        <v>82</v>
      </c>
      <c r="U2285" t="s">
        <v>83</v>
      </c>
      <c r="V2285" t="s">
        <v>84</v>
      </c>
      <c r="W2285" t="s">
        <v>107</v>
      </c>
      <c r="X2285" t="s"/>
      <c r="Y2285" t="s">
        <v>86</v>
      </c>
      <c r="Z2285">
        <f>HYPERLINK("https://hotelmonitor-cachepage.eclerx.com/savepage/tk_15454758808897543_sr_59.html","info")</f>
        <v/>
      </c>
      <c r="AA2285" t="n">
        <v>-418152</v>
      </c>
      <c r="AB2285" t="s">
        <v>87</v>
      </c>
      <c r="AC2285" t="s">
        <v>88</v>
      </c>
      <c r="AD2285" t="s">
        <v>89</v>
      </c>
      <c r="AE2285" t="s"/>
      <c r="AF2285" t="s"/>
      <c r="AG2285" t="s"/>
      <c r="AH2285" t="s">
        <v>1411</v>
      </c>
      <c r="AI2285" t="s">
        <v>1410</v>
      </c>
      <c r="AJ2285" t="s"/>
      <c r="AK2285" t="s">
        <v>91</v>
      </c>
      <c r="AL2285" t="s"/>
      <c r="AM2285" t="s"/>
      <c r="AN2285" t="s">
        <v>91</v>
      </c>
      <c r="AO2285" t="s"/>
      <c r="AP2285" t="n">
        <v>9</v>
      </c>
      <c r="AQ2285" t="s">
        <v>92</v>
      </c>
      <c r="AR2285" t="s"/>
      <c r="AS2285" t="s">
        <v>160</v>
      </c>
      <c r="AT2285" t="s">
        <v>94</v>
      </c>
      <c r="AU2285" t="s">
        <v>91</v>
      </c>
      <c r="AV2285" t="s"/>
      <c r="AW2285" t="s">
        <v>95</v>
      </c>
      <c r="AX2285" t="s"/>
      <c r="AY2285" t="n">
        <v>418152</v>
      </c>
      <c r="AZ2285" t="s">
        <v>96</v>
      </c>
      <c r="BA2285" t="s"/>
      <c r="BB2285" t="s"/>
      <c r="BC2285" t="n">
        <v>38.9852</v>
      </c>
      <c r="BD2285" t="n">
        <v>38.9852</v>
      </c>
      <c r="BE2285" t="s">
        <v>1412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>
        <v>98</v>
      </c>
      <c r="BO2285" t="s">
        <v>82</v>
      </c>
      <c r="BP2285" t="s">
        <v>99</v>
      </c>
      <c r="BQ2285" t="s">
        <v>100</v>
      </c>
      <c r="BR2285" t="s">
        <v>101</v>
      </c>
    </row>
    <row r="2286" spans="1:70">
      <c r="A2286" t="s">
        <v>70</v>
      </c>
      <c r="B2286" t="s">
        <v>71</v>
      </c>
      <c r="C2286" t="s">
        <v>311</v>
      </c>
      <c r="D2286" t="n">
        <v>3</v>
      </c>
      <c r="E2286" t="s">
        <v>73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78.13</v>
      </c>
      <c r="L2286" t="s">
        <v>77</v>
      </c>
      <c r="M2286" t="s"/>
      <c r="N2286" t="s">
        <v>110</v>
      </c>
      <c r="O2286" t="s">
        <v>79</v>
      </c>
      <c r="P2286" t="s">
        <v>73</v>
      </c>
      <c r="Q2286" t="s"/>
      <c r="R2286" t="s">
        <v>80</v>
      </c>
      <c r="S2286" t="s">
        <v>1413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>
        <f>HYPERLINK("https://hotelmonitor-cachepage.eclerx.com/savepage/tk_15454758808897543_sr_59.html","info")</f>
        <v/>
      </c>
      <c r="AA2286" t="n">
        <v>-418152</v>
      </c>
      <c r="AB2286" t="s">
        <v>112</v>
      </c>
      <c r="AC2286" t="s">
        <v>88</v>
      </c>
      <c r="AD2286" t="s">
        <v>89</v>
      </c>
      <c r="AE2286" t="s"/>
      <c r="AF2286" t="s"/>
      <c r="AG2286" t="s"/>
      <c r="AH2286" t="s">
        <v>1414</v>
      </c>
      <c r="AI2286" t="s">
        <v>1413</v>
      </c>
      <c r="AJ2286" t="s"/>
      <c r="AK2286" t="s">
        <v>91</v>
      </c>
      <c r="AL2286" t="s"/>
      <c r="AM2286" t="s">
        <v>114</v>
      </c>
      <c r="AN2286" t="s">
        <v>91</v>
      </c>
      <c r="AO2286" t="s"/>
      <c r="AP2286" t="n">
        <v>9</v>
      </c>
      <c r="AQ2286" t="s">
        <v>92</v>
      </c>
      <c r="AR2286" t="s"/>
      <c r="AS2286" t="s">
        <v>115</v>
      </c>
      <c r="AT2286" t="s">
        <v>94</v>
      </c>
      <c r="AU2286" t="s">
        <v>91</v>
      </c>
      <c r="AV2286" t="s"/>
      <c r="AW2286" t="s">
        <v>95</v>
      </c>
      <c r="AX2286" t="s"/>
      <c r="AY2286" t="n">
        <v>418152</v>
      </c>
      <c r="AZ2286" t="s">
        <v>96</v>
      </c>
      <c r="BA2286" t="s"/>
      <c r="BB2286" t="s"/>
      <c r="BC2286" t="n">
        <v>38.9852</v>
      </c>
      <c r="BD2286" t="n">
        <v>38.9852</v>
      </c>
      <c r="BE2286" t="s">
        <v>1415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>
        <v>117</v>
      </c>
      <c r="BR2286" t="s">
        <v>101</v>
      </c>
    </row>
    <row r="2287" spans="1:70">
      <c r="A2287" t="s">
        <v>70</v>
      </c>
      <c r="B2287" t="s">
        <v>71</v>
      </c>
      <c r="C2287" t="s">
        <v>311</v>
      </c>
      <c r="D2287" t="n">
        <v>3</v>
      </c>
      <c r="E2287" t="s">
        <v>73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78.13</v>
      </c>
      <c r="L2287" t="s">
        <v>77</v>
      </c>
      <c r="M2287" t="s"/>
      <c r="N2287" t="s">
        <v>110</v>
      </c>
      <c r="O2287" t="s">
        <v>79</v>
      </c>
      <c r="P2287" t="s">
        <v>73</v>
      </c>
      <c r="Q2287" t="s"/>
      <c r="R2287" t="s">
        <v>80</v>
      </c>
      <c r="S2287" t="s">
        <v>1413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>
        <f>HYPERLINK("https://hotelmonitor-cachepage.eclerx.com/savepage/tk_15454758808897543_sr_59.html","info")</f>
        <v/>
      </c>
      <c r="AA2287" t="n">
        <v>-418152</v>
      </c>
      <c r="AB2287" t="s">
        <v>112</v>
      </c>
      <c r="AC2287" t="s">
        <v>88</v>
      </c>
      <c r="AD2287" t="s">
        <v>89</v>
      </c>
      <c r="AE2287" t="s"/>
      <c r="AF2287" t="s"/>
      <c r="AG2287" t="s"/>
      <c r="AH2287" t="s">
        <v>1414</v>
      </c>
      <c r="AI2287" t="s">
        <v>1413</v>
      </c>
      <c r="AJ2287" t="s"/>
      <c r="AK2287" t="s">
        <v>91</v>
      </c>
      <c r="AL2287" t="s"/>
      <c r="AM2287" t="s">
        <v>114</v>
      </c>
      <c r="AN2287" t="s">
        <v>91</v>
      </c>
      <c r="AO2287" t="s"/>
      <c r="AP2287" t="n">
        <v>9</v>
      </c>
      <c r="AQ2287" t="s">
        <v>92</v>
      </c>
      <c r="AR2287" t="s"/>
      <c r="AS2287" t="s">
        <v>115</v>
      </c>
      <c r="AT2287" t="s">
        <v>94</v>
      </c>
      <c r="AU2287" t="s">
        <v>91</v>
      </c>
      <c r="AV2287" t="s"/>
      <c r="AW2287" t="s">
        <v>95</v>
      </c>
      <c r="AX2287" t="s"/>
      <c r="AY2287" t="n">
        <v>418152</v>
      </c>
      <c r="AZ2287" t="s">
        <v>96</v>
      </c>
      <c r="BA2287" t="s"/>
      <c r="BB2287" t="s"/>
      <c r="BC2287" t="n">
        <v>38.9852</v>
      </c>
      <c r="BD2287" t="n">
        <v>38.9852</v>
      </c>
      <c r="BE2287" t="s">
        <v>1415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>
        <v>117</v>
      </c>
      <c r="BR2287" t="s">
        <v>101</v>
      </c>
    </row>
    <row r="2288" spans="1:70">
      <c r="A2288" t="s">
        <v>70</v>
      </c>
      <c r="B2288" t="s">
        <v>71</v>
      </c>
      <c r="C2288" t="s">
        <v>311</v>
      </c>
      <c r="D2288" t="n">
        <v>3</v>
      </c>
      <c r="E2288" t="s">
        <v>73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91.95</v>
      </c>
      <c r="L2288" t="s">
        <v>77</v>
      </c>
      <c r="M2288" t="s"/>
      <c r="N2288" t="s">
        <v>110</v>
      </c>
      <c r="O2288" t="s">
        <v>79</v>
      </c>
      <c r="P2288" t="s">
        <v>73</v>
      </c>
      <c r="Q2288" t="s"/>
      <c r="R2288" t="s">
        <v>80</v>
      </c>
      <c r="S2288" t="s">
        <v>1416</v>
      </c>
      <c r="T2288" t="s">
        <v>82</v>
      </c>
      <c r="U2288" t="s">
        <v>83</v>
      </c>
      <c r="V2288" t="s">
        <v>84</v>
      </c>
      <c r="W2288" t="s">
        <v>103</v>
      </c>
      <c r="X2288" t="s"/>
      <c r="Y2288" t="s">
        <v>86</v>
      </c>
      <c r="Z2288">
        <f>HYPERLINK("https://hotelmonitor-cachepage.eclerx.com/savepage/tk_15454758808897543_sr_59.html","info")</f>
        <v/>
      </c>
      <c r="AA2288" t="n">
        <v>-418152</v>
      </c>
      <c r="AB2288" t="s">
        <v>112</v>
      </c>
      <c r="AC2288" t="s">
        <v>88</v>
      </c>
      <c r="AD2288" t="s">
        <v>89</v>
      </c>
      <c r="AE2288" t="s"/>
      <c r="AF2288" t="s"/>
      <c r="AG2288" t="s"/>
      <c r="AH2288" t="s">
        <v>1417</v>
      </c>
      <c r="AI2288" t="s">
        <v>1416</v>
      </c>
      <c r="AJ2288" t="s"/>
      <c r="AK2288" t="s">
        <v>91</v>
      </c>
      <c r="AL2288" t="s"/>
      <c r="AM2288" t="s">
        <v>114</v>
      </c>
      <c r="AN2288" t="s">
        <v>91</v>
      </c>
      <c r="AO2288" t="s"/>
      <c r="AP2288" t="n">
        <v>9</v>
      </c>
      <c r="AQ2288" t="s">
        <v>92</v>
      </c>
      <c r="AR2288" t="s"/>
      <c r="AS2288" t="s">
        <v>115</v>
      </c>
      <c r="AT2288" t="s">
        <v>94</v>
      </c>
      <c r="AU2288" t="s">
        <v>91</v>
      </c>
      <c r="AV2288" t="s"/>
      <c r="AW2288" t="s">
        <v>95</v>
      </c>
      <c r="AX2288" t="s"/>
      <c r="AY2288" t="n">
        <v>418152</v>
      </c>
      <c r="AZ2288" t="s">
        <v>96</v>
      </c>
      <c r="BA2288" t="s"/>
      <c r="BB2288" t="s"/>
      <c r="BC2288" t="n">
        <v>38.9852</v>
      </c>
      <c r="BD2288" t="n">
        <v>38.9852</v>
      </c>
      <c r="BE2288" t="s">
        <v>1418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>
        <v>117</v>
      </c>
      <c r="BR2288" t="s">
        <v>101</v>
      </c>
    </row>
    <row r="2289" spans="1:70">
      <c r="A2289" t="s">
        <v>70</v>
      </c>
      <c r="B2289" t="s">
        <v>71</v>
      </c>
      <c r="C2289" t="s">
        <v>311</v>
      </c>
      <c r="D2289" t="n">
        <v>3</v>
      </c>
      <c r="E2289" t="s">
        <v>73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91.95</v>
      </c>
      <c r="L2289" t="s">
        <v>77</v>
      </c>
      <c r="M2289" t="s"/>
      <c r="N2289" t="s">
        <v>110</v>
      </c>
      <c r="O2289" t="s">
        <v>79</v>
      </c>
      <c r="P2289" t="s">
        <v>73</v>
      </c>
      <c r="Q2289" t="s"/>
      <c r="R2289" t="s">
        <v>80</v>
      </c>
      <c r="S2289" t="s">
        <v>1416</v>
      </c>
      <c r="T2289" t="s">
        <v>82</v>
      </c>
      <c r="U2289" t="s">
        <v>83</v>
      </c>
      <c r="V2289" t="s">
        <v>84</v>
      </c>
      <c r="W2289" t="s">
        <v>103</v>
      </c>
      <c r="X2289" t="s"/>
      <c r="Y2289" t="s">
        <v>86</v>
      </c>
      <c r="Z2289">
        <f>HYPERLINK("https://hotelmonitor-cachepage.eclerx.com/savepage/tk_15454758808897543_sr_59.html","info")</f>
        <v/>
      </c>
      <c r="AA2289" t="n">
        <v>-418152</v>
      </c>
      <c r="AB2289" t="s">
        <v>112</v>
      </c>
      <c r="AC2289" t="s">
        <v>88</v>
      </c>
      <c r="AD2289" t="s">
        <v>89</v>
      </c>
      <c r="AE2289" t="s"/>
      <c r="AF2289" t="s"/>
      <c r="AG2289" t="s"/>
      <c r="AH2289" t="s">
        <v>1417</v>
      </c>
      <c r="AI2289" t="s">
        <v>1416</v>
      </c>
      <c r="AJ2289" t="s"/>
      <c r="AK2289" t="s">
        <v>91</v>
      </c>
      <c r="AL2289" t="s"/>
      <c r="AM2289" t="s">
        <v>114</v>
      </c>
      <c r="AN2289" t="s">
        <v>91</v>
      </c>
      <c r="AO2289" t="s"/>
      <c r="AP2289" t="n">
        <v>9</v>
      </c>
      <c r="AQ2289" t="s">
        <v>92</v>
      </c>
      <c r="AR2289" t="s"/>
      <c r="AS2289" t="s">
        <v>115</v>
      </c>
      <c r="AT2289" t="s">
        <v>94</v>
      </c>
      <c r="AU2289" t="s">
        <v>91</v>
      </c>
      <c r="AV2289" t="s"/>
      <c r="AW2289" t="s">
        <v>95</v>
      </c>
      <c r="AX2289" t="s"/>
      <c r="AY2289" t="n">
        <v>418152</v>
      </c>
      <c r="AZ2289" t="s">
        <v>96</v>
      </c>
      <c r="BA2289" t="s"/>
      <c r="BB2289" t="s"/>
      <c r="BC2289" t="n">
        <v>38.9852</v>
      </c>
      <c r="BD2289" t="n">
        <v>38.9852</v>
      </c>
      <c r="BE2289" t="s">
        <v>1418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>
        <v>117</v>
      </c>
      <c r="BR2289" t="s">
        <v>101</v>
      </c>
    </row>
    <row r="2290" spans="1:70">
      <c r="A2290" t="s">
        <v>70</v>
      </c>
      <c r="B2290" t="s">
        <v>71</v>
      </c>
      <c r="C2290" t="s">
        <v>311</v>
      </c>
      <c r="D2290" t="n">
        <v>3</v>
      </c>
      <c r="E2290" t="s">
        <v>73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109.57</v>
      </c>
      <c r="L2290" t="s">
        <v>77</v>
      </c>
      <c r="M2290" t="s"/>
      <c r="N2290" t="s">
        <v>110</v>
      </c>
      <c r="O2290" t="s">
        <v>79</v>
      </c>
      <c r="P2290" t="s">
        <v>73</v>
      </c>
      <c r="Q2290" t="s"/>
      <c r="R2290" t="s">
        <v>80</v>
      </c>
      <c r="S2290" t="s">
        <v>1419</v>
      </c>
      <c r="T2290" t="s">
        <v>82</v>
      </c>
      <c r="U2290" t="s">
        <v>83</v>
      </c>
      <c r="V2290" t="s">
        <v>84</v>
      </c>
      <c r="W2290" t="s">
        <v>107</v>
      </c>
      <c r="X2290" t="s"/>
      <c r="Y2290" t="s">
        <v>86</v>
      </c>
      <c r="Z2290">
        <f>HYPERLINK("https://hotelmonitor-cachepage.eclerx.com/savepage/tk_15454758808897543_sr_59.html","info")</f>
        <v/>
      </c>
      <c r="AA2290" t="n">
        <v>-418152</v>
      </c>
      <c r="AB2290" t="s">
        <v>112</v>
      </c>
      <c r="AC2290" t="s">
        <v>88</v>
      </c>
      <c r="AD2290" t="s">
        <v>89</v>
      </c>
      <c r="AE2290" t="s"/>
      <c r="AF2290" t="s"/>
      <c r="AG2290" t="s"/>
      <c r="AH2290" t="s">
        <v>1420</v>
      </c>
      <c r="AI2290" t="s">
        <v>1419</v>
      </c>
      <c r="AJ2290" t="s"/>
      <c r="AK2290" t="s">
        <v>91</v>
      </c>
      <c r="AL2290" t="s"/>
      <c r="AM2290" t="s">
        <v>114</v>
      </c>
      <c r="AN2290" t="s">
        <v>91</v>
      </c>
      <c r="AO2290" t="s"/>
      <c r="AP2290" t="n">
        <v>9</v>
      </c>
      <c r="AQ2290" t="s">
        <v>92</v>
      </c>
      <c r="AR2290" t="s"/>
      <c r="AS2290" t="s">
        <v>115</v>
      </c>
      <c r="AT2290" t="s">
        <v>94</v>
      </c>
      <c r="AU2290" t="s">
        <v>91</v>
      </c>
      <c r="AV2290" t="s"/>
      <c r="AW2290" t="s">
        <v>95</v>
      </c>
      <c r="AX2290" t="s"/>
      <c r="AY2290" t="n">
        <v>418152</v>
      </c>
      <c r="AZ2290" t="s">
        <v>96</v>
      </c>
      <c r="BA2290" t="s"/>
      <c r="BB2290" t="s"/>
      <c r="BC2290" t="n">
        <v>38.9852</v>
      </c>
      <c r="BD2290" t="n">
        <v>38.9852</v>
      </c>
      <c r="BE2290" t="s">
        <v>1421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>
        <v>117</v>
      </c>
      <c r="BR2290" t="s">
        <v>101</v>
      </c>
    </row>
    <row r="2291" spans="1:70">
      <c r="A2291" t="s">
        <v>70</v>
      </c>
      <c r="B2291" t="s">
        <v>71</v>
      </c>
      <c r="C2291" t="s">
        <v>311</v>
      </c>
      <c r="D2291" t="n">
        <v>3</v>
      </c>
      <c r="E2291" t="s">
        <v>73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109.57</v>
      </c>
      <c r="L2291" t="s">
        <v>77</v>
      </c>
      <c r="M2291" t="s"/>
      <c r="N2291" t="s">
        <v>110</v>
      </c>
      <c r="O2291" t="s">
        <v>79</v>
      </c>
      <c r="P2291" t="s">
        <v>73</v>
      </c>
      <c r="Q2291" t="s"/>
      <c r="R2291" t="s">
        <v>80</v>
      </c>
      <c r="S2291" t="s">
        <v>1419</v>
      </c>
      <c r="T2291" t="s">
        <v>82</v>
      </c>
      <c r="U2291" t="s">
        <v>83</v>
      </c>
      <c r="V2291" t="s">
        <v>84</v>
      </c>
      <c r="W2291" t="s">
        <v>107</v>
      </c>
      <c r="X2291" t="s"/>
      <c r="Y2291" t="s">
        <v>86</v>
      </c>
      <c r="Z2291">
        <f>HYPERLINK("https://hotelmonitor-cachepage.eclerx.com/savepage/tk_15454758808897543_sr_59.html","info")</f>
        <v/>
      </c>
      <c r="AA2291" t="n">
        <v>-418152</v>
      </c>
      <c r="AB2291" t="s">
        <v>112</v>
      </c>
      <c r="AC2291" t="s">
        <v>88</v>
      </c>
      <c r="AD2291" t="s">
        <v>89</v>
      </c>
      <c r="AE2291" t="s"/>
      <c r="AF2291" t="s"/>
      <c r="AG2291" t="s"/>
      <c r="AH2291" t="s">
        <v>1420</v>
      </c>
      <c r="AI2291" t="s">
        <v>1419</v>
      </c>
      <c r="AJ2291" t="s"/>
      <c r="AK2291" t="s">
        <v>91</v>
      </c>
      <c r="AL2291" t="s"/>
      <c r="AM2291" t="s">
        <v>114</v>
      </c>
      <c r="AN2291" t="s">
        <v>91</v>
      </c>
      <c r="AO2291" t="s"/>
      <c r="AP2291" t="n">
        <v>9</v>
      </c>
      <c r="AQ2291" t="s">
        <v>92</v>
      </c>
      <c r="AR2291" t="s"/>
      <c r="AS2291" t="s">
        <v>115</v>
      </c>
      <c r="AT2291" t="s">
        <v>94</v>
      </c>
      <c r="AU2291" t="s">
        <v>91</v>
      </c>
      <c r="AV2291" t="s"/>
      <c r="AW2291" t="s">
        <v>95</v>
      </c>
      <c r="AX2291" t="s"/>
      <c r="AY2291" t="n">
        <v>418152</v>
      </c>
      <c r="AZ2291" t="s">
        <v>96</v>
      </c>
      <c r="BA2291" t="s"/>
      <c r="BB2291" t="s"/>
      <c r="BC2291" t="n">
        <v>38.9852</v>
      </c>
      <c r="BD2291" t="n">
        <v>38.9852</v>
      </c>
      <c r="BE2291" t="s">
        <v>1421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>
        <v>117</v>
      </c>
      <c r="BR2291" t="s">
        <v>101</v>
      </c>
    </row>
    <row r="2292" spans="1:70">
      <c r="A2292" t="s">
        <v>70</v>
      </c>
      <c r="B2292" t="s">
        <v>71</v>
      </c>
      <c r="C2292" t="s">
        <v>311</v>
      </c>
      <c r="D2292" t="n">
        <v>3</v>
      </c>
      <c r="E2292" t="s">
        <v>73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87.5</v>
      </c>
      <c r="L2292" t="s">
        <v>77</v>
      </c>
      <c r="M2292" t="s"/>
      <c r="N2292" t="s">
        <v>78</v>
      </c>
      <c r="O2292" t="s">
        <v>79</v>
      </c>
      <c r="P2292" t="s">
        <v>73</v>
      </c>
      <c r="Q2292" t="s"/>
      <c r="R2292" t="s">
        <v>80</v>
      </c>
      <c r="S2292" t="s">
        <v>2453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>
        <f>HYPERLINK("https://hotelmonitor-cachepage.eclerx.com/savepage/tk_15454758808897543_sr_59.html","info")</f>
        <v/>
      </c>
      <c r="AA2292" t="n">
        <v>-418152</v>
      </c>
      <c r="AB2292" t="s">
        <v>269</v>
      </c>
      <c r="AC2292" t="s">
        <v>88</v>
      </c>
      <c r="AD2292" t="s">
        <v>89</v>
      </c>
      <c r="AE2292" t="s"/>
      <c r="AF2292" t="s"/>
      <c r="AG2292" t="s"/>
      <c r="AH2292" t="s">
        <v>2454</v>
      </c>
      <c r="AI2292" t="s">
        <v>2453</v>
      </c>
      <c r="AJ2292" t="s"/>
      <c r="AK2292" t="s">
        <v>91</v>
      </c>
      <c r="AL2292" t="s"/>
      <c r="AM2292" t="s">
        <v>271</v>
      </c>
      <c r="AN2292" t="s">
        <v>91</v>
      </c>
      <c r="AO2292" t="s"/>
      <c r="AP2292" t="n">
        <v>9</v>
      </c>
      <c r="AQ2292" t="s">
        <v>92</v>
      </c>
      <c r="AR2292" t="s"/>
      <c r="AS2292" t="s">
        <v>160</v>
      </c>
      <c r="AT2292" t="s">
        <v>94</v>
      </c>
      <c r="AU2292" t="s">
        <v>91</v>
      </c>
      <c r="AV2292" t="s"/>
      <c r="AW2292" t="s">
        <v>95</v>
      </c>
      <c r="AX2292" t="s"/>
      <c r="AY2292" t="n">
        <v>418152</v>
      </c>
      <c r="AZ2292" t="s">
        <v>96</v>
      </c>
      <c r="BA2292" t="s"/>
      <c r="BB2292" t="s"/>
      <c r="BC2292" t="n">
        <v>38.9852</v>
      </c>
      <c r="BD2292" t="n">
        <v>38.9852</v>
      </c>
      <c r="BE2292" t="s">
        <v>2455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>
        <v>274</v>
      </c>
      <c r="BR2292" t="s">
        <v>101</v>
      </c>
    </row>
    <row r="2293" spans="1:70">
      <c r="A2293" t="s">
        <v>70</v>
      </c>
      <c r="B2293" t="s">
        <v>71</v>
      </c>
      <c r="C2293" t="s">
        <v>311</v>
      </c>
      <c r="D2293" t="n">
        <v>3</v>
      </c>
      <c r="E2293" t="s">
        <v>73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87.5</v>
      </c>
      <c r="L2293" t="s">
        <v>77</v>
      </c>
      <c r="M2293" t="s"/>
      <c r="N2293" t="s">
        <v>78</v>
      </c>
      <c r="O2293" t="s">
        <v>79</v>
      </c>
      <c r="P2293" t="s">
        <v>73</v>
      </c>
      <c r="Q2293" t="s"/>
      <c r="R2293" t="s">
        <v>80</v>
      </c>
      <c r="S2293" t="s">
        <v>2453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>
        <f>HYPERLINK("https://hotelmonitor-cachepage.eclerx.com/savepage/tk_15454758808897543_sr_59.html","info")</f>
        <v/>
      </c>
      <c r="AA2293" t="n">
        <v>-418152</v>
      </c>
      <c r="AB2293" t="s">
        <v>269</v>
      </c>
      <c r="AC2293" t="s">
        <v>88</v>
      </c>
      <c r="AD2293" t="s">
        <v>89</v>
      </c>
      <c r="AE2293" t="s"/>
      <c r="AF2293" t="s"/>
      <c r="AG2293" t="s"/>
      <c r="AH2293" t="s">
        <v>2454</v>
      </c>
      <c r="AI2293" t="s">
        <v>2453</v>
      </c>
      <c r="AJ2293" t="s"/>
      <c r="AK2293" t="s">
        <v>91</v>
      </c>
      <c r="AL2293" t="s"/>
      <c r="AM2293" t="s">
        <v>271</v>
      </c>
      <c r="AN2293" t="s">
        <v>91</v>
      </c>
      <c r="AO2293" t="s"/>
      <c r="AP2293" t="n">
        <v>9</v>
      </c>
      <c r="AQ2293" t="s">
        <v>92</v>
      </c>
      <c r="AR2293" t="s"/>
      <c r="AS2293" t="s">
        <v>160</v>
      </c>
      <c r="AT2293" t="s">
        <v>94</v>
      </c>
      <c r="AU2293" t="s">
        <v>91</v>
      </c>
      <c r="AV2293" t="s"/>
      <c r="AW2293" t="s">
        <v>95</v>
      </c>
      <c r="AX2293" t="s"/>
      <c r="AY2293" t="n">
        <v>418152</v>
      </c>
      <c r="AZ2293" t="s">
        <v>96</v>
      </c>
      <c r="BA2293" t="s"/>
      <c r="BB2293" t="s"/>
      <c r="BC2293" t="n">
        <v>38.9852</v>
      </c>
      <c r="BD2293" t="n">
        <v>38.9852</v>
      </c>
      <c r="BE2293" t="s">
        <v>2455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>
        <v>274</v>
      </c>
      <c r="BR2293" t="s">
        <v>101</v>
      </c>
    </row>
    <row r="2294" spans="1:70">
      <c r="A2294" t="s">
        <v>70</v>
      </c>
      <c r="B2294" t="s">
        <v>71</v>
      </c>
      <c r="C2294" t="s">
        <v>311</v>
      </c>
      <c r="D2294" t="n">
        <v>3</v>
      </c>
      <c r="E2294" t="s">
        <v>73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103.47</v>
      </c>
      <c r="L2294" t="s">
        <v>77</v>
      </c>
      <c r="M2294" t="s"/>
      <c r="N2294" t="s">
        <v>78</v>
      </c>
      <c r="O2294" t="s">
        <v>79</v>
      </c>
      <c r="P2294" t="s">
        <v>73</v>
      </c>
      <c r="Q2294" t="s"/>
      <c r="R2294" t="s">
        <v>80</v>
      </c>
      <c r="S2294" t="s">
        <v>2456</v>
      </c>
      <c r="T2294" t="s">
        <v>82</v>
      </c>
      <c r="U2294" t="s">
        <v>83</v>
      </c>
      <c r="V2294" t="s">
        <v>84</v>
      </c>
      <c r="W2294" t="s">
        <v>103</v>
      </c>
      <c r="X2294" t="s"/>
      <c r="Y2294" t="s">
        <v>86</v>
      </c>
      <c r="Z2294">
        <f>HYPERLINK("https://hotelmonitor-cachepage.eclerx.com/savepage/tk_15454758808897543_sr_59.html","info")</f>
        <v/>
      </c>
      <c r="AA2294" t="n">
        <v>-418152</v>
      </c>
      <c r="AB2294" t="s">
        <v>269</v>
      </c>
      <c r="AC2294" t="s">
        <v>88</v>
      </c>
      <c r="AD2294" t="s">
        <v>89</v>
      </c>
      <c r="AE2294" t="s"/>
      <c r="AF2294" t="s"/>
      <c r="AG2294" t="s"/>
      <c r="AH2294" t="s">
        <v>2457</v>
      </c>
      <c r="AI2294" t="s">
        <v>2456</v>
      </c>
      <c r="AJ2294" t="s"/>
      <c r="AK2294" t="s">
        <v>91</v>
      </c>
      <c r="AL2294" t="s"/>
      <c r="AM2294" t="s">
        <v>271</v>
      </c>
      <c r="AN2294" t="s">
        <v>91</v>
      </c>
      <c r="AO2294" t="s"/>
      <c r="AP2294" t="n">
        <v>9</v>
      </c>
      <c r="AQ2294" t="s">
        <v>92</v>
      </c>
      <c r="AR2294" t="s"/>
      <c r="AS2294" t="s">
        <v>160</v>
      </c>
      <c r="AT2294" t="s">
        <v>94</v>
      </c>
      <c r="AU2294" t="s">
        <v>91</v>
      </c>
      <c r="AV2294" t="s"/>
      <c r="AW2294" t="s">
        <v>95</v>
      </c>
      <c r="AX2294" t="s"/>
      <c r="AY2294" t="n">
        <v>418152</v>
      </c>
      <c r="AZ2294" t="s">
        <v>96</v>
      </c>
      <c r="BA2294" t="s"/>
      <c r="BB2294" t="s"/>
      <c r="BC2294" t="n">
        <v>38.9852</v>
      </c>
      <c r="BD2294" t="n">
        <v>38.9852</v>
      </c>
      <c r="BE2294" t="s">
        <v>2458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>
        <v>274</v>
      </c>
      <c r="BR2294" t="s">
        <v>101</v>
      </c>
    </row>
    <row r="2295" spans="1:70">
      <c r="A2295" t="s">
        <v>70</v>
      </c>
      <c r="B2295" t="s">
        <v>71</v>
      </c>
      <c r="C2295" t="s">
        <v>311</v>
      </c>
      <c r="D2295" t="n">
        <v>3</v>
      </c>
      <c r="E2295" t="s">
        <v>73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103.47</v>
      </c>
      <c r="L2295" t="s">
        <v>77</v>
      </c>
      <c r="M2295" t="s"/>
      <c r="N2295" t="s">
        <v>78</v>
      </c>
      <c r="O2295" t="s">
        <v>79</v>
      </c>
      <c r="P2295" t="s">
        <v>73</v>
      </c>
      <c r="Q2295" t="s"/>
      <c r="R2295" t="s">
        <v>80</v>
      </c>
      <c r="S2295" t="s">
        <v>2456</v>
      </c>
      <c r="T2295" t="s">
        <v>82</v>
      </c>
      <c r="U2295" t="s">
        <v>83</v>
      </c>
      <c r="V2295" t="s">
        <v>84</v>
      </c>
      <c r="W2295" t="s">
        <v>103</v>
      </c>
      <c r="X2295" t="s"/>
      <c r="Y2295" t="s">
        <v>86</v>
      </c>
      <c r="Z2295">
        <f>HYPERLINK("https://hotelmonitor-cachepage.eclerx.com/savepage/tk_15454758808897543_sr_59.html","info")</f>
        <v/>
      </c>
      <c r="AA2295" t="n">
        <v>-418152</v>
      </c>
      <c r="AB2295" t="s">
        <v>269</v>
      </c>
      <c r="AC2295" t="s">
        <v>88</v>
      </c>
      <c r="AD2295" t="s">
        <v>89</v>
      </c>
      <c r="AE2295" t="s"/>
      <c r="AF2295" t="s"/>
      <c r="AG2295" t="s"/>
      <c r="AH2295" t="s">
        <v>2457</v>
      </c>
      <c r="AI2295" t="s">
        <v>2456</v>
      </c>
      <c r="AJ2295" t="s"/>
      <c r="AK2295" t="s">
        <v>91</v>
      </c>
      <c r="AL2295" t="s"/>
      <c r="AM2295" t="s">
        <v>271</v>
      </c>
      <c r="AN2295" t="s">
        <v>91</v>
      </c>
      <c r="AO2295" t="s"/>
      <c r="AP2295" t="n">
        <v>9</v>
      </c>
      <c r="AQ2295" t="s">
        <v>92</v>
      </c>
      <c r="AR2295" t="s"/>
      <c r="AS2295" t="s">
        <v>160</v>
      </c>
      <c r="AT2295" t="s">
        <v>94</v>
      </c>
      <c r="AU2295" t="s">
        <v>91</v>
      </c>
      <c r="AV2295" t="s"/>
      <c r="AW2295" t="s">
        <v>95</v>
      </c>
      <c r="AX2295" t="s"/>
      <c r="AY2295" t="n">
        <v>418152</v>
      </c>
      <c r="AZ2295" t="s">
        <v>96</v>
      </c>
      <c r="BA2295" t="s"/>
      <c r="BB2295" t="s"/>
      <c r="BC2295" t="n">
        <v>38.9852</v>
      </c>
      <c r="BD2295" t="n">
        <v>38.9852</v>
      </c>
      <c r="BE2295" t="s">
        <v>2458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>
        <v>274</v>
      </c>
      <c r="BR2295" t="s">
        <v>101</v>
      </c>
    </row>
    <row r="2296" spans="1:70">
      <c r="A2296" t="s">
        <v>70</v>
      </c>
      <c r="B2296" t="s">
        <v>71</v>
      </c>
      <c r="C2296" t="s">
        <v>311</v>
      </c>
      <c r="D2296" t="n">
        <v>3</v>
      </c>
      <c r="E2296" t="s">
        <v>73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123.31</v>
      </c>
      <c r="L2296" t="s">
        <v>77</v>
      </c>
      <c r="M2296" t="s"/>
      <c r="N2296" t="s">
        <v>78</v>
      </c>
      <c r="O2296" t="s">
        <v>79</v>
      </c>
      <c r="P2296" t="s">
        <v>73</v>
      </c>
      <c r="Q2296" t="s"/>
      <c r="R2296" t="s">
        <v>80</v>
      </c>
      <c r="S2296" t="s">
        <v>2459</v>
      </c>
      <c r="T2296" t="s">
        <v>82</v>
      </c>
      <c r="U2296" t="s">
        <v>83</v>
      </c>
      <c r="V2296" t="s">
        <v>84</v>
      </c>
      <c r="W2296" t="s">
        <v>107</v>
      </c>
      <c r="X2296" t="s"/>
      <c r="Y2296" t="s">
        <v>86</v>
      </c>
      <c r="Z2296">
        <f>HYPERLINK("https://hotelmonitor-cachepage.eclerx.com/savepage/tk_15454758808897543_sr_59.html","info")</f>
        <v/>
      </c>
      <c r="AA2296" t="n">
        <v>-418152</v>
      </c>
      <c r="AB2296" t="s">
        <v>269</v>
      </c>
      <c r="AC2296" t="s">
        <v>88</v>
      </c>
      <c r="AD2296" t="s">
        <v>89</v>
      </c>
      <c r="AE2296" t="s"/>
      <c r="AF2296" t="s"/>
      <c r="AG2296" t="s"/>
      <c r="AH2296" t="s">
        <v>2460</v>
      </c>
      <c r="AI2296" t="s">
        <v>2459</v>
      </c>
      <c r="AJ2296" t="s"/>
      <c r="AK2296" t="s">
        <v>91</v>
      </c>
      <c r="AL2296" t="s"/>
      <c r="AM2296" t="s">
        <v>271</v>
      </c>
      <c r="AN2296" t="s">
        <v>91</v>
      </c>
      <c r="AO2296" t="s"/>
      <c r="AP2296" t="n">
        <v>9</v>
      </c>
      <c r="AQ2296" t="s">
        <v>92</v>
      </c>
      <c r="AR2296" t="s"/>
      <c r="AS2296" t="s">
        <v>160</v>
      </c>
      <c r="AT2296" t="s">
        <v>94</v>
      </c>
      <c r="AU2296" t="s">
        <v>91</v>
      </c>
      <c r="AV2296" t="s"/>
      <c r="AW2296" t="s">
        <v>95</v>
      </c>
      <c r="AX2296" t="s"/>
      <c r="AY2296" t="n">
        <v>418152</v>
      </c>
      <c r="AZ2296" t="s">
        <v>96</v>
      </c>
      <c r="BA2296" t="s"/>
      <c r="BB2296" t="s"/>
      <c r="BC2296" t="n">
        <v>38.9852</v>
      </c>
      <c r="BD2296" t="n">
        <v>38.9852</v>
      </c>
      <c r="BE2296" t="s">
        <v>2461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>
        <v>274</v>
      </c>
      <c r="BR2296" t="s">
        <v>101</v>
      </c>
    </row>
    <row r="2297" spans="1:70">
      <c r="A2297" t="s">
        <v>70</v>
      </c>
      <c r="B2297" t="s">
        <v>71</v>
      </c>
      <c r="C2297" t="s">
        <v>311</v>
      </c>
      <c r="D2297" t="n">
        <v>3</v>
      </c>
      <c r="E2297" t="s">
        <v>73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123.31</v>
      </c>
      <c r="L2297" t="s">
        <v>77</v>
      </c>
      <c r="M2297" t="s"/>
      <c r="N2297" t="s">
        <v>78</v>
      </c>
      <c r="O2297" t="s">
        <v>79</v>
      </c>
      <c r="P2297" t="s">
        <v>73</v>
      </c>
      <c r="Q2297" t="s"/>
      <c r="R2297" t="s">
        <v>80</v>
      </c>
      <c r="S2297" t="s">
        <v>2459</v>
      </c>
      <c r="T2297" t="s">
        <v>82</v>
      </c>
      <c r="U2297" t="s">
        <v>83</v>
      </c>
      <c r="V2297" t="s">
        <v>84</v>
      </c>
      <c r="W2297" t="s">
        <v>107</v>
      </c>
      <c r="X2297" t="s"/>
      <c r="Y2297" t="s">
        <v>86</v>
      </c>
      <c r="Z2297">
        <f>HYPERLINK("https://hotelmonitor-cachepage.eclerx.com/savepage/tk_15454758808897543_sr_59.html","info")</f>
        <v/>
      </c>
      <c r="AA2297" t="n">
        <v>-418152</v>
      </c>
      <c r="AB2297" t="s">
        <v>269</v>
      </c>
      <c r="AC2297" t="s">
        <v>88</v>
      </c>
      <c r="AD2297" t="s">
        <v>89</v>
      </c>
      <c r="AE2297" t="s"/>
      <c r="AF2297" t="s"/>
      <c r="AG2297" t="s"/>
      <c r="AH2297" t="s">
        <v>2460</v>
      </c>
      <c r="AI2297" t="s">
        <v>2459</v>
      </c>
      <c r="AJ2297" t="s"/>
      <c r="AK2297" t="s">
        <v>91</v>
      </c>
      <c r="AL2297" t="s"/>
      <c r="AM2297" t="s">
        <v>271</v>
      </c>
      <c r="AN2297" t="s">
        <v>91</v>
      </c>
      <c r="AO2297" t="s"/>
      <c r="AP2297" t="n">
        <v>9</v>
      </c>
      <c r="AQ2297" t="s">
        <v>92</v>
      </c>
      <c r="AR2297" t="s"/>
      <c r="AS2297" t="s">
        <v>160</v>
      </c>
      <c r="AT2297" t="s">
        <v>94</v>
      </c>
      <c r="AU2297" t="s">
        <v>91</v>
      </c>
      <c r="AV2297" t="s"/>
      <c r="AW2297" t="s">
        <v>95</v>
      </c>
      <c r="AX2297" t="s"/>
      <c r="AY2297" t="n">
        <v>418152</v>
      </c>
      <c r="AZ2297" t="s">
        <v>96</v>
      </c>
      <c r="BA2297" t="s"/>
      <c r="BB2297" t="s"/>
      <c r="BC2297" t="n">
        <v>38.9852</v>
      </c>
      <c r="BD2297" t="n">
        <v>38.9852</v>
      </c>
      <c r="BE2297" t="s">
        <v>2461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>
        <v>274</v>
      </c>
      <c r="BR2297" t="s">
        <v>101</v>
      </c>
    </row>
    <row r="2298" spans="1:70">
      <c r="A2298" t="s">
        <v>70</v>
      </c>
      <c r="B2298" t="s">
        <v>71</v>
      </c>
      <c r="C2298" t="s">
        <v>311</v>
      </c>
      <c r="D2298" t="n">
        <v>3</v>
      </c>
      <c r="E2298" t="s">
        <v>73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88.83</v>
      </c>
      <c r="L2298" t="s">
        <v>77</v>
      </c>
      <c r="M2298" t="s"/>
      <c r="N2298" t="s">
        <v>124</v>
      </c>
      <c r="O2298" t="s">
        <v>79</v>
      </c>
      <c r="P2298" t="s">
        <v>73</v>
      </c>
      <c r="Q2298" t="s"/>
      <c r="R2298" t="s">
        <v>80</v>
      </c>
      <c r="S2298" t="s">
        <v>1422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HYPERLINK("https://hotelmonitor-cachepage.eclerx.com/savepage/tk_15454758808897543_sr_59.html","info")</f>
        <v/>
      </c>
      <c r="AA2298" t="n">
        <v>-418152</v>
      </c>
      <c r="AB2298" t="s">
        <v>87</v>
      </c>
      <c r="AC2298" t="s">
        <v>88</v>
      </c>
      <c r="AD2298" t="s">
        <v>89</v>
      </c>
      <c r="AE2298" t="s"/>
      <c r="AF2298" t="s"/>
      <c r="AG2298" t="s"/>
      <c r="AH2298" t="s">
        <v>1423</v>
      </c>
      <c r="AI2298" t="s">
        <v>1422</v>
      </c>
      <c r="AJ2298" t="s"/>
      <c r="AK2298" t="s">
        <v>91</v>
      </c>
      <c r="AL2298" t="s"/>
      <c r="AM2298" t="s"/>
      <c r="AN2298" t="s">
        <v>91</v>
      </c>
      <c r="AO2298" t="s"/>
      <c r="AP2298" t="n">
        <v>9</v>
      </c>
      <c r="AQ2298" t="s">
        <v>92</v>
      </c>
      <c r="AR2298" t="s"/>
      <c r="AS2298" t="s">
        <v>93</v>
      </c>
      <c r="AT2298" t="s">
        <v>94</v>
      </c>
      <c r="AU2298" t="s">
        <v>91</v>
      </c>
      <c r="AV2298" t="s"/>
      <c r="AW2298" t="s">
        <v>95</v>
      </c>
      <c r="AX2298" t="s"/>
      <c r="AY2298" t="n">
        <v>418152</v>
      </c>
      <c r="AZ2298" t="s">
        <v>96</v>
      </c>
      <c r="BA2298" t="s"/>
      <c r="BB2298" t="s"/>
      <c r="BC2298" t="n">
        <v>38.9852</v>
      </c>
      <c r="BD2298" t="n">
        <v>38.9852</v>
      </c>
      <c r="BE2298" t="s">
        <v>1424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>
        <v>98</v>
      </c>
      <c r="BO2298" t="s">
        <v>82</v>
      </c>
      <c r="BP2298" t="s">
        <v>99</v>
      </c>
      <c r="BQ2298" t="s">
        <v>128</v>
      </c>
      <c r="BR2298" t="s">
        <v>101</v>
      </c>
    </row>
    <row r="2299" spans="1:70">
      <c r="A2299" t="s">
        <v>70</v>
      </c>
      <c r="B2299" t="s">
        <v>71</v>
      </c>
      <c r="C2299" t="s">
        <v>311</v>
      </c>
      <c r="D2299" t="n">
        <v>3</v>
      </c>
      <c r="E2299" t="s">
        <v>73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88.83</v>
      </c>
      <c r="L2299" t="s">
        <v>77</v>
      </c>
      <c r="M2299" t="s"/>
      <c r="N2299" t="s">
        <v>124</v>
      </c>
      <c r="O2299" t="s">
        <v>79</v>
      </c>
      <c r="P2299" t="s">
        <v>73</v>
      </c>
      <c r="Q2299" t="s"/>
      <c r="R2299" t="s">
        <v>80</v>
      </c>
      <c r="S2299" t="s">
        <v>1422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HYPERLINK("https://hotelmonitor-cachepage.eclerx.com/savepage/tk_15454758808897543_sr_59.html","info")</f>
        <v/>
      </c>
      <c r="AA2299" t="n">
        <v>-418152</v>
      </c>
      <c r="AB2299" t="s">
        <v>87</v>
      </c>
      <c r="AC2299" t="s">
        <v>88</v>
      </c>
      <c r="AD2299" t="s">
        <v>89</v>
      </c>
      <c r="AE2299" t="s"/>
      <c r="AF2299" t="s"/>
      <c r="AG2299" t="s"/>
      <c r="AH2299" t="s">
        <v>1423</v>
      </c>
      <c r="AI2299" t="s">
        <v>1422</v>
      </c>
      <c r="AJ2299" t="s"/>
      <c r="AK2299" t="s">
        <v>91</v>
      </c>
      <c r="AL2299" t="s"/>
      <c r="AM2299" t="s"/>
      <c r="AN2299" t="s">
        <v>91</v>
      </c>
      <c r="AO2299" t="s"/>
      <c r="AP2299" t="n">
        <v>9</v>
      </c>
      <c r="AQ2299" t="s">
        <v>92</v>
      </c>
      <c r="AR2299" t="s"/>
      <c r="AS2299" t="s">
        <v>93</v>
      </c>
      <c r="AT2299" t="s">
        <v>94</v>
      </c>
      <c r="AU2299" t="s">
        <v>91</v>
      </c>
      <c r="AV2299" t="s"/>
      <c r="AW2299" t="s">
        <v>95</v>
      </c>
      <c r="AX2299" t="s"/>
      <c r="AY2299" t="n">
        <v>418152</v>
      </c>
      <c r="AZ2299" t="s">
        <v>96</v>
      </c>
      <c r="BA2299" t="s"/>
      <c r="BB2299" t="s"/>
      <c r="BC2299" t="n">
        <v>38.9852</v>
      </c>
      <c r="BD2299" t="n">
        <v>38.9852</v>
      </c>
      <c r="BE2299" t="s">
        <v>1424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>
        <v>98</v>
      </c>
      <c r="BO2299" t="s">
        <v>82</v>
      </c>
      <c r="BP2299" t="s">
        <v>99</v>
      </c>
      <c r="BQ2299" t="s">
        <v>128</v>
      </c>
      <c r="BR2299" t="s">
        <v>101</v>
      </c>
    </row>
    <row r="2300" spans="1:70">
      <c r="A2300" t="s">
        <v>70</v>
      </c>
      <c r="B2300" t="s">
        <v>71</v>
      </c>
      <c r="C2300" t="s">
        <v>311</v>
      </c>
      <c r="D2300" t="n">
        <v>3</v>
      </c>
      <c r="E2300" t="s">
        <v>73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102.75</v>
      </c>
      <c r="L2300" t="s">
        <v>77</v>
      </c>
      <c r="M2300" t="s"/>
      <c r="N2300" t="s">
        <v>124</v>
      </c>
      <c r="O2300" t="s">
        <v>79</v>
      </c>
      <c r="P2300" t="s">
        <v>73</v>
      </c>
      <c r="Q2300" t="s"/>
      <c r="R2300" t="s">
        <v>80</v>
      </c>
      <c r="S2300" t="s">
        <v>1425</v>
      </c>
      <c r="T2300" t="s">
        <v>82</v>
      </c>
      <c r="U2300" t="s">
        <v>83</v>
      </c>
      <c r="V2300" t="s">
        <v>84</v>
      </c>
      <c r="W2300" t="s">
        <v>103</v>
      </c>
      <c r="X2300" t="s"/>
      <c r="Y2300" t="s">
        <v>86</v>
      </c>
      <c r="Z2300">
        <f>HYPERLINK("https://hotelmonitor-cachepage.eclerx.com/savepage/tk_15454758808897543_sr_59.html","info")</f>
        <v/>
      </c>
      <c r="AA2300" t="n">
        <v>-418152</v>
      </c>
      <c r="AB2300" t="s">
        <v>87</v>
      </c>
      <c r="AC2300" t="s">
        <v>88</v>
      </c>
      <c r="AD2300" t="s">
        <v>89</v>
      </c>
      <c r="AE2300" t="s"/>
      <c r="AF2300" t="s"/>
      <c r="AG2300" t="s"/>
      <c r="AH2300" t="s">
        <v>1426</v>
      </c>
      <c r="AI2300" t="s">
        <v>1425</v>
      </c>
      <c r="AJ2300" t="s"/>
      <c r="AK2300" t="s">
        <v>91</v>
      </c>
      <c r="AL2300" t="s"/>
      <c r="AM2300" t="s"/>
      <c r="AN2300" t="s">
        <v>91</v>
      </c>
      <c r="AO2300" t="s"/>
      <c r="AP2300" t="n">
        <v>9</v>
      </c>
      <c r="AQ2300" t="s">
        <v>92</v>
      </c>
      <c r="AR2300" t="s"/>
      <c r="AS2300" t="s">
        <v>93</v>
      </c>
      <c r="AT2300" t="s">
        <v>94</v>
      </c>
      <c r="AU2300" t="s">
        <v>91</v>
      </c>
      <c r="AV2300" t="s"/>
      <c r="AW2300" t="s">
        <v>95</v>
      </c>
      <c r="AX2300" t="s"/>
      <c r="AY2300" t="n">
        <v>418152</v>
      </c>
      <c r="AZ2300" t="s">
        <v>96</v>
      </c>
      <c r="BA2300" t="s"/>
      <c r="BB2300" t="s"/>
      <c r="BC2300" t="n">
        <v>38.9852</v>
      </c>
      <c r="BD2300" t="n">
        <v>38.9852</v>
      </c>
      <c r="BE2300" t="s">
        <v>1427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>
        <v>98</v>
      </c>
      <c r="BO2300" t="s">
        <v>82</v>
      </c>
      <c r="BP2300" t="s">
        <v>99</v>
      </c>
      <c r="BQ2300" t="s">
        <v>128</v>
      </c>
      <c r="BR2300" t="s">
        <v>101</v>
      </c>
    </row>
    <row r="2301" spans="1:70">
      <c r="A2301" t="s">
        <v>70</v>
      </c>
      <c r="B2301" t="s">
        <v>71</v>
      </c>
      <c r="C2301" t="s">
        <v>311</v>
      </c>
      <c r="D2301" t="n">
        <v>3</v>
      </c>
      <c r="E2301" t="s">
        <v>73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102.75</v>
      </c>
      <c r="L2301" t="s">
        <v>77</v>
      </c>
      <c r="M2301" t="s"/>
      <c r="N2301" t="s">
        <v>124</v>
      </c>
      <c r="O2301" t="s">
        <v>79</v>
      </c>
      <c r="P2301" t="s">
        <v>73</v>
      </c>
      <c r="Q2301" t="s"/>
      <c r="R2301" t="s">
        <v>80</v>
      </c>
      <c r="S2301" t="s">
        <v>1425</v>
      </c>
      <c r="T2301" t="s">
        <v>82</v>
      </c>
      <c r="U2301" t="s">
        <v>83</v>
      </c>
      <c r="V2301" t="s">
        <v>84</v>
      </c>
      <c r="W2301" t="s">
        <v>103</v>
      </c>
      <c r="X2301" t="s"/>
      <c r="Y2301" t="s">
        <v>86</v>
      </c>
      <c r="Z2301">
        <f>HYPERLINK("https://hotelmonitor-cachepage.eclerx.com/savepage/tk_15454758808897543_sr_59.html","info")</f>
        <v/>
      </c>
      <c r="AA2301" t="n">
        <v>-418152</v>
      </c>
      <c r="AB2301" t="s">
        <v>87</v>
      </c>
      <c r="AC2301" t="s">
        <v>88</v>
      </c>
      <c r="AD2301" t="s">
        <v>89</v>
      </c>
      <c r="AE2301" t="s"/>
      <c r="AF2301" t="s"/>
      <c r="AG2301" t="s"/>
      <c r="AH2301" t="s">
        <v>1426</v>
      </c>
      <c r="AI2301" t="s">
        <v>1425</v>
      </c>
      <c r="AJ2301" t="s"/>
      <c r="AK2301" t="s">
        <v>91</v>
      </c>
      <c r="AL2301" t="s"/>
      <c r="AM2301" t="s"/>
      <c r="AN2301" t="s">
        <v>91</v>
      </c>
      <c r="AO2301" t="s"/>
      <c r="AP2301" t="n">
        <v>9</v>
      </c>
      <c r="AQ2301" t="s">
        <v>92</v>
      </c>
      <c r="AR2301" t="s"/>
      <c r="AS2301" t="s">
        <v>93</v>
      </c>
      <c r="AT2301" t="s">
        <v>94</v>
      </c>
      <c r="AU2301" t="s">
        <v>91</v>
      </c>
      <c r="AV2301" t="s"/>
      <c r="AW2301" t="s">
        <v>95</v>
      </c>
      <c r="AX2301" t="s"/>
      <c r="AY2301" t="n">
        <v>418152</v>
      </c>
      <c r="AZ2301" t="s">
        <v>96</v>
      </c>
      <c r="BA2301" t="s"/>
      <c r="BB2301" t="s"/>
      <c r="BC2301" t="n">
        <v>38.9852</v>
      </c>
      <c r="BD2301" t="n">
        <v>38.9852</v>
      </c>
      <c r="BE2301" t="s">
        <v>1427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>
        <v>98</v>
      </c>
      <c r="BO2301" t="s">
        <v>82</v>
      </c>
      <c r="BP2301" t="s">
        <v>99</v>
      </c>
      <c r="BQ2301" t="s">
        <v>128</v>
      </c>
      <c r="BR2301" t="s">
        <v>101</v>
      </c>
    </row>
    <row r="2302" spans="1:70">
      <c r="A2302" t="s">
        <v>70</v>
      </c>
      <c r="B2302" t="s">
        <v>71</v>
      </c>
      <c r="C2302" t="s">
        <v>311</v>
      </c>
      <c r="D2302" t="n">
        <v>3</v>
      </c>
      <c r="E2302" t="s">
        <v>73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120.47</v>
      </c>
      <c r="L2302" t="s">
        <v>77</v>
      </c>
      <c r="M2302" t="s"/>
      <c r="N2302" t="s">
        <v>124</v>
      </c>
      <c r="O2302" t="s">
        <v>79</v>
      </c>
      <c r="P2302" t="s">
        <v>73</v>
      </c>
      <c r="Q2302" t="s"/>
      <c r="R2302" t="s">
        <v>80</v>
      </c>
      <c r="S2302" t="s">
        <v>1428</v>
      </c>
      <c r="T2302" t="s">
        <v>82</v>
      </c>
      <c r="U2302" t="s">
        <v>83</v>
      </c>
      <c r="V2302" t="s">
        <v>84</v>
      </c>
      <c r="W2302" t="s">
        <v>107</v>
      </c>
      <c r="X2302" t="s"/>
      <c r="Y2302" t="s">
        <v>86</v>
      </c>
      <c r="Z2302">
        <f>HYPERLINK("https://hotelmonitor-cachepage.eclerx.com/savepage/tk_15454758808897543_sr_59.html","info")</f>
        <v/>
      </c>
      <c r="AA2302" t="n">
        <v>-418152</v>
      </c>
      <c r="AB2302" t="s">
        <v>87</v>
      </c>
      <c r="AC2302" t="s">
        <v>88</v>
      </c>
      <c r="AD2302" t="s">
        <v>89</v>
      </c>
      <c r="AE2302" t="s"/>
      <c r="AF2302" t="s"/>
      <c r="AG2302" t="s"/>
      <c r="AH2302" t="s">
        <v>1429</v>
      </c>
      <c r="AI2302" t="s">
        <v>1428</v>
      </c>
      <c r="AJ2302" t="s"/>
      <c r="AK2302" t="s">
        <v>91</v>
      </c>
      <c r="AL2302" t="s"/>
      <c r="AM2302" t="s"/>
      <c r="AN2302" t="s">
        <v>91</v>
      </c>
      <c r="AO2302" t="s"/>
      <c r="AP2302" t="n">
        <v>9</v>
      </c>
      <c r="AQ2302" t="s">
        <v>92</v>
      </c>
      <c r="AR2302" t="s"/>
      <c r="AS2302" t="s">
        <v>93</v>
      </c>
      <c r="AT2302" t="s">
        <v>94</v>
      </c>
      <c r="AU2302" t="s">
        <v>91</v>
      </c>
      <c r="AV2302" t="s"/>
      <c r="AW2302" t="s">
        <v>95</v>
      </c>
      <c r="AX2302" t="s"/>
      <c r="AY2302" t="n">
        <v>418152</v>
      </c>
      <c r="AZ2302" t="s">
        <v>96</v>
      </c>
      <c r="BA2302" t="s"/>
      <c r="BB2302" t="s"/>
      <c r="BC2302" t="n">
        <v>38.9852</v>
      </c>
      <c r="BD2302" t="n">
        <v>38.9852</v>
      </c>
      <c r="BE2302" t="s">
        <v>1430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>
        <v>98</v>
      </c>
      <c r="BO2302" t="s">
        <v>82</v>
      </c>
      <c r="BP2302" t="s">
        <v>99</v>
      </c>
      <c r="BQ2302" t="s">
        <v>128</v>
      </c>
      <c r="BR2302" t="s">
        <v>101</v>
      </c>
    </row>
    <row r="2303" spans="1:70">
      <c r="A2303" t="s">
        <v>70</v>
      </c>
      <c r="B2303" t="s">
        <v>71</v>
      </c>
      <c r="C2303" t="s">
        <v>311</v>
      </c>
      <c r="D2303" t="n">
        <v>3</v>
      </c>
      <c r="E2303" t="s">
        <v>73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120.47</v>
      </c>
      <c r="L2303" t="s">
        <v>77</v>
      </c>
      <c r="M2303" t="s"/>
      <c r="N2303" t="s">
        <v>124</v>
      </c>
      <c r="O2303" t="s">
        <v>79</v>
      </c>
      <c r="P2303" t="s">
        <v>73</v>
      </c>
      <c r="Q2303" t="s"/>
      <c r="R2303" t="s">
        <v>80</v>
      </c>
      <c r="S2303" t="s">
        <v>1428</v>
      </c>
      <c r="T2303" t="s">
        <v>82</v>
      </c>
      <c r="U2303" t="s">
        <v>83</v>
      </c>
      <c r="V2303" t="s">
        <v>84</v>
      </c>
      <c r="W2303" t="s">
        <v>107</v>
      </c>
      <c r="X2303" t="s"/>
      <c r="Y2303" t="s">
        <v>86</v>
      </c>
      <c r="Z2303">
        <f>HYPERLINK("https://hotelmonitor-cachepage.eclerx.com/savepage/tk_15454758808897543_sr_59.html","info")</f>
        <v/>
      </c>
      <c r="AA2303" t="n">
        <v>-418152</v>
      </c>
      <c r="AB2303" t="s">
        <v>87</v>
      </c>
      <c r="AC2303" t="s">
        <v>88</v>
      </c>
      <c r="AD2303" t="s">
        <v>89</v>
      </c>
      <c r="AE2303" t="s"/>
      <c r="AF2303" t="s"/>
      <c r="AG2303" t="s"/>
      <c r="AH2303" t="s">
        <v>1429</v>
      </c>
      <c r="AI2303" t="s">
        <v>1428</v>
      </c>
      <c r="AJ2303" t="s"/>
      <c r="AK2303" t="s">
        <v>91</v>
      </c>
      <c r="AL2303" t="s"/>
      <c r="AM2303" t="s"/>
      <c r="AN2303" t="s">
        <v>91</v>
      </c>
      <c r="AO2303" t="s"/>
      <c r="AP2303" t="n">
        <v>9</v>
      </c>
      <c r="AQ2303" t="s">
        <v>92</v>
      </c>
      <c r="AR2303" t="s"/>
      <c r="AS2303" t="s">
        <v>93</v>
      </c>
      <c r="AT2303" t="s">
        <v>94</v>
      </c>
      <c r="AU2303" t="s">
        <v>91</v>
      </c>
      <c r="AV2303" t="s"/>
      <c r="AW2303" t="s">
        <v>95</v>
      </c>
      <c r="AX2303" t="s"/>
      <c r="AY2303" t="n">
        <v>418152</v>
      </c>
      <c r="AZ2303" t="s">
        <v>96</v>
      </c>
      <c r="BA2303" t="s"/>
      <c r="BB2303" t="s"/>
      <c r="BC2303" t="n">
        <v>38.9852</v>
      </c>
      <c r="BD2303" t="n">
        <v>38.9852</v>
      </c>
      <c r="BE2303" t="s">
        <v>1430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>
        <v>98</v>
      </c>
      <c r="BO2303" t="s">
        <v>82</v>
      </c>
      <c r="BP2303" t="s">
        <v>99</v>
      </c>
      <c r="BQ2303" t="s">
        <v>128</v>
      </c>
      <c r="BR2303" t="s">
        <v>101</v>
      </c>
    </row>
    <row r="2304" spans="1:70">
      <c r="A2304" t="s">
        <v>70</v>
      </c>
      <c r="B2304" t="s">
        <v>71</v>
      </c>
      <c r="C2304" t="s">
        <v>311</v>
      </c>
      <c r="D2304" t="n">
        <v>3</v>
      </c>
      <c r="E2304" t="s">
        <v>73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90.42</v>
      </c>
      <c r="L2304" t="s">
        <v>77</v>
      </c>
      <c r="M2304" t="s"/>
      <c r="N2304" t="s">
        <v>78</v>
      </c>
      <c r="O2304" t="s">
        <v>79</v>
      </c>
      <c r="P2304" t="s">
        <v>73</v>
      </c>
      <c r="Q2304" t="s"/>
      <c r="R2304" t="s">
        <v>80</v>
      </c>
      <c r="S2304" t="s">
        <v>1426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HYPERLINK("https://hotelmonitor-cachepage.eclerx.com/savepage/tk_15454758808897543_sr_59.html","info")</f>
        <v/>
      </c>
      <c r="AA2304" t="n">
        <v>-418152</v>
      </c>
      <c r="AB2304" t="s">
        <v>87</v>
      </c>
      <c r="AC2304" t="s">
        <v>88</v>
      </c>
      <c r="AD2304" t="s">
        <v>89</v>
      </c>
      <c r="AE2304" t="s"/>
      <c r="AF2304" t="s"/>
      <c r="AG2304" t="s"/>
      <c r="AH2304" t="s">
        <v>1431</v>
      </c>
      <c r="AI2304" t="s">
        <v>1426</v>
      </c>
      <c r="AJ2304" t="s"/>
      <c r="AK2304" t="s">
        <v>91</v>
      </c>
      <c r="AL2304" t="s"/>
      <c r="AM2304" t="s"/>
      <c r="AN2304" t="s">
        <v>91</v>
      </c>
      <c r="AO2304" t="s"/>
      <c r="AP2304" t="n">
        <v>9</v>
      </c>
      <c r="AQ2304" t="s">
        <v>92</v>
      </c>
      <c r="AR2304" t="s"/>
      <c r="AS2304" t="s">
        <v>160</v>
      </c>
      <c r="AT2304" t="s">
        <v>94</v>
      </c>
      <c r="AU2304" t="s">
        <v>91</v>
      </c>
      <c r="AV2304" t="s"/>
      <c r="AW2304" t="s">
        <v>95</v>
      </c>
      <c r="AX2304" t="s"/>
      <c r="AY2304" t="n">
        <v>418152</v>
      </c>
      <c r="AZ2304" t="s">
        <v>96</v>
      </c>
      <c r="BA2304" t="s"/>
      <c r="BB2304" t="s"/>
      <c r="BC2304" t="n">
        <v>38.9852</v>
      </c>
      <c r="BD2304" t="n">
        <v>38.9852</v>
      </c>
      <c r="BE2304" t="s">
        <v>1432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>
        <v>98</v>
      </c>
      <c r="BO2304" t="s">
        <v>82</v>
      </c>
      <c r="BP2304" t="s">
        <v>99</v>
      </c>
      <c r="BQ2304" t="s">
        <v>138</v>
      </c>
      <c r="BR2304" t="s">
        <v>101</v>
      </c>
    </row>
    <row r="2305" spans="1:70">
      <c r="A2305" t="s">
        <v>70</v>
      </c>
      <c r="B2305" t="s">
        <v>71</v>
      </c>
      <c r="C2305" t="s">
        <v>311</v>
      </c>
      <c r="D2305" t="n">
        <v>3</v>
      </c>
      <c r="E2305" t="s">
        <v>73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90.42</v>
      </c>
      <c r="L2305" t="s">
        <v>77</v>
      </c>
      <c r="M2305" t="s"/>
      <c r="N2305" t="s">
        <v>78</v>
      </c>
      <c r="O2305" t="s">
        <v>79</v>
      </c>
      <c r="P2305" t="s">
        <v>73</v>
      </c>
      <c r="Q2305" t="s"/>
      <c r="R2305" t="s">
        <v>80</v>
      </c>
      <c r="S2305" t="s">
        <v>1426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HYPERLINK("https://hotelmonitor-cachepage.eclerx.com/savepage/tk_15454758808897543_sr_59.html","info")</f>
        <v/>
      </c>
      <c r="AA2305" t="n">
        <v>-418152</v>
      </c>
      <c r="AB2305" t="s">
        <v>87</v>
      </c>
      <c r="AC2305" t="s">
        <v>88</v>
      </c>
      <c r="AD2305" t="s">
        <v>89</v>
      </c>
      <c r="AE2305" t="s"/>
      <c r="AF2305" t="s"/>
      <c r="AG2305" t="s"/>
      <c r="AH2305" t="s">
        <v>1431</v>
      </c>
      <c r="AI2305" t="s">
        <v>1426</v>
      </c>
      <c r="AJ2305" t="s"/>
      <c r="AK2305" t="s">
        <v>91</v>
      </c>
      <c r="AL2305" t="s"/>
      <c r="AM2305" t="s"/>
      <c r="AN2305" t="s">
        <v>91</v>
      </c>
      <c r="AO2305" t="s"/>
      <c r="AP2305" t="n">
        <v>9</v>
      </c>
      <c r="AQ2305" t="s">
        <v>92</v>
      </c>
      <c r="AR2305" t="s"/>
      <c r="AS2305" t="s">
        <v>160</v>
      </c>
      <c r="AT2305" t="s">
        <v>94</v>
      </c>
      <c r="AU2305" t="s">
        <v>91</v>
      </c>
      <c r="AV2305" t="s"/>
      <c r="AW2305" t="s">
        <v>95</v>
      </c>
      <c r="AX2305" t="s"/>
      <c r="AY2305" t="n">
        <v>418152</v>
      </c>
      <c r="AZ2305" t="s">
        <v>96</v>
      </c>
      <c r="BA2305" t="s"/>
      <c r="BB2305" t="s"/>
      <c r="BC2305" t="n">
        <v>38.9852</v>
      </c>
      <c r="BD2305" t="n">
        <v>38.9852</v>
      </c>
      <c r="BE2305" t="s">
        <v>1432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>
        <v>98</v>
      </c>
      <c r="BO2305" t="s">
        <v>82</v>
      </c>
      <c r="BP2305" t="s">
        <v>99</v>
      </c>
      <c r="BQ2305" t="s">
        <v>138</v>
      </c>
      <c r="BR2305" t="s">
        <v>101</v>
      </c>
    </row>
    <row r="2306" spans="1:70">
      <c r="A2306" t="s">
        <v>70</v>
      </c>
      <c r="B2306" t="s">
        <v>71</v>
      </c>
      <c r="C2306" t="s">
        <v>311</v>
      </c>
      <c r="D2306" t="n">
        <v>3</v>
      </c>
      <c r="E2306" t="s">
        <v>73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104.34</v>
      </c>
      <c r="L2306" t="s">
        <v>77</v>
      </c>
      <c r="M2306" t="s"/>
      <c r="N2306" t="s">
        <v>78</v>
      </c>
      <c r="O2306" t="s">
        <v>79</v>
      </c>
      <c r="P2306" t="s">
        <v>73</v>
      </c>
      <c r="Q2306" t="s"/>
      <c r="R2306" t="s">
        <v>80</v>
      </c>
      <c r="S2306" t="s">
        <v>1433</v>
      </c>
      <c r="T2306" t="s">
        <v>82</v>
      </c>
      <c r="U2306" t="s">
        <v>83</v>
      </c>
      <c r="V2306" t="s">
        <v>84</v>
      </c>
      <c r="W2306" t="s">
        <v>103</v>
      </c>
      <c r="X2306" t="s"/>
      <c r="Y2306" t="s">
        <v>86</v>
      </c>
      <c r="Z2306">
        <f>HYPERLINK("https://hotelmonitor-cachepage.eclerx.com/savepage/tk_15454758808897543_sr_59.html","info")</f>
        <v/>
      </c>
      <c r="AA2306" t="n">
        <v>-418152</v>
      </c>
      <c r="AB2306" t="s">
        <v>87</v>
      </c>
      <c r="AC2306" t="s">
        <v>88</v>
      </c>
      <c r="AD2306" t="s">
        <v>89</v>
      </c>
      <c r="AE2306" t="s"/>
      <c r="AF2306" t="s"/>
      <c r="AG2306" t="s"/>
      <c r="AH2306" t="s">
        <v>1434</v>
      </c>
      <c r="AI2306" t="s">
        <v>1433</v>
      </c>
      <c r="AJ2306" t="s"/>
      <c r="AK2306" t="s">
        <v>91</v>
      </c>
      <c r="AL2306" t="s"/>
      <c r="AM2306" t="s"/>
      <c r="AN2306" t="s">
        <v>91</v>
      </c>
      <c r="AO2306" t="s"/>
      <c r="AP2306" t="n">
        <v>9</v>
      </c>
      <c r="AQ2306" t="s">
        <v>92</v>
      </c>
      <c r="AR2306" t="s"/>
      <c r="AS2306" t="s">
        <v>160</v>
      </c>
      <c r="AT2306" t="s">
        <v>94</v>
      </c>
      <c r="AU2306" t="s">
        <v>91</v>
      </c>
      <c r="AV2306" t="s"/>
      <c r="AW2306" t="s">
        <v>95</v>
      </c>
      <c r="AX2306" t="s"/>
      <c r="AY2306" t="n">
        <v>418152</v>
      </c>
      <c r="AZ2306" t="s">
        <v>96</v>
      </c>
      <c r="BA2306" t="s"/>
      <c r="BB2306" t="s"/>
      <c r="BC2306" t="n">
        <v>38.9852</v>
      </c>
      <c r="BD2306" t="n">
        <v>38.9852</v>
      </c>
      <c r="BE2306" t="s">
        <v>1435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>
        <v>98</v>
      </c>
      <c r="BO2306" t="s">
        <v>82</v>
      </c>
      <c r="BP2306" t="s">
        <v>99</v>
      </c>
      <c r="BQ2306" t="s">
        <v>138</v>
      </c>
      <c r="BR2306" t="s">
        <v>101</v>
      </c>
    </row>
    <row r="2307" spans="1:70">
      <c r="A2307" t="s">
        <v>70</v>
      </c>
      <c r="B2307" t="s">
        <v>71</v>
      </c>
      <c r="C2307" t="s">
        <v>311</v>
      </c>
      <c r="D2307" t="n">
        <v>3</v>
      </c>
      <c r="E2307" t="s">
        <v>73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104.34</v>
      </c>
      <c r="L2307" t="s">
        <v>77</v>
      </c>
      <c r="M2307" t="s"/>
      <c r="N2307" t="s">
        <v>78</v>
      </c>
      <c r="O2307" t="s">
        <v>79</v>
      </c>
      <c r="P2307" t="s">
        <v>73</v>
      </c>
      <c r="Q2307" t="s"/>
      <c r="R2307" t="s">
        <v>80</v>
      </c>
      <c r="S2307" t="s">
        <v>1433</v>
      </c>
      <c r="T2307" t="s">
        <v>82</v>
      </c>
      <c r="U2307" t="s">
        <v>83</v>
      </c>
      <c r="V2307" t="s">
        <v>84</v>
      </c>
      <c r="W2307" t="s">
        <v>103</v>
      </c>
      <c r="X2307" t="s"/>
      <c r="Y2307" t="s">
        <v>86</v>
      </c>
      <c r="Z2307">
        <f>HYPERLINK("https://hotelmonitor-cachepage.eclerx.com/savepage/tk_15454758808897543_sr_59.html","info")</f>
        <v/>
      </c>
      <c r="AA2307" t="n">
        <v>-418152</v>
      </c>
      <c r="AB2307" t="s">
        <v>87</v>
      </c>
      <c r="AC2307" t="s">
        <v>88</v>
      </c>
      <c r="AD2307" t="s">
        <v>89</v>
      </c>
      <c r="AE2307" t="s"/>
      <c r="AF2307" t="s"/>
      <c r="AG2307" t="s"/>
      <c r="AH2307" t="s">
        <v>1434</v>
      </c>
      <c r="AI2307" t="s">
        <v>1433</v>
      </c>
      <c r="AJ2307" t="s"/>
      <c r="AK2307" t="s">
        <v>91</v>
      </c>
      <c r="AL2307" t="s"/>
      <c r="AM2307" t="s"/>
      <c r="AN2307" t="s">
        <v>91</v>
      </c>
      <c r="AO2307" t="s"/>
      <c r="AP2307" t="n">
        <v>9</v>
      </c>
      <c r="AQ2307" t="s">
        <v>92</v>
      </c>
      <c r="AR2307" t="s"/>
      <c r="AS2307" t="s">
        <v>160</v>
      </c>
      <c r="AT2307" t="s">
        <v>94</v>
      </c>
      <c r="AU2307" t="s">
        <v>91</v>
      </c>
      <c r="AV2307" t="s"/>
      <c r="AW2307" t="s">
        <v>95</v>
      </c>
      <c r="AX2307" t="s"/>
      <c r="AY2307" t="n">
        <v>418152</v>
      </c>
      <c r="AZ2307" t="s">
        <v>96</v>
      </c>
      <c r="BA2307" t="s"/>
      <c r="BB2307" t="s"/>
      <c r="BC2307" t="n">
        <v>38.9852</v>
      </c>
      <c r="BD2307" t="n">
        <v>38.9852</v>
      </c>
      <c r="BE2307" t="s">
        <v>1435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>
        <v>98</v>
      </c>
      <c r="BO2307" t="s">
        <v>82</v>
      </c>
      <c r="BP2307" t="s">
        <v>99</v>
      </c>
      <c r="BQ2307" t="s">
        <v>138</v>
      </c>
      <c r="BR2307" t="s">
        <v>101</v>
      </c>
    </row>
    <row r="2308" spans="1:70">
      <c r="A2308" t="s">
        <v>70</v>
      </c>
      <c r="B2308" t="s">
        <v>71</v>
      </c>
      <c r="C2308" t="s">
        <v>311</v>
      </c>
      <c r="D2308" t="n">
        <v>3</v>
      </c>
      <c r="E2308" t="s">
        <v>73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122.06</v>
      </c>
      <c r="L2308" t="s">
        <v>77</v>
      </c>
      <c r="M2308" t="s"/>
      <c r="N2308" t="s">
        <v>78</v>
      </c>
      <c r="O2308" t="s">
        <v>79</v>
      </c>
      <c r="P2308" t="s">
        <v>73</v>
      </c>
      <c r="Q2308" t="s"/>
      <c r="R2308" t="s">
        <v>80</v>
      </c>
      <c r="S2308" t="s">
        <v>1436</v>
      </c>
      <c r="T2308" t="s">
        <v>82</v>
      </c>
      <c r="U2308" t="s">
        <v>83</v>
      </c>
      <c r="V2308" t="s">
        <v>84</v>
      </c>
      <c r="W2308" t="s">
        <v>107</v>
      </c>
      <c r="X2308" t="s"/>
      <c r="Y2308" t="s">
        <v>86</v>
      </c>
      <c r="Z2308">
        <f>HYPERLINK("https://hotelmonitor-cachepage.eclerx.com/savepage/tk_15454758808897543_sr_59.html","info")</f>
        <v/>
      </c>
      <c r="AA2308" t="n">
        <v>-418152</v>
      </c>
      <c r="AB2308" t="s">
        <v>87</v>
      </c>
      <c r="AC2308" t="s">
        <v>88</v>
      </c>
      <c r="AD2308" t="s">
        <v>89</v>
      </c>
      <c r="AE2308" t="s"/>
      <c r="AF2308" t="s"/>
      <c r="AG2308" t="s"/>
      <c r="AH2308" t="s">
        <v>1437</v>
      </c>
      <c r="AI2308" t="s">
        <v>1436</v>
      </c>
      <c r="AJ2308" t="s"/>
      <c r="AK2308" t="s">
        <v>91</v>
      </c>
      <c r="AL2308" t="s"/>
      <c r="AM2308" t="s"/>
      <c r="AN2308" t="s">
        <v>91</v>
      </c>
      <c r="AO2308" t="s"/>
      <c r="AP2308" t="n">
        <v>9</v>
      </c>
      <c r="AQ2308" t="s">
        <v>92</v>
      </c>
      <c r="AR2308" t="s"/>
      <c r="AS2308" t="s">
        <v>160</v>
      </c>
      <c r="AT2308" t="s">
        <v>94</v>
      </c>
      <c r="AU2308" t="s">
        <v>91</v>
      </c>
      <c r="AV2308" t="s"/>
      <c r="AW2308" t="s">
        <v>95</v>
      </c>
      <c r="AX2308" t="s"/>
      <c r="AY2308" t="n">
        <v>418152</v>
      </c>
      <c r="AZ2308" t="s">
        <v>96</v>
      </c>
      <c r="BA2308" t="s"/>
      <c r="BB2308" t="s"/>
      <c r="BC2308" t="n">
        <v>38.9852</v>
      </c>
      <c r="BD2308" t="n">
        <v>38.9852</v>
      </c>
      <c r="BE2308" t="s">
        <v>1438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>
        <v>98</v>
      </c>
      <c r="BO2308" t="s">
        <v>82</v>
      </c>
      <c r="BP2308" t="s">
        <v>99</v>
      </c>
      <c r="BQ2308" t="s">
        <v>138</v>
      </c>
      <c r="BR2308" t="s">
        <v>101</v>
      </c>
    </row>
    <row r="2309" spans="1:70">
      <c r="A2309" t="s">
        <v>70</v>
      </c>
      <c r="B2309" t="s">
        <v>71</v>
      </c>
      <c r="C2309" t="s">
        <v>311</v>
      </c>
      <c r="D2309" t="n">
        <v>3</v>
      </c>
      <c r="E2309" t="s">
        <v>73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122.06</v>
      </c>
      <c r="L2309" t="s">
        <v>77</v>
      </c>
      <c r="M2309" t="s"/>
      <c r="N2309" t="s">
        <v>78</v>
      </c>
      <c r="O2309" t="s">
        <v>79</v>
      </c>
      <c r="P2309" t="s">
        <v>73</v>
      </c>
      <c r="Q2309" t="s"/>
      <c r="R2309" t="s">
        <v>80</v>
      </c>
      <c r="S2309" t="s">
        <v>1436</v>
      </c>
      <c r="T2309" t="s">
        <v>82</v>
      </c>
      <c r="U2309" t="s">
        <v>83</v>
      </c>
      <c r="V2309" t="s">
        <v>84</v>
      </c>
      <c r="W2309" t="s">
        <v>107</v>
      </c>
      <c r="X2309" t="s"/>
      <c r="Y2309" t="s">
        <v>86</v>
      </c>
      <c r="Z2309">
        <f>HYPERLINK("https://hotelmonitor-cachepage.eclerx.com/savepage/tk_15454758808897543_sr_59.html","info")</f>
        <v/>
      </c>
      <c r="AA2309" t="n">
        <v>-418152</v>
      </c>
      <c r="AB2309" t="s">
        <v>87</v>
      </c>
      <c r="AC2309" t="s">
        <v>88</v>
      </c>
      <c r="AD2309" t="s">
        <v>89</v>
      </c>
      <c r="AE2309" t="s"/>
      <c r="AF2309" t="s"/>
      <c r="AG2309" t="s"/>
      <c r="AH2309" t="s">
        <v>1437</v>
      </c>
      <c r="AI2309" t="s">
        <v>1436</v>
      </c>
      <c r="AJ2309" t="s"/>
      <c r="AK2309" t="s">
        <v>91</v>
      </c>
      <c r="AL2309" t="s"/>
      <c r="AM2309" t="s"/>
      <c r="AN2309" t="s">
        <v>91</v>
      </c>
      <c r="AO2309" t="s"/>
      <c r="AP2309" t="n">
        <v>9</v>
      </c>
      <c r="AQ2309" t="s">
        <v>92</v>
      </c>
      <c r="AR2309" t="s"/>
      <c r="AS2309" t="s">
        <v>160</v>
      </c>
      <c r="AT2309" t="s">
        <v>94</v>
      </c>
      <c r="AU2309" t="s">
        <v>91</v>
      </c>
      <c r="AV2309" t="s"/>
      <c r="AW2309" t="s">
        <v>95</v>
      </c>
      <c r="AX2309" t="s"/>
      <c r="AY2309" t="n">
        <v>418152</v>
      </c>
      <c r="AZ2309" t="s">
        <v>96</v>
      </c>
      <c r="BA2309" t="s"/>
      <c r="BB2309" t="s"/>
      <c r="BC2309" t="n">
        <v>38.9852</v>
      </c>
      <c r="BD2309" t="n">
        <v>38.9852</v>
      </c>
      <c r="BE2309" t="s">
        <v>1438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>
        <v>98</v>
      </c>
      <c r="BO2309" t="s">
        <v>82</v>
      </c>
      <c r="BP2309" t="s">
        <v>99</v>
      </c>
      <c r="BQ2309" t="s">
        <v>138</v>
      </c>
      <c r="BR2309" t="s">
        <v>101</v>
      </c>
    </row>
    <row r="2310" spans="1:70">
      <c r="A2310" t="s">
        <v>70</v>
      </c>
      <c r="B2310" t="s">
        <v>71</v>
      </c>
      <c r="C2310" t="s">
        <v>311</v>
      </c>
      <c r="D2310" t="n">
        <v>3</v>
      </c>
      <c r="E2310" t="s">
        <v>73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95.25</v>
      </c>
      <c r="L2310" t="s">
        <v>77</v>
      </c>
      <c r="M2310" t="s"/>
      <c r="N2310" t="s">
        <v>1042</v>
      </c>
      <c r="O2310" t="s">
        <v>79</v>
      </c>
      <c r="P2310" t="s">
        <v>73</v>
      </c>
      <c r="Q2310" t="s"/>
      <c r="R2310" t="s">
        <v>80</v>
      </c>
      <c r="S2310" t="s">
        <v>2462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HYPERLINK("https://hotelmonitor-cachepage.eclerx.com/savepage/tk_15454758808897543_sr_59.html","info")</f>
        <v/>
      </c>
      <c r="AA2310" t="n">
        <v>-418152</v>
      </c>
      <c r="AB2310" t="s">
        <v>269</v>
      </c>
      <c r="AC2310" t="s">
        <v>88</v>
      </c>
      <c r="AD2310" t="s">
        <v>89</v>
      </c>
      <c r="AE2310" t="s"/>
      <c r="AF2310" t="s"/>
      <c r="AG2310" t="s"/>
      <c r="AH2310" t="s">
        <v>2463</v>
      </c>
      <c r="AI2310" t="s">
        <v>2462</v>
      </c>
      <c r="AJ2310" t="s"/>
      <c r="AK2310" t="s">
        <v>91</v>
      </c>
      <c r="AL2310" t="s"/>
      <c r="AM2310" t="s">
        <v>271</v>
      </c>
      <c r="AN2310" t="s">
        <v>91</v>
      </c>
      <c r="AO2310" t="s"/>
      <c r="AP2310" t="n">
        <v>9</v>
      </c>
      <c r="AQ2310" t="s">
        <v>92</v>
      </c>
      <c r="AR2310" t="s"/>
      <c r="AS2310" t="s">
        <v>160</v>
      </c>
      <c r="AT2310" t="s">
        <v>94</v>
      </c>
      <c r="AU2310" t="s">
        <v>91</v>
      </c>
      <c r="AV2310" t="s"/>
      <c r="AW2310" t="s">
        <v>95</v>
      </c>
      <c r="AX2310" t="s"/>
      <c r="AY2310" t="n">
        <v>418152</v>
      </c>
      <c r="AZ2310" t="s">
        <v>96</v>
      </c>
      <c r="BA2310" t="s"/>
      <c r="BB2310" t="s"/>
      <c r="BC2310" t="n">
        <v>38.9852</v>
      </c>
      <c r="BD2310" t="n">
        <v>38.9852</v>
      </c>
      <c r="BE2310" t="s">
        <v>2464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>
        <v>1046</v>
      </c>
      <c r="BR2310" t="s">
        <v>101</v>
      </c>
    </row>
    <row r="2311" spans="1:70">
      <c r="A2311" t="s">
        <v>70</v>
      </c>
      <c r="B2311" t="s">
        <v>71</v>
      </c>
      <c r="C2311" t="s">
        <v>311</v>
      </c>
      <c r="D2311" t="n">
        <v>3</v>
      </c>
      <c r="E2311" t="s">
        <v>73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95.25</v>
      </c>
      <c r="L2311" t="s">
        <v>77</v>
      </c>
      <c r="M2311" t="s"/>
      <c r="N2311" t="s">
        <v>1042</v>
      </c>
      <c r="O2311" t="s">
        <v>79</v>
      </c>
      <c r="P2311" t="s">
        <v>73</v>
      </c>
      <c r="Q2311" t="s"/>
      <c r="R2311" t="s">
        <v>80</v>
      </c>
      <c r="S2311" t="s">
        <v>2462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HYPERLINK("https://hotelmonitor-cachepage.eclerx.com/savepage/tk_15454758808897543_sr_59.html","info")</f>
        <v/>
      </c>
      <c r="AA2311" t="n">
        <v>-418152</v>
      </c>
      <c r="AB2311" t="s">
        <v>269</v>
      </c>
      <c r="AC2311" t="s">
        <v>88</v>
      </c>
      <c r="AD2311" t="s">
        <v>89</v>
      </c>
      <c r="AE2311" t="s"/>
      <c r="AF2311" t="s"/>
      <c r="AG2311" t="s"/>
      <c r="AH2311" t="s">
        <v>2463</v>
      </c>
      <c r="AI2311" t="s">
        <v>2462</v>
      </c>
      <c r="AJ2311" t="s"/>
      <c r="AK2311" t="s">
        <v>91</v>
      </c>
      <c r="AL2311" t="s"/>
      <c r="AM2311" t="s">
        <v>271</v>
      </c>
      <c r="AN2311" t="s">
        <v>91</v>
      </c>
      <c r="AO2311" t="s"/>
      <c r="AP2311" t="n">
        <v>9</v>
      </c>
      <c r="AQ2311" t="s">
        <v>92</v>
      </c>
      <c r="AR2311" t="s"/>
      <c r="AS2311" t="s">
        <v>160</v>
      </c>
      <c r="AT2311" t="s">
        <v>94</v>
      </c>
      <c r="AU2311" t="s">
        <v>91</v>
      </c>
      <c r="AV2311" t="s"/>
      <c r="AW2311" t="s">
        <v>95</v>
      </c>
      <c r="AX2311" t="s"/>
      <c r="AY2311" t="n">
        <v>418152</v>
      </c>
      <c r="AZ2311" t="s">
        <v>96</v>
      </c>
      <c r="BA2311" t="s"/>
      <c r="BB2311" t="s"/>
      <c r="BC2311" t="n">
        <v>38.9852</v>
      </c>
      <c r="BD2311" t="n">
        <v>38.9852</v>
      </c>
      <c r="BE2311" t="s">
        <v>2464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>
        <v>1046</v>
      </c>
      <c r="BR2311" t="s">
        <v>101</v>
      </c>
    </row>
    <row r="2312" spans="1:70">
      <c r="A2312" t="s">
        <v>70</v>
      </c>
      <c r="B2312" t="s">
        <v>71</v>
      </c>
      <c r="C2312" t="s">
        <v>311</v>
      </c>
      <c r="D2312" t="n">
        <v>3</v>
      </c>
      <c r="E2312" t="s">
        <v>73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128.68</v>
      </c>
      <c r="L2312" t="s">
        <v>77</v>
      </c>
      <c r="M2312" t="s"/>
      <c r="N2312" t="s">
        <v>1042</v>
      </c>
      <c r="O2312" t="s">
        <v>79</v>
      </c>
      <c r="P2312" t="s">
        <v>73</v>
      </c>
      <c r="Q2312" t="s"/>
      <c r="R2312" t="s">
        <v>80</v>
      </c>
      <c r="S2312" t="s">
        <v>2465</v>
      </c>
      <c r="T2312" t="s">
        <v>82</v>
      </c>
      <c r="U2312" t="s">
        <v>83</v>
      </c>
      <c r="V2312" t="s">
        <v>84</v>
      </c>
      <c r="W2312" t="s">
        <v>103</v>
      </c>
      <c r="X2312" t="s"/>
      <c r="Y2312" t="s">
        <v>86</v>
      </c>
      <c r="Z2312">
        <f>HYPERLINK("https://hotelmonitor-cachepage.eclerx.com/savepage/tk_15454758808897543_sr_59.html","info")</f>
        <v/>
      </c>
      <c r="AA2312" t="n">
        <v>-418152</v>
      </c>
      <c r="AB2312" t="s">
        <v>269</v>
      </c>
      <c r="AC2312" t="s">
        <v>88</v>
      </c>
      <c r="AD2312" t="s">
        <v>89</v>
      </c>
      <c r="AE2312" t="s"/>
      <c r="AF2312" t="s"/>
      <c r="AG2312" t="s"/>
      <c r="AH2312" t="s">
        <v>2466</v>
      </c>
      <c r="AI2312" t="s">
        <v>2465</v>
      </c>
      <c r="AJ2312" t="s"/>
      <c r="AK2312" t="s">
        <v>91</v>
      </c>
      <c r="AL2312" t="s"/>
      <c r="AM2312" t="s">
        <v>271</v>
      </c>
      <c r="AN2312" t="s">
        <v>91</v>
      </c>
      <c r="AO2312" t="s"/>
      <c r="AP2312" t="n">
        <v>9</v>
      </c>
      <c r="AQ2312" t="s">
        <v>92</v>
      </c>
      <c r="AR2312" t="s"/>
      <c r="AS2312" t="s">
        <v>160</v>
      </c>
      <c r="AT2312" t="s">
        <v>94</v>
      </c>
      <c r="AU2312" t="s">
        <v>91</v>
      </c>
      <c r="AV2312" t="s"/>
      <c r="AW2312" t="s">
        <v>95</v>
      </c>
      <c r="AX2312" t="s"/>
      <c r="AY2312" t="n">
        <v>418152</v>
      </c>
      <c r="AZ2312" t="s">
        <v>96</v>
      </c>
      <c r="BA2312" t="s"/>
      <c r="BB2312" t="s"/>
      <c r="BC2312" t="n">
        <v>38.9852</v>
      </c>
      <c r="BD2312" t="n">
        <v>38.9852</v>
      </c>
      <c r="BE2312" t="s">
        <v>2467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>
        <v>1046</v>
      </c>
      <c r="BR2312" t="s">
        <v>101</v>
      </c>
    </row>
    <row r="2313" spans="1:70">
      <c r="A2313" t="s">
        <v>70</v>
      </c>
      <c r="B2313" t="s">
        <v>71</v>
      </c>
      <c r="C2313" t="s">
        <v>311</v>
      </c>
      <c r="D2313" t="n">
        <v>3</v>
      </c>
      <c r="E2313" t="s">
        <v>73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128.68</v>
      </c>
      <c r="L2313" t="s">
        <v>77</v>
      </c>
      <c r="M2313" t="s"/>
      <c r="N2313" t="s">
        <v>1042</v>
      </c>
      <c r="O2313" t="s">
        <v>79</v>
      </c>
      <c r="P2313" t="s">
        <v>73</v>
      </c>
      <c r="Q2313" t="s"/>
      <c r="R2313" t="s">
        <v>80</v>
      </c>
      <c r="S2313" t="s">
        <v>2465</v>
      </c>
      <c r="T2313" t="s">
        <v>82</v>
      </c>
      <c r="U2313" t="s">
        <v>83</v>
      </c>
      <c r="V2313" t="s">
        <v>84</v>
      </c>
      <c r="W2313" t="s">
        <v>103</v>
      </c>
      <c r="X2313" t="s"/>
      <c r="Y2313" t="s">
        <v>86</v>
      </c>
      <c r="Z2313">
        <f>HYPERLINK("https://hotelmonitor-cachepage.eclerx.com/savepage/tk_15454758808897543_sr_59.html","info")</f>
        <v/>
      </c>
      <c r="AA2313" t="n">
        <v>-418152</v>
      </c>
      <c r="AB2313" t="s">
        <v>269</v>
      </c>
      <c r="AC2313" t="s">
        <v>88</v>
      </c>
      <c r="AD2313" t="s">
        <v>89</v>
      </c>
      <c r="AE2313" t="s"/>
      <c r="AF2313" t="s"/>
      <c r="AG2313" t="s"/>
      <c r="AH2313" t="s">
        <v>2466</v>
      </c>
      <c r="AI2313" t="s">
        <v>2465</v>
      </c>
      <c r="AJ2313" t="s"/>
      <c r="AK2313" t="s">
        <v>91</v>
      </c>
      <c r="AL2313" t="s"/>
      <c r="AM2313" t="s">
        <v>271</v>
      </c>
      <c r="AN2313" t="s">
        <v>91</v>
      </c>
      <c r="AO2313" t="s"/>
      <c r="AP2313" t="n">
        <v>9</v>
      </c>
      <c r="AQ2313" t="s">
        <v>92</v>
      </c>
      <c r="AR2313" t="s"/>
      <c r="AS2313" t="s">
        <v>160</v>
      </c>
      <c r="AT2313" t="s">
        <v>94</v>
      </c>
      <c r="AU2313" t="s">
        <v>91</v>
      </c>
      <c r="AV2313" t="s"/>
      <c r="AW2313" t="s">
        <v>95</v>
      </c>
      <c r="AX2313" t="s"/>
      <c r="AY2313" t="n">
        <v>418152</v>
      </c>
      <c r="AZ2313" t="s">
        <v>96</v>
      </c>
      <c r="BA2313" t="s"/>
      <c r="BB2313" t="s"/>
      <c r="BC2313" t="n">
        <v>38.9852</v>
      </c>
      <c r="BD2313" t="n">
        <v>38.9852</v>
      </c>
      <c r="BE2313" t="s">
        <v>2467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>
        <v>1046</v>
      </c>
      <c r="BR2313" t="s">
        <v>101</v>
      </c>
    </row>
    <row r="2314" spans="1:70">
      <c r="A2314" t="s">
        <v>70</v>
      </c>
      <c r="B2314" t="s">
        <v>71</v>
      </c>
      <c r="C2314" t="s">
        <v>311</v>
      </c>
      <c r="D2314" t="n">
        <v>3</v>
      </c>
      <c r="E2314" t="s">
        <v>73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171.26</v>
      </c>
      <c r="L2314" t="s">
        <v>77</v>
      </c>
      <c r="M2314" t="s"/>
      <c r="N2314" t="s">
        <v>1042</v>
      </c>
      <c r="O2314" t="s">
        <v>79</v>
      </c>
      <c r="P2314" t="s">
        <v>73</v>
      </c>
      <c r="Q2314" t="s"/>
      <c r="R2314" t="s">
        <v>80</v>
      </c>
      <c r="S2314" t="s">
        <v>2468</v>
      </c>
      <c r="T2314" t="s">
        <v>82</v>
      </c>
      <c r="U2314" t="s">
        <v>83</v>
      </c>
      <c r="V2314" t="s">
        <v>84</v>
      </c>
      <c r="W2314" t="s">
        <v>107</v>
      </c>
      <c r="X2314" t="s"/>
      <c r="Y2314" t="s">
        <v>86</v>
      </c>
      <c r="Z2314">
        <f>HYPERLINK("https://hotelmonitor-cachepage.eclerx.com/savepage/tk_15454758808897543_sr_59.html","info")</f>
        <v/>
      </c>
      <c r="AA2314" t="n">
        <v>-418152</v>
      </c>
      <c r="AB2314" t="s">
        <v>269</v>
      </c>
      <c r="AC2314" t="s">
        <v>88</v>
      </c>
      <c r="AD2314" t="s">
        <v>89</v>
      </c>
      <c r="AE2314" t="s"/>
      <c r="AF2314" t="s"/>
      <c r="AG2314" t="s"/>
      <c r="AH2314" t="s">
        <v>2469</v>
      </c>
      <c r="AI2314" t="s">
        <v>2468</v>
      </c>
      <c r="AJ2314" t="s"/>
      <c r="AK2314" t="s">
        <v>91</v>
      </c>
      <c r="AL2314" t="s"/>
      <c r="AM2314" t="s">
        <v>271</v>
      </c>
      <c r="AN2314" t="s">
        <v>91</v>
      </c>
      <c r="AO2314" t="s"/>
      <c r="AP2314" t="n">
        <v>9</v>
      </c>
      <c r="AQ2314" t="s">
        <v>92</v>
      </c>
      <c r="AR2314" t="s"/>
      <c r="AS2314" t="s">
        <v>160</v>
      </c>
      <c r="AT2314" t="s">
        <v>94</v>
      </c>
      <c r="AU2314" t="s">
        <v>91</v>
      </c>
      <c r="AV2314" t="s"/>
      <c r="AW2314" t="s">
        <v>95</v>
      </c>
      <c r="AX2314" t="s"/>
      <c r="AY2314" t="n">
        <v>418152</v>
      </c>
      <c r="AZ2314" t="s">
        <v>96</v>
      </c>
      <c r="BA2314" t="s"/>
      <c r="BB2314" t="s"/>
      <c r="BC2314" t="n">
        <v>38.9852</v>
      </c>
      <c r="BD2314" t="n">
        <v>38.9852</v>
      </c>
      <c r="BE2314" t="s">
        <v>2470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>
        <v>1046</v>
      </c>
      <c r="BR2314" t="s">
        <v>101</v>
      </c>
    </row>
    <row r="2315" spans="1:70">
      <c r="A2315" t="s">
        <v>70</v>
      </c>
      <c r="B2315" t="s">
        <v>71</v>
      </c>
      <c r="C2315" t="s">
        <v>311</v>
      </c>
      <c r="D2315" t="n">
        <v>3</v>
      </c>
      <c r="E2315" t="s">
        <v>73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171.26</v>
      </c>
      <c r="L2315" t="s">
        <v>77</v>
      </c>
      <c r="M2315" t="s"/>
      <c r="N2315" t="s">
        <v>1042</v>
      </c>
      <c r="O2315" t="s">
        <v>79</v>
      </c>
      <c r="P2315" t="s">
        <v>73</v>
      </c>
      <c r="Q2315" t="s"/>
      <c r="R2315" t="s">
        <v>80</v>
      </c>
      <c r="S2315" t="s">
        <v>2468</v>
      </c>
      <c r="T2315" t="s">
        <v>82</v>
      </c>
      <c r="U2315" t="s">
        <v>83</v>
      </c>
      <c r="V2315" t="s">
        <v>84</v>
      </c>
      <c r="W2315" t="s">
        <v>107</v>
      </c>
      <c r="X2315" t="s"/>
      <c r="Y2315" t="s">
        <v>86</v>
      </c>
      <c r="Z2315">
        <f>HYPERLINK("https://hotelmonitor-cachepage.eclerx.com/savepage/tk_15454758808897543_sr_59.html","info")</f>
        <v/>
      </c>
      <c r="AA2315" t="n">
        <v>-418152</v>
      </c>
      <c r="AB2315" t="s">
        <v>269</v>
      </c>
      <c r="AC2315" t="s">
        <v>88</v>
      </c>
      <c r="AD2315" t="s">
        <v>89</v>
      </c>
      <c r="AE2315" t="s"/>
      <c r="AF2315" t="s"/>
      <c r="AG2315" t="s"/>
      <c r="AH2315" t="s">
        <v>2469</v>
      </c>
      <c r="AI2315" t="s">
        <v>2468</v>
      </c>
      <c r="AJ2315" t="s"/>
      <c r="AK2315" t="s">
        <v>91</v>
      </c>
      <c r="AL2315" t="s"/>
      <c r="AM2315" t="s">
        <v>271</v>
      </c>
      <c r="AN2315" t="s">
        <v>91</v>
      </c>
      <c r="AO2315" t="s"/>
      <c r="AP2315" t="n">
        <v>9</v>
      </c>
      <c r="AQ2315" t="s">
        <v>92</v>
      </c>
      <c r="AR2315" t="s"/>
      <c r="AS2315" t="s">
        <v>160</v>
      </c>
      <c r="AT2315" t="s">
        <v>94</v>
      </c>
      <c r="AU2315" t="s">
        <v>91</v>
      </c>
      <c r="AV2315" t="s"/>
      <c r="AW2315" t="s">
        <v>95</v>
      </c>
      <c r="AX2315" t="s"/>
      <c r="AY2315" t="n">
        <v>418152</v>
      </c>
      <c r="AZ2315" t="s">
        <v>96</v>
      </c>
      <c r="BA2315" t="s"/>
      <c r="BB2315" t="s"/>
      <c r="BC2315" t="n">
        <v>38.9852</v>
      </c>
      <c r="BD2315" t="n">
        <v>38.9852</v>
      </c>
      <c r="BE2315" t="s">
        <v>2470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>
        <v>1046</v>
      </c>
      <c r="BR2315" t="s">
        <v>101</v>
      </c>
    </row>
    <row r="2316" spans="1:70">
      <c r="A2316" t="s">
        <v>70</v>
      </c>
      <c r="B2316" t="s">
        <v>71</v>
      </c>
      <c r="C2316" t="s">
        <v>311</v>
      </c>
      <c r="D2316" t="n">
        <v>3</v>
      </c>
      <c r="E2316" t="s">
        <v>73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100.96</v>
      </c>
      <c r="L2316" t="s">
        <v>77</v>
      </c>
      <c r="M2316" t="s"/>
      <c r="N2316" t="s">
        <v>124</v>
      </c>
      <c r="O2316" t="s">
        <v>79</v>
      </c>
      <c r="P2316" t="s">
        <v>73</v>
      </c>
      <c r="Q2316" t="s"/>
      <c r="R2316" t="s">
        <v>80</v>
      </c>
      <c r="S2316" t="s">
        <v>2471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>
        <f>HYPERLINK("https://hotelmonitor-cachepage.eclerx.com/savepage/tk_15454758808897543_sr_59.html","info")</f>
        <v/>
      </c>
      <c r="AA2316" t="n">
        <v>-418152</v>
      </c>
      <c r="AB2316" t="s">
        <v>269</v>
      </c>
      <c r="AC2316" t="s">
        <v>88</v>
      </c>
      <c r="AD2316" t="s">
        <v>89</v>
      </c>
      <c r="AE2316" t="s"/>
      <c r="AF2316" t="s"/>
      <c r="AG2316" t="s"/>
      <c r="AH2316" t="s">
        <v>2472</v>
      </c>
      <c r="AI2316" t="s">
        <v>2471</v>
      </c>
      <c r="AJ2316" t="s"/>
      <c r="AK2316" t="s">
        <v>91</v>
      </c>
      <c r="AL2316" t="s"/>
      <c r="AM2316" t="s">
        <v>271</v>
      </c>
      <c r="AN2316" t="s">
        <v>91</v>
      </c>
      <c r="AO2316" t="s"/>
      <c r="AP2316" t="n">
        <v>9</v>
      </c>
      <c r="AQ2316" t="s">
        <v>92</v>
      </c>
      <c r="AR2316" t="s"/>
      <c r="AS2316" t="s">
        <v>160</v>
      </c>
      <c r="AT2316" t="s">
        <v>94</v>
      </c>
      <c r="AU2316" t="s">
        <v>91</v>
      </c>
      <c r="AV2316" t="s"/>
      <c r="AW2316" t="s">
        <v>95</v>
      </c>
      <c r="AX2316" t="s"/>
      <c r="AY2316" t="n">
        <v>418152</v>
      </c>
      <c r="AZ2316" t="s">
        <v>96</v>
      </c>
      <c r="BA2316" t="s"/>
      <c r="BB2316" t="s"/>
      <c r="BC2316" t="n">
        <v>38.9852</v>
      </c>
      <c r="BD2316" t="n">
        <v>38.9852</v>
      </c>
      <c r="BE2316" t="s">
        <v>2473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>
        <v>1051</v>
      </c>
      <c r="BR2316" t="s">
        <v>101</v>
      </c>
    </row>
    <row r="2317" spans="1:70">
      <c r="A2317" t="s">
        <v>70</v>
      </c>
      <c r="B2317" t="s">
        <v>71</v>
      </c>
      <c r="C2317" t="s">
        <v>311</v>
      </c>
      <c r="D2317" t="n">
        <v>3</v>
      </c>
      <c r="E2317" t="s">
        <v>73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100.96</v>
      </c>
      <c r="L2317" t="s">
        <v>77</v>
      </c>
      <c r="M2317" t="s"/>
      <c r="N2317" t="s">
        <v>124</v>
      </c>
      <c r="O2317" t="s">
        <v>79</v>
      </c>
      <c r="P2317" t="s">
        <v>73</v>
      </c>
      <c r="Q2317" t="s"/>
      <c r="R2317" t="s">
        <v>80</v>
      </c>
      <c r="S2317" t="s">
        <v>2471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>
        <f>HYPERLINK("https://hotelmonitor-cachepage.eclerx.com/savepage/tk_15454758808897543_sr_59.html","info")</f>
        <v/>
      </c>
      <c r="AA2317" t="n">
        <v>-418152</v>
      </c>
      <c r="AB2317" t="s">
        <v>269</v>
      </c>
      <c r="AC2317" t="s">
        <v>88</v>
      </c>
      <c r="AD2317" t="s">
        <v>89</v>
      </c>
      <c r="AE2317" t="s"/>
      <c r="AF2317" t="s"/>
      <c r="AG2317" t="s"/>
      <c r="AH2317" t="s">
        <v>2472</v>
      </c>
      <c r="AI2317" t="s">
        <v>2471</v>
      </c>
      <c r="AJ2317" t="s"/>
      <c r="AK2317" t="s">
        <v>91</v>
      </c>
      <c r="AL2317" t="s"/>
      <c r="AM2317" t="s">
        <v>271</v>
      </c>
      <c r="AN2317" t="s">
        <v>91</v>
      </c>
      <c r="AO2317" t="s"/>
      <c r="AP2317" t="n">
        <v>9</v>
      </c>
      <c r="AQ2317" t="s">
        <v>92</v>
      </c>
      <c r="AR2317" t="s"/>
      <c r="AS2317" t="s">
        <v>160</v>
      </c>
      <c r="AT2317" t="s">
        <v>94</v>
      </c>
      <c r="AU2317" t="s">
        <v>91</v>
      </c>
      <c r="AV2317" t="s"/>
      <c r="AW2317" t="s">
        <v>95</v>
      </c>
      <c r="AX2317" t="s"/>
      <c r="AY2317" t="n">
        <v>418152</v>
      </c>
      <c r="AZ2317" t="s">
        <v>96</v>
      </c>
      <c r="BA2317" t="s"/>
      <c r="BB2317" t="s"/>
      <c r="BC2317" t="n">
        <v>38.9852</v>
      </c>
      <c r="BD2317" t="n">
        <v>38.9852</v>
      </c>
      <c r="BE2317" t="s">
        <v>2473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>
        <v>1051</v>
      </c>
      <c r="BR2317" t="s">
        <v>101</v>
      </c>
    </row>
    <row r="2318" spans="1:70">
      <c r="A2318" t="s">
        <v>70</v>
      </c>
      <c r="B2318" t="s">
        <v>71</v>
      </c>
      <c r="C2318" t="s">
        <v>311</v>
      </c>
      <c r="D2318" t="n">
        <v>3</v>
      </c>
      <c r="E2318" t="s">
        <v>73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104.27</v>
      </c>
      <c r="L2318" t="s">
        <v>77</v>
      </c>
      <c r="M2318" t="s"/>
      <c r="N2318" t="s">
        <v>303</v>
      </c>
      <c r="O2318" t="s">
        <v>79</v>
      </c>
      <c r="P2318" t="s">
        <v>73</v>
      </c>
      <c r="Q2318" t="s"/>
      <c r="R2318" t="s">
        <v>80</v>
      </c>
      <c r="S2318" t="s">
        <v>2474</v>
      </c>
      <c r="T2318" t="s">
        <v>82</v>
      </c>
      <c r="U2318" t="s">
        <v>83</v>
      </c>
      <c r="V2318" t="s">
        <v>84</v>
      </c>
      <c r="W2318" t="s">
        <v>103</v>
      </c>
      <c r="X2318" t="s"/>
      <c r="Y2318" t="s">
        <v>86</v>
      </c>
      <c r="Z2318">
        <f>HYPERLINK("https://hotelmonitor-cachepage.eclerx.com/savepage/tk_15454758808897543_sr_59.html","info")</f>
        <v/>
      </c>
      <c r="AA2318" t="n">
        <v>-418152</v>
      </c>
      <c r="AB2318" t="s">
        <v>269</v>
      </c>
      <c r="AC2318" t="s">
        <v>88</v>
      </c>
      <c r="AD2318" t="s">
        <v>89</v>
      </c>
      <c r="AE2318" t="s"/>
      <c r="AF2318" t="s"/>
      <c r="AG2318" t="s"/>
      <c r="AH2318" t="s">
        <v>2249</v>
      </c>
      <c r="AI2318" t="s">
        <v>2475</v>
      </c>
      <c r="AJ2318" t="s"/>
      <c r="AK2318" t="s">
        <v>91</v>
      </c>
      <c r="AL2318" t="s"/>
      <c r="AM2318" t="s">
        <v>271</v>
      </c>
      <c r="AN2318" t="s">
        <v>91</v>
      </c>
      <c r="AO2318" t="s"/>
      <c r="AP2318" t="n">
        <v>9</v>
      </c>
      <c r="AQ2318" t="s">
        <v>92</v>
      </c>
      <c r="AR2318" t="s"/>
      <c r="AS2318" t="s">
        <v>160</v>
      </c>
      <c r="AT2318" t="s">
        <v>94</v>
      </c>
      <c r="AU2318" t="s">
        <v>91</v>
      </c>
      <c r="AV2318" t="s"/>
      <c r="AW2318" t="s">
        <v>95</v>
      </c>
      <c r="AX2318" t="s"/>
      <c r="AY2318" t="n">
        <v>418152</v>
      </c>
      <c r="AZ2318" t="s">
        <v>96</v>
      </c>
      <c r="BA2318" t="s"/>
      <c r="BB2318" t="s"/>
      <c r="BC2318" t="n">
        <v>38.9852</v>
      </c>
      <c r="BD2318" t="n">
        <v>38.9852</v>
      </c>
      <c r="BE2318" t="s">
        <v>2476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>
        <v>307</v>
      </c>
      <c r="BR2318" t="s">
        <v>101</v>
      </c>
    </row>
    <row r="2319" spans="1:70">
      <c r="A2319" t="s">
        <v>70</v>
      </c>
      <c r="B2319" t="s">
        <v>71</v>
      </c>
      <c r="C2319" t="s">
        <v>311</v>
      </c>
      <c r="D2319" t="n">
        <v>3</v>
      </c>
      <c r="E2319" t="s">
        <v>73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104.27</v>
      </c>
      <c r="L2319" t="s">
        <v>77</v>
      </c>
      <c r="M2319" t="s"/>
      <c r="N2319" t="s">
        <v>303</v>
      </c>
      <c r="O2319" t="s">
        <v>79</v>
      </c>
      <c r="P2319" t="s">
        <v>73</v>
      </c>
      <c r="Q2319" t="s"/>
      <c r="R2319" t="s">
        <v>80</v>
      </c>
      <c r="S2319" t="s">
        <v>2474</v>
      </c>
      <c r="T2319" t="s">
        <v>82</v>
      </c>
      <c r="U2319" t="s">
        <v>83</v>
      </c>
      <c r="V2319" t="s">
        <v>84</v>
      </c>
      <c r="W2319" t="s">
        <v>103</v>
      </c>
      <c r="X2319" t="s"/>
      <c r="Y2319" t="s">
        <v>86</v>
      </c>
      <c r="Z2319">
        <f>HYPERLINK("https://hotelmonitor-cachepage.eclerx.com/savepage/tk_15454758808897543_sr_59.html","info")</f>
        <v/>
      </c>
      <c r="AA2319" t="n">
        <v>-418152</v>
      </c>
      <c r="AB2319" t="s">
        <v>269</v>
      </c>
      <c r="AC2319" t="s">
        <v>88</v>
      </c>
      <c r="AD2319" t="s">
        <v>89</v>
      </c>
      <c r="AE2319" t="s"/>
      <c r="AF2319" t="s"/>
      <c r="AG2319" t="s"/>
      <c r="AH2319" t="s">
        <v>2249</v>
      </c>
      <c r="AI2319" t="s">
        <v>2475</v>
      </c>
      <c r="AJ2319" t="s"/>
      <c r="AK2319" t="s">
        <v>91</v>
      </c>
      <c r="AL2319" t="s"/>
      <c r="AM2319" t="s">
        <v>271</v>
      </c>
      <c r="AN2319" t="s">
        <v>91</v>
      </c>
      <c r="AO2319" t="s"/>
      <c r="AP2319" t="n">
        <v>9</v>
      </c>
      <c r="AQ2319" t="s">
        <v>92</v>
      </c>
      <c r="AR2319" t="s"/>
      <c r="AS2319" t="s">
        <v>160</v>
      </c>
      <c r="AT2319" t="s">
        <v>94</v>
      </c>
      <c r="AU2319" t="s">
        <v>91</v>
      </c>
      <c r="AV2319" t="s"/>
      <c r="AW2319" t="s">
        <v>95</v>
      </c>
      <c r="AX2319" t="s"/>
      <c r="AY2319" t="n">
        <v>418152</v>
      </c>
      <c r="AZ2319" t="s">
        <v>96</v>
      </c>
      <c r="BA2319" t="s"/>
      <c r="BB2319" t="s"/>
      <c r="BC2319" t="n">
        <v>38.9852</v>
      </c>
      <c r="BD2319" t="n">
        <v>38.9852</v>
      </c>
      <c r="BE2319" t="s">
        <v>2476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>
        <v>307</v>
      </c>
      <c r="BR2319" t="s">
        <v>101</v>
      </c>
    </row>
    <row r="2320" spans="1:70">
      <c r="A2320" t="s">
        <v>70</v>
      </c>
      <c r="B2320" t="s">
        <v>71</v>
      </c>
      <c r="C2320" t="s">
        <v>311</v>
      </c>
      <c r="D2320" t="n">
        <v>3</v>
      </c>
      <c r="E2320" t="s">
        <v>73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124.26</v>
      </c>
      <c r="L2320" t="s">
        <v>77</v>
      </c>
      <c r="M2320" t="s"/>
      <c r="N2320" t="s">
        <v>303</v>
      </c>
      <c r="O2320" t="s">
        <v>79</v>
      </c>
      <c r="P2320" t="s">
        <v>73</v>
      </c>
      <c r="Q2320" t="s"/>
      <c r="R2320" t="s">
        <v>80</v>
      </c>
      <c r="S2320" t="s">
        <v>2477</v>
      </c>
      <c r="T2320" t="s">
        <v>82</v>
      </c>
      <c r="U2320" t="s">
        <v>83</v>
      </c>
      <c r="V2320" t="s">
        <v>84</v>
      </c>
      <c r="W2320" t="s">
        <v>107</v>
      </c>
      <c r="X2320" t="s"/>
      <c r="Y2320" t="s">
        <v>86</v>
      </c>
      <c r="Z2320">
        <f>HYPERLINK("https://hotelmonitor-cachepage.eclerx.com/savepage/tk_15454758808897543_sr_59.html","info")</f>
        <v/>
      </c>
      <c r="AA2320" t="n">
        <v>-418152</v>
      </c>
      <c r="AB2320" t="s">
        <v>269</v>
      </c>
      <c r="AC2320" t="s">
        <v>88</v>
      </c>
      <c r="AD2320" t="s">
        <v>89</v>
      </c>
      <c r="AE2320" t="s"/>
      <c r="AF2320" t="s"/>
      <c r="AG2320" t="s"/>
      <c r="AH2320" t="s">
        <v>2478</v>
      </c>
      <c r="AI2320" t="s">
        <v>2477</v>
      </c>
      <c r="AJ2320" t="s"/>
      <c r="AK2320" t="s">
        <v>91</v>
      </c>
      <c r="AL2320" t="s"/>
      <c r="AM2320" t="s">
        <v>271</v>
      </c>
      <c r="AN2320" t="s">
        <v>91</v>
      </c>
      <c r="AO2320" t="s"/>
      <c r="AP2320" t="n">
        <v>9</v>
      </c>
      <c r="AQ2320" t="s">
        <v>92</v>
      </c>
      <c r="AR2320" t="s"/>
      <c r="AS2320" t="s">
        <v>160</v>
      </c>
      <c r="AT2320" t="s">
        <v>94</v>
      </c>
      <c r="AU2320" t="s">
        <v>91</v>
      </c>
      <c r="AV2320" t="s"/>
      <c r="AW2320" t="s">
        <v>95</v>
      </c>
      <c r="AX2320" t="s"/>
      <c r="AY2320" t="n">
        <v>418152</v>
      </c>
      <c r="AZ2320" t="s">
        <v>96</v>
      </c>
      <c r="BA2320" t="s"/>
      <c r="BB2320" t="s"/>
      <c r="BC2320" t="n">
        <v>38.9852</v>
      </c>
      <c r="BD2320" t="n">
        <v>38.9852</v>
      </c>
      <c r="BE2320" t="s">
        <v>2479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>
        <v>307</v>
      </c>
      <c r="BR2320" t="s">
        <v>101</v>
      </c>
    </row>
    <row r="2321" spans="1:70">
      <c r="A2321" t="s">
        <v>70</v>
      </c>
      <c r="B2321" t="s">
        <v>71</v>
      </c>
      <c r="C2321" t="s">
        <v>311</v>
      </c>
      <c r="D2321" t="n">
        <v>3</v>
      </c>
      <c r="E2321" t="s">
        <v>73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124.26</v>
      </c>
      <c r="L2321" t="s">
        <v>77</v>
      </c>
      <c r="M2321" t="s"/>
      <c r="N2321" t="s">
        <v>303</v>
      </c>
      <c r="O2321" t="s">
        <v>79</v>
      </c>
      <c r="P2321" t="s">
        <v>73</v>
      </c>
      <c r="Q2321" t="s"/>
      <c r="R2321" t="s">
        <v>80</v>
      </c>
      <c r="S2321" t="s">
        <v>2477</v>
      </c>
      <c r="T2321" t="s">
        <v>82</v>
      </c>
      <c r="U2321" t="s">
        <v>83</v>
      </c>
      <c r="V2321" t="s">
        <v>84</v>
      </c>
      <c r="W2321" t="s">
        <v>107</v>
      </c>
      <c r="X2321" t="s"/>
      <c r="Y2321" t="s">
        <v>86</v>
      </c>
      <c r="Z2321">
        <f>HYPERLINK("https://hotelmonitor-cachepage.eclerx.com/savepage/tk_15454758808897543_sr_59.html","info")</f>
        <v/>
      </c>
      <c r="AA2321" t="n">
        <v>-418152</v>
      </c>
      <c r="AB2321" t="s">
        <v>269</v>
      </c>
      <c r="AC2321" t="s">
        <v>88</v>
      </c>
      <c r="AD2321" t="s">
        <v>89</v>
      </c>
      <c r="AE2321" t="s"/>
      <c r="AF2321" t="s"/>
      <c r="AG2321" t="s"/>
      <c r="AH2321" t="s">
        <v>2478</v>
      </c>
      <c r="AI2321" t="s">
        <v>2477</v>
      </c>
      <c r="AJ2321" t="s"/>
      <c r="AK2321" t="s">
        <v>91</v>
      </c>
      <c r="AL2321" t="s"/>
      <c r="AM2321" t="s">
        <v>271</v>
      </c>
      <c r="AN2321" t="s">
        <v>91</v>
      </c>
      <c r="AO2321" t="s"/>
      <c r="AP2321" t="n">
        <v>9</v>
      </c>
      <c r="AQ2321" t="s">
        <v>92</v>
      </c>
      <c r="AR2321" t="s"/>
      <c r="AS2321" t="s">
        <v>160</v>
      </c>
      <c r="AT2321" t="s">
        <v>94</v>
      </c>
      <c r="AU2321" t="s">
        <v>91</v>
      </c>
      <c r="AV2321" t="s"/>
      <c r="AW2321" t="s">
        <v>95</v>
      </c>
      <c r="AX2321" t="s"/>
      <c r="AY2321" t="n">
        <v>418152</v>
      </c>
      <c r="AZ2321" t="s">
        <v>96</v>
      </c>
      <c r="BA2321" t="s"/>
      <c r="BB2321" t="s"/>
      <c r="BC2321" t="n">
        <v>38.9852</v>
      </c>
      <c r="BD2321" t="n">
        <v>38.9852</v>
      </c>
      <c r="BE2321" t="s">
        <v>2479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>
        <v>307</v>
      </c>
      <c r="BR2321" t="s">
        <v>101</v>
      </c>
    </row>
    <row r="2322" spans="1:70">
      <c r="A2322" t="s">
        <v>70</v>
      </c>
      <c r="B2322" t="s">
        <v>71</v>
      </c>
      <c r="C2322" t="s">
        <v>311</v>
      </c>
      <c r="D2322" t="n">
        <v>3</v>
      </c>
      <c r="E2322" t="s">
        <v>73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104.63</v>
      </c>
      <c r="L2322" t="s">
        <v>77</v>
      </c>
      <c r="M2322" t="s"/>
      <c r="N2322" t="s">
        <v>124</v>
      </c>
      <c r="O2322" t="s">
        <v>79</v>
      </c>
      <c r="P2322" t="s">
        <v>73</v>
      </c>
      <c r="Q2322" t="s"/>
      <c r="R2322" t="s">
        <v>80</v>
      </c>
      <c r="S2322" t="s">
        <v>1439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>
        <f>HYPERLINK("https://hotelmonitor-cachepage.eclerx.com/savepage/tk_15454758808897543_sr_59.html","info")</f>
        <v/>
      </c>
      <c r="AA2322" t="n">
        <v>-418152</v>
      </c>
      <c r="AB2322" t="s">
        <v>87</v>
      </c>
      <c r="AC2322" t="s">
        <v>88</v>
      </c>
      <c r="AD2322" t="s">
        <v>89</v>
      </c>
      <c r="AE2322" t="s"/>
      <c r="AF2322" t="s"/>
      <c r="AG2322" t="s"/>
      <c r="AH2322" t="s">
        <v>1440</v>
      </c>
      <c r="AI2322" t="s">
        <v>1439</v>
      </c>
      <c r="AJ2322" t="s"/>
      <c r="AK2322" t="s">
        <v>91</v>
      </c>
      <c r="AL2322" t="s"/>
      <c r="AM2322" t="s"/>
      <c r="AN2322" t="s">
        <v>91</v>
      </c>
      <c r="AO2322" t="s"/>
      <c r="AP2322" t="n">
        <v>9</v>
      </c>
      <c r="AQ2322" t="s">
        <v>92</v>
      </c>
      <c r="AR2322" t="s"/>
      <c r="AS2322" t="s">
        <v>93</v>
      </c>
      <c r="AT2322" t="s">
        <v>94</v>
      </c>
      <c r="AU2322" t="s">
        <v>91</v>
      </c>
      <c r="AV2322" t="s"/>
      <c r="AW2322" t="s">
        <v>95</v>
      </c>
      <c r="AX2322" t="s"/>
      <c r="AY2322" t="n">
        <v>418152</v>
      </c>
      <c r="AZ2322" t="s">
        <v>96</v>
      </c>
      <c r="BA2322" t="s"/>
      <c r="BB2322" t="s"/>
      <c r="BC2322" t="n">
        <v>38.9852</v>
      </c>
      <c r="BD2322" t="n">
        <v>38.9852</v>
      </c>
      <c r="BE2322" t="s">
        <v>1441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>
        <v>98</v>
      </c>
      <c r="BO2322" t="s">
        <v>82</v>
      </c>
      <c r="BP2322" t="s">
        <v>99</v>
      </c>
      <c r="BQ2322" t="s">
        <v>150</v>
      </c>
      <c r="BR2322" t="s">
        <v>101</v>
      </c>
    </row>
    <row r="2323" spans="1:70">
      <c r="A2323" t="s">
        <v>70</v>
      </c>
      <c r="B2323" t="s">
        <v>71</v>
      </c>
      <c r="C2323" t="s">
        <v>311</v>
      </c>
      <c r="D2323" t="n">
        <v>3</v>
      </c>
      <c r="E2323" t="s">
        <v>73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104.63</v>
      </c>
      <c r="L2323" t="s">
        <v>77</v>
      </c>
      <c r="M2323" t="s"/>
      <c r="N2323" t="s">
        <v>124</v>
      </c>
      <c r="O2323" t="s">
        <v>79</v>
      </c>
      <c r="P2323" t="s">
        <v>73</v>
      </c>
      <c r="Q2323" t="s"/>
      <c r="R2323" t="s">
        <v>80</v>
      </c>
      <c r="S2323" t="s">
        <v>1439</v>
      </c>
      <c r="T2323" t="s">
        <v>82</v>
      </c>
      <c r="U2323" t="s">
        <v>83</v>
      </c>
      <c r="V2323" t="s">
        <v>84</v>
      </c>
      <c r="W2323" t="s">
        <v>85</v>
      </c>
      <c r="X2323" t="s"/>
      <c r="Y2323" t="s">
        <v>86</v>
      </c>
      <c r="Z2323">
        <f>HYPERLINK("https://hotelmonitor-cachepage.eclerx.com/savepage/tk_15454758808897543_sr_59.html","info")</f>
        <v/>
      </c>
      <c r="AA2323" t="n">
        <v>-418152</v>
      </c>
      <c r="AB2323" t="s">
        <v>87</v>
      </c>
      <c r="AC2323" t="s">
        <v>88</v>
      </c>
      <c r="AD2323" t="s">
        <v>89</v>
      </c>
      <c r="AE2323" t="s"/>
      <c r="AF2323" t="s"/>
      <c r="AG2323" t="s"/>
      <c r="AH2323" t="s">
        <v>1440</v>
      </c>
      <c r="AI2323" t="s">
        <v>1439</v>
      </c>
      <c r="AJ2323" t="s"/>
      <c r="AK2323" t="s">
        <v>91</v>
      </c>
      <c r="AL2323" t="s"/>
      <c r="AM2323" t="s"/>
      <c r="AN2323" t="s">
        <v>91</v>
      </c>
      <c r="AO2323" t="s"/>
      <c r="AP2323" t="n">
        <v>9</v>
      </c>
      <c r="AQ2323" t="s">
        <v>92</v>
      </c>
      <c r="AR2323" t="s"/>
      <c r="AS2323" t="s">
        <v>93</v>
      </c>
      <c r="AT2323" t="s">
        <v>94</v>
      </c>
      <c r="AU2323" t="s">
        <v>91</v>
      </c>
      <c r="AV2323" t="s"/>
      <c r="AW2323" t="s">
        <v>95</v>
      </c>
      <c r="AX2323" t="s"/>
      <c r="AY2323" t="n">
        <v>418152</v>
      </c>
      <c r="AZ2323" t="s">
        <v>96</v>
      </c>
      <c r="BA2323" t="s"/>
      <c r="BB2323" t="s"/>
      <c r="BC2323" t="n">
        <v>38.9852</v>
      </c>
      <c r="BD2323" t="n">
        <v>38.9852</v>
      </c>
      <c r="BE2323" t="s">
        <v>1441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>
        <v>98</v>
      </c>
      <c r="BO2323" t="s">
        <v>82</v>
      </c>
      <c r="BP2323" t="s">
        <v>99</v>
      </c>
      <c r="BQ2323" t="s">
        <v>150</v>
      </c>
      <c r="BR2323" t="s">
        <v>101</v>
      </c>
    </row>
    <row r="2324" spans="1:70">
      <c r="A2324" t="s">
        <v>70</v>
      </c>
      <c r="B2324" t="s">
        <v>71</v>
      </c>
      <c r="C2324" t="s">
        <v>311</v>
      </c>
      <c r="D2324" t="n">
        <v>3</v>
      </c>
      <c r="E2324" t="s">
        <v>73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118.55</v>
      </c>
      <c r="L2324" t="s">
        <v>77</v>
      </c>
      <c r="M2324" t="s"/>
      <c r="N2324" t="s">
        <v>124</v>
      </c>
      <c r="O2324" t="s">
        <v>79</v>
      </c>
      <c r="P2324" t="s">
        <v>73</v>
      </c>
      <c r="Q2324" t="s"/>
      <c r="R2324" t="s">
        <v>80</v>
      </c>
      <c r="S2324" t="s">
        <v>1442</v>
      </c>
      <c r="T2324" t="s">
        <v>82</v>
      </c>
      <c r="U2324" t="s">
        <v>83</v>
      </c>
      <c r="V2324" t="s">
        <v>84</v>
      </c>
      <c r="W2324" t="s">
        <v>103</v>
      </c>
      <c r="X2324" t="s"/>
      <c r="Y2324" t="s">
        <v>86</v>
      </c>
      <c r="Z2324">
        <f>HYPERLINK("https://hotelmonitor-cachepage.eclerx.com/savepage/tk_15454758808897543_sr_59.html","info")</f>
        <v/>
      </c>
      <c r="AA2324" t="n">
        <v>-418152</v>
      </c>
      <c r="AB2324" t="s">
        <v>87</v>
      </c>
      <c r="AC2324" t="s">
        <v>88</v>
      </c>
      <c r="AD2324" t="s">
        <v>89</v>
      </c>
      <c r="AE2324" t="s"/>
      <c r="AF2324" t="s"/>
      <c r="AG2324" t="s"/>
      <c r="AH2324" t="s">
        <v>1443</v>
      </c>
      <c r="AI2324" t="s">
        <v>1442</v>
      </c>
      <c r="AJ2324" t="s"/>
      <c r="AK2324" t="s">
        <v>91</v>
      </c>
      <c r="AL2324" t="s"/>
      <c r="AM2324" t="s"/>
      <c r="AN2324" t="s">
        <v>91</v>
      </c>
      <c r="AO2324" t="s"/>
      <c r="AP2324" t="n">
        <v>9</v>
      </c>
      <c r="AQ2324" t="s">
        <v>92</v>
      </c>
      <c r="AR2324" t="s"/>
      <c r="AS2324" t="s">
        <v>93</v>
      </c>
      <c r="AT2324" t="s">
        <v>94</v>
      </c>
      <c r="AU2324" t="s">
        <v>91</v>
      </c>
      <c r="AV2324" t="s"/>
      <c r="AW2324" t="s">
        <v>95</v>
      </c>
      <c r="AX2324" t="s"/>
      <c r="AY2324" t="n">
        <v>418152</v>
      </c>
      <c r="AZ2324" t="s">
        <v>96</v>
      </c>
      <c r="BA2324" t="s"/>
      <c r="BB2324" t="s"/>
      <c r="BC2324" t="n">
        <v>38.9852</v>
      </c>
      <c r="BD2324" t="n">
        <v>38.9852</v>
      </c>
      <c r="BE2324" t="s">
        <v>1444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>
        <v>98</v>
      </c>
      <c r="BO2324" t="s">
        <v>82</v>
      </c>
      <c r="BP2324" t="s">
        <v>99</v>
      </c>
      <c r="BQ2324" t="s">
        <v>150</v>
      </c>
      <c r="BR2324" t="s">
        <v>101</v>
      </c>
    </row>
    <row r="2325" spans="1:70">
      <c r="A2325" t="s">
        <v>70</v>
      </c>
      <c r="B2325" t="s">
        <v>71</v>
      </c>
      <c r="C2325" t="s">
        <v>311</v>
      </c>
      <c r="D2325" t="n">
        <v>3</v>
      </c>
      <c r="E2325" t="s">
        <v>73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118.55</v>
      </c>
      <c r="L2325" t="s">
        <v>77</v>
      </c>
      <c r="M2325" t="s"/>
      <c r="N2325" t="s">
        <v>124</v>
      </c>
      <c r="O2325" t="s">
        <v>79</v>
      </c>
      <c r="P2325" t="s">
        <v>73</v>
      </c>
      <c r="Q2325" t="s"/>
      <c r="R2325" t="s">
        <v>80</v>
      </c>
      <c r="S2325" t="s">
        <v>1442</v>
      </c>
      <c r="T2325" t="s">
        <v>82</v>
      </c>
      <c r="U2325" t="s">
        <v>83</v>
      </c>
      <c r="V2325" t="s">
        <v>84</v>
      </c>
      <c r="W2325" t="s">
        <v>103</v>
      </c>
      <c r="X2325" t="s"/>
      <c r="Y2325" t="s">
        <v>86</v>
      </c>
      <c r="Z2325">
        <f>HYPERLINK("https://hotelmonitor-cachepage.eclerx.com/savepage/tk_15454758808897543_sr_59.html","info")</f>
        <v/>
      </c>
      <c r="AA2325" t="n">
        <v>-418152</v>
      </c>
      <c r="AB2325" t="s">
        <v>87</v>
      </c>
      <c r="AC2325" t="s">
        <v>88</v>
      </c>
      <c r="AD2325" t="s">
        <v>89</v>
      </c>
      <c r="AE2325" t="s"/>
      <c r="AF2325" t="s"/>
      <c r="AG2325" t="s"/>
      <c r="AH2325" t="s">
        <v>1443</v>
      </c>
      <c r="AI2325" t="s">
        <v>1442</v>
      </c>
      <c r="AJ2325" t="s"/>
      <c r="AK2325" t="s">
        <v>91</v>
      </c>
      <c r="AL2325" t="s"/>
      <c r="AM2325" t="s"/>
      <c r="AN2325" t="s">
        <v>91</v>
      </c>
      <c r="AO2325" t="s"/>
      <c r="AP2325" t="n">
        <v>9</v>
      </c>
      <c r="AQ2325" t="s">
        <v>92</v>
      </c>
      <c r="AR2325" t="s"/>
      <c r="AS2325" t="s">
        <v>93</v>
      </c>
      <c r="AT2325" t="s">
        <v>94</v>
      </c>
      <c r="AU2325" t="s">
        <v>91</v>
      </c>
      <c r="AV2325" t="s"/>
      <c r="AW2325" t="s">
        <v>95</v>
      </c>
      <c r="AX2325" t="s"/>
      <c r="AY2325" t="n">
        <v>418152</v>
      </c>
      <c r="AZ2325" t="s">
        <v>96</v>
      </c>
      <c r="BA2325" t="s"/>
      <c r="BB2325" t="s"/>
      <c r="BC2325" t="n">
        <v>38.9852</v>
      </c>
      <c r="BD2325" t="n">
        <v>38.9852</v>
      </c>
      <c r="BE2325" t="s">
        <v>1444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>
        <v>98</v>
      </c>
      <c r="BO2325" t="s">
        <v>82</v>
      </c>
      <c r="BP2325" t="s">
        <v>99</v>
      </c>
      <c r="BQ2325" t="s">
        <v>150</v>
      </c>
      <c r="BR2325" t="s">
        <v>101</v>
      </c>
    </row>
    <row r="2326" spans="1:70">
      <c r="A2326" t="s">
        <v>70</v>
      </c>
      <c r="B2326" t="s">
        <v>71</v>
      </c>
      <c r="C2326" t="s">
        <v>311</v>
      </c>
      <c r="D2326" t="n">
        <v>3</v>
      </c>
      <c r="E2326" t="s">
        <v>73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136.27</v>
      </c>
      <c r="L2326" t="s">
        <v>77</v>
      </c>
      <c r="M2326" t="s"/>
      <c r="N2326" t="s">
        <v>124</v>
      </c>
      <c r="O2326" t="s">
        <v>79</v>
      </c>
      <c r="P2326" t="s">
        <v>73</v>
      </c>
      <c r="Q2326" t="s"/>
      <c r="R2326" t="s">
        <v>80</v>
      </c>
      <c r="S2326" t="s">
        <v>1445</v>
      </c>
      <c r="T2326" t="s">
        <v>82</v>
      </c>
      <c r="U2326" t="s">
        <v>83</v>
      </c>
      <c r="V2326" t="s">
        <v>84</v>
      </c>
      <c r="W2326" t="s">
        <v>107</v>
      </c>
      <c r="X2326" t="s"/>
      <c r="Y2326" t="s">
        <v>86</v>
      </c>
      <c r="Z2326">
        <f>HYPERLINK("https://hotelmonitor-cachepage.eclerx.com/savepage/tk_15454758808897543_sr_59.html","info")</f>
        <v/>
      </c>
      <c r="AA2326" t="n">
        <v>-418152</v>
      </c>
      <c r="AB2326" t="s">
        <v>87</v>
      </c>
      <c r="AC2326" t="s">
        <v>88</v>
      </c>
      <c r="AD2326" t="s">
        <v>89</v>
      </c>
      <c r="AE2326" t="s"/>
      <c r="AF2326" t="s"/>
      <c r="AG2326" t="s"/>
      <c r="AH2326" t="s">
        <v>1446</v>
      </c>
      <c r="AI2326" t="s">
        <v>1445</v>
      </c>
      <c r="AJ2326" t="s"/>
      <c r="AK2326" t="s">
        <v>91</v>
      </c>
      <c r="AL2326" t="s"/>
      <c r="AM2326" t="s"/>
      <c r="AN2326" t="s">
        <v>91</v>
      </c>
      <c r="AO2326" t="s"/>
      <c r="AP2326" t="n">
        <v>9</v>
      </c>
      <c r="AQ2326" t="s">
        <v>92</v>
      </c>
      <c r="AR2326" t="s"/>
      <c r="AS2326" t="s">
        <v>93</v>
      </c>
      <c r="AT2326" t="s">
        <v>94</v>
      </c>
      <c r="AU2326" t="s">
        <v>91</v>
      </c>
      <c r="AV2326" t="s"/>
      <c r="AW2326" t="s">
        <v>95</v>
      </c>
      <c r="AX2326" t="s"/>
      <c r="AY2326" t="n">
        <v>418152</v>
      </c>
      <c r="AZ2326" t="s">
        <v>96</v>
      </c>
      <c r="BA2326" t="s"/>
      <c r="BB2326" t="s"/>
      <c r="BC2326" t="n">
        <v>38.9852</v>
      </c>
      <c r="BD2326" t="n">
        <v>38.9852</v>
      </c>
      <c r="BE2326" t="s">
        <v>1447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>
        <v>98</v>
      </c>
      <c r="BO2326" t="s">
        <v>82</v>
      </c>
      <c r="BP2326" t="s">
        <v>99</v>
      </c>
      <c r="BQ2326" t="s">
        <v>150</v>
      </c>
      <c r="BR2326" t="s">
        <v>101</v>
      </c>
    </row>
    <row r="2327" spans="1:70">
      <c r="A2327" t="s">
        <v>70</v>
      </c>
      <c r="B2327" t="s">
        <v>71</v>
      </c>
      <c r="C2327" t="s">
        <v>311</v>
      </c>
      <c r="D2327" t="n">
        <v>3</v>
      </c>
      <c r="E2327" t="s">
        <v>73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136.27</v>
      </c>
      <c r="L2327" t="s">
        <v>77</v>
      </c>
      <c r="M2327" t="s"/>
      <c r="N2327" t="s">
        <v>124</v>
      </c>
      <c r="O2327" t="s">
        <v>79</v>
      </c>
      <c r="P2327" t="s">
        <v>73</v>
      </c>
      <c r="Q2327" t="s"/>
      <c r="R2327" t="s">
        <v>80</v>
      </c>
      <c r="S2327" t="s">
        <v>1445</v>
      </c>
      <c r="T2327" t="s">
        <v>82</v>
      </c>
      <c r="U2327" t="s">
        <v>83</v>
      </c>
      <c r="V2327" t="s">
        <v>84</v>
      </c>
      <c r="W2327" t="s">
        <v>107</v>
      </c>
      <c r="X2327" t="s"/>
      <c r="Y2327" t="s">
        <v>86</v>
      </c>
      <c r="Z2327">
        <f>HYPERLINK("https://hotelmonitor-cachepage.eclerx.com/savepage/tk_15454758808897543_sr_59.html","info")</f>
        <v/>
      </c>
      <c r="AA2327" t="n">
        <v>-418152</v>
      </c>
      <c r="AB2327" t="s">
        <v>87</v>
      </c>
      <c r="AC2327" t="s">
        <v>88</v>
      </c>
      <c r="AD2327" t="s">
        <v>89</v>
      </c>
      <c r="AE2327" t="s"/>
      <c r="AF2327" t="s"/>
      <c r="AG2327" t="s"/>
      <c r="AH2327" t="s">
        <v>1446</v>
      </c>
      <c r="AI2327" t="s">
        <v>1445</v>
      </c>
      <c r="AJ2327" t="s"/>
      <c r="AK2327" t="s">
        <v>91</v>
      </c>
      <c r="AL2327" t="s"/>
      <c r="AM2327" t="s"/>
      <c r="AN2327" t="s">
        <v>91</v>
      </c>
      <c r="AO2327" t="s"/>
      <c r="AP2327" t="n">
        <v>9</v>
      </c>
      <c r="AQ2327" t="s">
        <v>92</v>
      </c>
      <c r="AR2327" t="s"/>
      <c r="AS2327" t="s">
        <v>93</v>
      </c>
      <c r="AT2327" t="s">
        <v>94</v>
      </c>
      <c r="AU2327" t="s">
        <v>91</v>
      </c>
      <c r="AV2327" t="s"/>
      <c r="AW2327" t="s">
        <v>95</v>
      </c>
      <c r="AX2327" t="s"/>
      <c r="AY2327" t="n">
        <v>418152</v>
      </c>
      <c r="AZ2327" t="s">
        <v>96</v>
      </c>
      <c r="BA2327" t="s"/>
      <c r="BB2327" t="s"/>
      <c r="BC2327" t="n">
        <v>38.9852</v>
      </c>
      <c r="BD2327" t="n">
        <v>38.9852</v>
      </c>
      <c r="BE2327" t="s">
        <v>1447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>
        <v>98</v>
      </c>
      <c r="BO2327" t="s">
        <v>82</v>
      </c>
      <c r="BP2327" t="s">
        <v>99</v>
      </c>
      <c r="BQ2327" t="s">
        <v>150</v>
      </c>
      <c r="BR2327" t="s">
        <v>101</v>
      </c>
    </row>
    <row r="2328" spans="1:70">
      <c r="A2328" t="s">
        <v>70</v>
      </c>
      <c r="B2328" t="s">
        <v>71</v>
      </c>
      <c r="C2328" t="s">
        <v>311</v>
      </c>
      <c r="D2328" t="n">
        <v>3</v>
      </c>
      <c r="E2328" t="s">
        <v>73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109.44</v>
      </c>
      <c r="L2328" t="s">
        <v>77</v>
      </c>
      <c r="M2328" t="s"/>
      <c r="N2328" t="s">
        <v>1052</v>
      </c>
      <c r="O2328" t="s">
        <v>79</v>
      </c>
      <c r="P2328" t="s">
        <v>73</v>
      </c>
      <c r="Q2328" t="s"/>
      <c r="R2328" t="s">
        <v>80</v>
      </c>
      <c r="S2328" t="s">
        <v>2480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>
        <f>HYPERLINK("https://hotelmonitor-cachepage.eclerx.com/savepage/tk_15454758808897543_sr_59.html","info")</f>
        <v/>
      </c>
      <c r="AA2328" t="n">
        <v>-418152</v>
      </c>
      <c r="AB2328" t="s">
        <v>269</v>
      </c>
      <c r="AC2328" t="s">
        <v>88</v>
      </c>
      <c r="AD2328" t="s">
        <v>89</v>
      </c>
      <c r="AE2328" t="s"/>
      <c r="AF2328" t="s"/>
      <c r="AG2328" t="s"/>
      <c r="AH2328" t="s">
        <v>2481</v>
      </c>
      <c r="AI2328" t="s">
        <v>2480</v>
      </c>
      <c r="AJ2328" t="s"/>
      <c r="AK2328" t="s">
        <v>91</v>
      </c>
      <c r="AL2328" t="s"/>
      <c r="AM2328" t="s">
        <v>271</v>
      </c>
      <c r="AN2328" t="s">
        <v>91</v>
      </c>
      <c r="AO2328" t="s"/>
      <c r="AP2328" t="n">
        <v>9</v>
      </c>
      <c r="AQ2328" t="s">
        <v>92</v>
      </c>
      <c r="AR2328" t="s"/>
      <c r="AS2328" t="s">
        <v>160</v>
      </c>
      <c r="AT2328" t="s">
        <v>94</v>
      </c>
      <c r="AU2328" t="s">
        <v>91</v>
      </c>
      <c r="AV2328" t="s"/>
      <c r="AW2328" t="s">
        <v>95</v>
      </c>
      <c r="AX2328" t="s"/>
      <c r="AY2328" t="n">
        <v>418152</v>
      </c>
      <c r="AZ2328" t="s">
        <v>96</v>
      </c>
      <c r="BA2328" t="s"/>
      <c r="BB2328" t="s"/>
      <c r="BC2328" t="n">
        <v>38.9852</v>
      </c>
      <c r="BD2328" t="n">
        <v>38.9852</v>
      </c>
      <c r="BE2328" t="s">
        <v>2482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>
        <v>1056</v>
      </c>
      <c r="BR2328" t="s">
        <v>101</v>
      </c>
    </row>
    <row r="2329" spans="1:70">
      <c r="A2329" t="s">
        <v>70</v>
      </c>
      <c r="B2329" t="s">
        <v>71</v>
      </c>
      <c r="C2329" t="s">
        <v>311</v>
      </c>
      <c r="D2329" t="n">
        <v>3</v>
      </c>
      <c r="E2329" t="s">
        <v>73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109.44</v>
      </c>
      <c r="L2329" t="s">
        <v>77</v>
      </c>
      <c r="M2329" t="s"/>
      <c r="N2329" t="s">
        <v>1052</v>
      </c>
      <c r="O2329" t="s">
        <v>79</v>
      </c>
      <c r="P2329" t="s">
        <v>73</v>
      </c>
      <c r="Q2329" t="s"/>
      <c r="R2329" t="s">
        <v>80</v>
      </c>
      <c r="S2329" t="s">
        <v>2480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>
        <f>HYPERLINK("https://hotelmonitor-cachepage.eclerx.com/savepage/tk_15454758808897543_sr_59.html","info")</f>
        <v/>
      </c>
      <c r="AA2329" t="n">
        <v>-418152</v>
      </c>
      <c r="AB2329" t="s">
        <v>269</v>
      </c>
      <c r="AC2329" t="s">
        <v>88</v>
      </c>
      <c r="AD2329" t="s">
        <v>89</v>
      </c>
      <c r="AE2329" t="s"/>
      <c r="AF2329" t="s"/>
      <c r="AG2329" t="s"/>
      <c r="AH2329" t="s">
        <v>2481</v>
      </c>
      <c r="AI2329" t="s">
        <v>2480</v>
      </c>
      <c r="AJ2329" t="s"/>
      <c r="AK2329" t="s">
        <v>91</v>
      </c>
      <c r="AL2329" t="s"/>
      <c r="AM2329" t="s">
        <v>271</v>
      </c>
      <c r="AN2329" t="s">
        <v>91</v>
      </c>
      <c r="AO2329" t="s"/>
      <c r="AP2329" t="n">
        <v>9</v>
      </c>
      <c r="AQ2329" t="s">
        <v>92</v>
      </c>
      <c r="AR2329" t="s"/>
      <c r="AS2329" t="s">
        <v>160</v>
      </c>
      <c r="AT2329" t="s">
        <v>94</v>
      </c>
      <c r="AU2329" t="s">
        <v>91</v>
      </c>
      <c r="AV2329" t="s"/>
      <c r="AW2329" t="s">
        <v>95</v>
      </c>
      <c r="AX2329" t="s"/>
      <c r="AY2329" t="n">
        <v>418152</v>
      </c>
      <c r="AZ2329" t="s">
        <v>96</v>
      </c>
      <c r="BA2329" t="s"/>
      <c r="BB2329" t="s"/>
      <c r="BC2329" t="n">
        <v>38.9852</v>
      </c>
      <c r="BD2329" t="n">
        <v>38.9852</v>
      </c>
      <c r="BE2329" t="s">
        <v>2482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>
        <v>1056</v>
      </c>
      <c r="BR2329" t="s">
        <v>101</v>
      </c>
    </row>
    <row r="2330" spans="1:70">
      <c r="A2330" t="s">
        <v>70</v>
      </c>
      <c r="B2330" t="s">
        <v>71</v>
      </c>
      <c r="C2330" t="s">
        <v>311</v>
      </c>
      <c r="D2330" t="n">
        <v>3</v>
      </c>
      <c r="E2330" t="s">
        <v>73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126.39</v>
      </c>
      <c r="L2330" t="s">
        <v>77</v>
      </c>
      <c r="M2330" t="s"/>
      <c r="N2330" t="s">
        <v>1052</v>
      </c>
      <c r="O2330" t="s">
        <v>79</v>
      </c>
      <c r="P2330" t="s">
        <v>73</v>
      </c>
      <c r="Q2330" t="s"/>
      <c r="R2330" t="s">
        <v>80</v>
      </c>
      <c r="S2330" t="s">
        <v>2483</v>
      </c>
      <c r="T2330" t="s">
        <v>82</v>
      </c>
      <c r="U2330" t="s">
        <v>83</v>
      </c>
      <c r="V2330" t="s">
        <v>84</v>
      </c>
      <c r="W2330" t="s">
        <v>103</v>
      </c>
      <c r="X2330" t="s"/>
      <c r="Y2330" t="s">
        <v>86</v>
      </c>
      <c r="Z2330">
        <f>HYPERLINK("https://hotelmonitor-cachepage.eclerx.com/savepage/tk_15454758808897543_sr_59.html","info")</f>
        <v/>
      </c>
      <c r="AA2330" t="n">
        <v>-418152</v>
      </c>
      <c r="AB2330" t="s">
        <v>269</v>
      </c>
      <c r="AC2330" t="s">
        <v>88</v>
      </c>
      <c r="AD2330" t="s">
        <v>89</v>
      </c>
      <c r="AE2330" t="s"/>
      <c r="AF2330" t="s"/>
      <c r="AG2330" t="s"/>
      <c r="AH2330" t="s">
        <v>2484</v>
      </c>
      <c r="AI2330" t="s">
        <v>2483</v>
      </c>
      <c r="AJ2330" t="s"/>
      <c r="AK2330" t="s">
        <v>91</v>
      </c>
      <c r="AL2330" t="s"/>
      <c r="AM2330" t="s">
        <v>271</v>
      </c>
      <c r="AN2330" t="s">
        <v>91</v>
      </c>
      <c r="AO2330" t="s"/>
      <c r="AP2330" t="n">
        <v>9</v>
      </c>
      <c r="AQ2330" t="s">
        <v>92</v>
      </c>
      <c r="AR2330" t="s"/>
      <c r="AS2330" t="s">
        <v>160</v>
      </c>
      <c r="AT2330" t="s">
        <v>94</v>
      </c>
      <c r="AU2330" t="s">
        <v>91</v>
      </c>
      <c r="AV2330" t="s"/>
      <c r="AW2330" t="s">
        <v>95</v>
      </c>
      <c r="AX2330" t="s"/>
      <c r="AY2330" t="n">
        <v>418152</v>
      </c>
      <c r="AZ2330" t="s">
        <v>96</v>
      </c>
      <c r="BA2330" t="s"/>
      <c r="BB2330" t="s"/>
      <c r="BC2330" t="n">
        <v>38.9852</v>
      </c>
      <c r="BD2330" t="n">
        <v>38.9852</v>
      </c>
      <c r="BE2330" t="s">
        <v>2485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>
        <v>1056</v>
      </c>
      <c r="BR2330" t="s">
        <v>101</v>
      </c>
    </row>
    <row r="2331" spans="1:70">
      <c r="A2331" t="s">
        <v>70</v>
      </c>
      <c r="B2331" t="s">
        <v>71</v>
      </c>
      <c r="C2331" t="s">
        <v>311</v>
      </c>
      <c r="D2331" t="n">
        <v>3</v>
      </c>
      <c r="E2331" t="s">
        <v>73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126.39</v>
      </c>
      <c r="L2331" t="s">
        <v>77</v>
      </c>
      <c r="M2331" t="s"/>
      <c r="N2331" t="s">
        <v>1052</v>
      </c>
      <c r="O2331" t="s">
        <v>79</v>
      </c>
      <c r="P2331" t="s">
        <v>73</v>
      </c>
      <c r="Q2331" t="s"/>
      <c r="R2331" t="s">
        <v>80</v>
      </c>
      <c r="S2331" t="s">
        <v>2483</v>
      </c>
      <c r="T2331" t="s">
        <v>82</v>
      </c>
      <c r="U2331" t="s">
        <v>83</v>
      </c>
      <c r="V2331" t="s">
        <v>84</v>
      </c>
      <c r="W2331" t="s">
        <v>103</v>
      </c>
      <c r="X2331" t="s"/>
      <c r="Y2331" t="s">
        <v>86</v>
      </c>
      <c r="Z2331">
        <f>HYPERLINK("https://hotelmonitor-cachepage.eclerx.com/savepage/tk_15454758808897543_sr_59.html","info")</f>
        <v/>
      </c>
      <c r="AA2331" t="n">
        <v>-418152</v>
      </c>
      <c r="AB2331" t="s">
        <v>269</v>
      </c>
      <c r="AC2331" t="s">
        <v>88</v>
      </c>
      <c r="AD2331" t="s">
        <v>89</v>
      </c>
      <c r="AE2331" t="s"/>
      <c r="AF2331" t="s"/>
      <c r="AG2331" t="s"/>
      <c r="AH2331" t="s">
        <v>2484</v>
      </c>
      <c r="AI2331" t="s">
        <v>2483</v>
      </c>
      <c r="AJ2331" t="s"/>
      <c r="AK2331" t="s">
        <v>91</v>
      </c>
      <c r="AL2331" t="s"/>
      <c r="AM2331" t="s">
        <v>271</v>
      </c>
      <c r="AN2331" t="s">
        <v>91</v>
      </c>
      <c r="AO2331" t="s"/>
      <c r="AP2331" t="n">
        <v>9</v>
      </c>
      <c r="AQ2331" t="s">
        <v>92</v>
      </c>
      <c r="AR2331" t="s"/>
      <c r="AS2331" t="s">
        <v>160</v>
      </c>
      <c r="AT2331" t="s">
        <v>94</v>
      </c>
      <c r="AU2331" t="s">
        <v>91</v>
      </c>
      <c r="AV2331" t="s"/>
      <c r="AW2331" t="s">
        <v>95</v>
      </c>
      <c r="AX2331" t="s"/>
      <c r="AY2331" t="n">
        <v>418152</v>
      </c>
      <c r="AZ2331" t="s">
        <v>96</v>
      </c>
      <c r="BA2331" t="s"/>
      <c r="BB2331" t="s"/>
      <c r="BC2331" t="n">
        <v>38.9852</v>
      </c>
      <c r="BD2331" t="n">
        <v>38.9852</v>
      </c>
      <c r="BE2331" t="s">
        <v>2485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>
        <v>1056</v>
      </c>
      <c r="BR2331" t="s">
        <v>101</v>
      </c>
    </row>
    <row r="2332" spans="1:70">
      <c r="A2332" t="s">
        <v>70</v>
      </c>
      <c r="B2332" t="s">
        <v>71</v>
      </c>
      <c r="C2332" t="s">
        <v>311</v>
      </c>
      <c r="D2332" t="n">
        <v>3</v>
      </c>
      <c r="E2332" t="s">
        <v>73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147.91</v>
      </c>
      <c r="L2332" t="s">
        <v>77</v>
      </c>
      <c r="M2332" t="s"/>
      <c r="N2332" t="s">
        <v>1052</v>
      </c>
      <c r="O2332" t="s">
        <v>79</v>
      </c>
      <c r="P2332" t="s">
        <v>73</v>
      </c>
      <c r="Q2332" t="s"/>
      <c r="R2332" t="s">
        <v>80</v>
      </c>
      <c r="S2332" t="s">
        <v>2486</v>
      </c>
      <c r="T2332" t="s">
        <v>82</v>
      </c>
      <c r="U2332" t="s">
        <v>83</v>
      </c>
      <c r="V2332" t="s">
        <v>84</v>
      </c>
      <c r="W2332" t="s">
        <v>107</v>
      </c>
      <c r="X2332" t="s"/>
      <c r="Y2332" t="s">
        <v>86</v>
      </c>
      <c r="Z2332">
        <f>HYPERLINK("https://hotelmonitor-cachepage.eclerx.com/savepage/tk_15454758808897543_sr_59.html","info")</f>
        <v/>
      </c>
      <c r="AA2332" t="n">
        <v>-418152</v>
      </c>
      <c r="AB2332" t="s">
        <v>269</v>
      </c>
      <c r="AC2332" t="s">
        <v>88</v>
      </c>
      <c r="AD2332" t="s">
        <v>89</v>
      </c>
      <c r="AE2332" t="s"/>
      <c r="AF2332" t="s"/>
      <c r="AG2332" t="s"/>
      <c r="AH2332" t="s">
        <v>2487</v>
      </c>
      <c r="AI2332" t="s">
        <v>2486</v>
      </c>
      <c r="AJ2332" t="s"/>
      <c r="AK2332" t="s">
        <v>91</v>
      </c>
      <c r="AL2332" t="s"/>
      <c r="AM2332" t="s">
        <v>271</v>
      </c>
      <c r="AN2332" t="s">
        <v>91</v>
      </c>
      <c r="AO2332" t="s"/>
      <c r="AP2332" t="n">
        <v>9</v>
      </c>
      <c r="AQ2332" t="s">
        <v>92</v>
      </c>
      <c r="AR2332" t="s"/>
      <c r="AS2332" t="s">
        <v>160</v>
      </c>
      <c r="AT2332" t="s">
        <v>94</v>
      </c>
      <c r="AU2332" t="s">
        <v>91</v>
      </c>
      <c r="AV2332" t="s"/>
      <c r="AW2332" t="s">
        <v>95</v>
      </c>
      <c r="AX2332" t="s"/>
      <c r="AY2332" t="n">
        <v>418152</v>
      </c>
      <c r="AZ2332" t="s">
        <v>96</v>
      </c>
      <c r="BA2332" t="s"/>
      <c r="BB2332" t="s"/>
      <c r="BC2332" t="n">
        <v>38.9852</v>
      </c>
      <c r="BD2332" t="n">
        <v>38.9852</v>
      </c>
      <c r="BE2332" t="s">
        <v>2289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>
        <v>1056</v>
      </c>
      <c r="BR2332" t="s">
        <v>101</v>
      </c>
    </row>
    <row r="2333" spans="1:70">
      <c r="A2333" t="s">
        <v>70</v>
      </c>
      <c r="B2333" t="s">
        <v>71</v>
      </c>
      <c r="C2333" t="s">
        <v>311</v>
      </c>
      <c r="D2333" t="n">
        <v>3</v>
      </c>
      <c r="E2333" t="s">
        <v>73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147.91</v>
      </c>
      <c r="L2333" t="s">
        <v>77</v>
      </c>
      <c r="M2333" t="s"/>
      <c r="N2333" t="s">
        <v>1052</v>
      </c>
      <c r="O2333" t="s">
        <v>79</v>
      </c>
      <c r="P2333" t="s">
        <v>73</v>
      </c>
      <c r="Q2333" t="s"/>
      <c r="R2333" t="s">
        <v>80</v>
      </c>
      <c r="S2333" t="s">
        <v>2486</v>
      </c>
      <c r="T2333" t="s">
        <v>82</v>
      </c>
      <c r="U2333" t="s">
        <v>83</v>
      </c>
      <c r="V2333" t="s">
        <v>84</v>
      </c>
      <c r="W2333" t="s">
        <v>107</v>
      </c>
      <c r="X2333" t="s"/>
      <c r="Y2333" t="s">
        <v>86</v>
      </c>
      <c r="Z2333">
        <f>HYPERLINK("https://hotelmonitor-cachepage.eclerx.com/savepage/tk_15454758808897543_sr_59.html","info")</f>
        <v/>
      </c>
      <c r="AA2333" t="n">
        <v>-418152</v>
      </c>
      <c r="AB2333" t="s">
        <v>269</v>
      </c>
      <c r="AC2333" t="s">
        <v>88</v>
      </c>
      <c r="AD2333" t="s">
        <v>89</v>
      </c>
      <c r="AE2333" t="s"/>
      <c r="AF2333" t="s"/>
      <c r="AG2333" t="s"/>
      <c r="AH2333" t="s">
        <v>2487</v>
      </c>
      <c r="AI2333" t="s">
        <v>2486</v>
      </c>
      <c r="AJ2333" t="s"/>
      <c r="AK2333" t="s">
        <v>91</v>
      </c>
      <c r="AL2333" t="s"/>
      <c r="AM2333" t="s">
        <v>271</v>
      </c>
      <c r="AN2333" t="s">
        <v>91</v>
      </c>
      <c r="AO2333" t="s"/>
      <c r="AP2333" t="n">
        <v>9</v>
      </c>
      <c r="AQ2333" t="s">
        <v>92</v>
      </c>
      <c r="AR2333" t="s"/>
      <c r="AS2333" t="s">
        <v>160</v>
      </c>
      <c r="AT2333" t="s">
        <v>94</v>
      </c>
      <c r="AU2333" t="s">
        <v>91</v>
      </c>
      <c r="AV2333" t="s"/>
      <c r="AW2333" t="s">
        <v>95</v>
      </c>
      <c r="AX2333" t="s"/>
      <c r="AY2333" t="n">
        <v>418152</v>
      </c>
      <c r="AZ2333" t="s">
        <v>96</v>
      </c>
      <c r="BA2333" t="s"/>
      <c r="BB2333" t="s"/>
      <c r="BC2333" t="n">
        <v>38.9852</v>
      </c>
      <c r="BD2333" t="n">
        <v>38.9852</v>
      </c>
      <c r="BE2333" t="s">
        <v>2289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>
        <v>1056</v>
      </c>
      <c r="BR2333" t="s">
        <v>101</v>
      </c>
    </row>
    <row r="2334" spans="1:70">
      <c r="A2334" t="s">
        <v>70</v>
      </c>
      <c r="B2334" t="s">
        <v>71</v>
      </c>
      <c r="C2334" t="s">
        <v>311</v>
      </c>
      <c r="D2334" t="n">
        <v>3</v>
      </c>
      <c r="E2334" t="s">
        <v>73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117.89</v>
      </c>
      <c r="L2334" t="s">
        <v>77</v>
      </c>
      <c r="M2334" t="s"/>
      <c r="N2334" t="s">
        <v>1601</v>
      </c>
      <c r="O2334" t="s">
        <v>79</v>
      </c>
      <c r="P2334" t="s">
        <v>73</v>
      </c>
      <c r="Q2334" t="s"/>
      <c r="R2334" t="s">
        <v>80</v>
      </c>
      <c r="S2334" t="s">
        <v>2488</v>
      </c>
      <c r="T2334" t="s">
        <v>82</v>
      </c>
      <c r="U2334" t="s">
        <v>83</v>
      </c>
      <c r="V2334" t="s">
        <v>84</v>
      </c>
      <c r="W2334" t="s">
        <v>103</v>
      </c>
      <c r="X2334" t="s"/>
      <c r="Y2334" t="s">
        <v>86</v>
      </c>
      <c r="Z2334">
        <f>HYPERLINK("https://hotelmonitor-cachepage.eclerx.com/savepage/tk_15454758808897543_sr_59.html","info")</f>
        <v/>
      </c>
      <c r="AA2334" t="n">
        <v>-418152</v>
      </c>
      <c r="AB2334" t="s">
        <v>269</v>
      </c>
      <c r="AC2334" t="s">
        <v>88</v>
      </c>
      <c r="AD2334" t="s">
        <v>89</v>
      </c>
      <c r="AE2334" t="s"/>
      <c r="AF2334" t="s"/>
      <c r="AG2334" t="s"/>
      <c r="AH2334" t="s">
        <v>2489</v>
      </c>
      <c r="AI2334" t="s">
        <v>2488</v>
      </c>
      <c r="AJ2334" t="s"/>
      <c r="AK2334" t="s">
        <v>91</v>
      </c>
      <c r="AL2334" t="s"/>
      <c r="AM2334" t="s">
        <v>271</v>
      </c>
      <c r="AN2334" t="s">
        <v>91</v>
      </c>
      <c r="AO2334" t="s"/>
      <c r="AP2334" t="n">
        <v>9</v>
      </c>
      <c r="AQ2334" t="s">
        <v>92</v>
      </c>
      <c r="AR2334" t="s"/>
      <c r="AS2334" t="s">
        <v>160</v>
      </c>
      <c r="AT2334" t="s">
        <v>94</v>
      </c>
      <c r="AU2334" t="s">
        <v>91</v>
      </c>
      <c r="AV2334" t="s"/>
      <c r="AW2334" t="s">
        <v>95</v>
      </c>
      <c r="AX2334" t="s"/>
      <c r="AY2334" t="n">
        <v>418152</v>
      </c>
      <c r="AZ2334" t="s">
        <v>96</v>
      </c>
      <c r="BA2334" t="s"/>
      <c r="BB2334" t="s"/>
      <c r="BC2334" t="n">
        <v>38.9852</v>
      </c>
      <c r="BD2334" t="n">
        <v>38.9852</v>
      </c>
      <c r="BE2334" t="s">
        <v>2490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>
        <v>2491</v>
      </c>
      <c r="BR2334" t="s">
        <v>101</v>
      </c>
    </row>
    <row r="2335" spans="1:70">
      <c r="A2335" t="s">
        <v>70</v>
      </c>
      <c r="B2335" t="s">
        <v>71</v>
      </c>
      <c r="C2335" t="s">
        <v>311</v>
      </c>
      <c r="D2335" t="n">
        <v>3</v>
      </c>
      <c r="E2335" t="s">
        <v>73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117.89</v>
      </c>
      <c r="L2335" t="s">
        <v>77</v>
      </c>
      <c r="M2335" t="s"/>
      <c r="N2335" t="s">
        <v>1601</v>
      </c>
      <c r="O2335" t="s">
        <v>79</v>
      </c>
      <c r="P2335" t="s">
        <v>73</v>
      </c>
      <c r="Q2335" t="s"/>
      <c r="R2335" t="s">
        <v>80</v>
      </c>
      <c r="S2335" t="s">
        <v>2488</v>
      </c>
      <c r="T2335" t="s">
        <v>82</v>
      </c>
      <c r="U2335" t="s">
        <v>83</v>
      </c>
      <c r="V2335" t="s">
        <v>84</v>
      </c>
      <c r="W2335" t="s">
        <v>103</v>
      </c>
      <c r="X2335" t="s"/>
      <c r="Y2335" t="s">
        <v>86</v>
      </c>
      <c r="Z2335">
        <f>HYPERLINK("https://hotelmonitor-cachepage.eclerx.com/savepage/tk_15454758808897543_sr_59.html","info")</f>
        <v/>
      </c>
      <c r="AA2335" t="n">
        <v>-418152</v>
      </c>
      <c r="AB2335" t="s">
        <v>269</v>
      </c>
      <c r="AC2335" t="s">
        <v>88</v>
      </c>
      <c r="AD2335" t="s">
        <v>89</v>
      </c>
      <c r="AE2335" t="s"/>
      <c r="AF2335" t="s"/>
      <c r="AG2335" t="s"/>
      <c r="AH2335" t="s">
        <v>2489</v>
      </c>
      <c r="AI2335" t="s">
        <v>2488</v>
      </c>
      <c r="AJ2335" t="s"/>
      <c r="AK2335" t="s">
        <v>91</v>
      </c>
      <c r="AL2335" t="s"/>
      <c r="AM2335" t="s">
        <v>271</v>
      </c>
      <c r="AN2335" t="s">
        <v>91</v>
      </c>
      <c r="AO2335" t="s"/>
      <c r="AP2335" t="n">
        <v>9</v>
      </c>
      <c r="AQ2335" t="s">
        <v>92</v>
      </c>
      <c r="AR2335" t="s"/>
      <c r="AS2335" t="s">
        <v>160</v>
      </c>
      <c r="AT2335" t="s">
        <v>94</v>
      </c>
      <c r="AU2335" t="s">
        <v>91</v>
      </c>
      <c r="AV2335" t="s"/>
      <c r="AW2335" t="s">
        <v>95</v>
      </c>
      <c r="AX2335" t="s"/>
      <c r="AY2335" t="n">
        <v>418152</v>
      </c>
      <c r="AZ2335" t="s">
        <v>96</v>
      </c>
      <c r="BA2335" t="s"/>
      <c r="BB2335" t="s"/>
      <c r="BC2335" t="n">
        <v>38.9852</v>
      </c>
      <c r="BD2335" t="n">
        <v>38.9852</v>
      </c>
      <c r="BE2335" t="s">
        <v>2490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>
        <v>2491</v>
      </c>
      <c r="BR2335" t="s">
        <v>101</v>
      </c>
    </row>
    <row r="2336" spans="1:70">
      <c r="A2336" t="s">
        <v>70</v>
      </c>
      <c r="B2336" t="s">
        <v>71</v>
      </c>
      <c r="C2336" t="s">
        <v>311</v>
      </c>
      <c r="D2336" t="n">
        <v>3</v>
      </c>
      <c r="E2336" t="s">
        <v>73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137.88</v>
      </c>
      <c r="L2336" t="s">
        <v>77</v>
      </c>
      <c r="M2336" t="s"/>
      <c r="N2336" t="s">
        <v>1601</v>
      </c>
      <c r="O2336" t="s">
        <v>79</v>
      </c>
      <c r="P2336" t="s">
        <v>73</v>
      </c>
      <c r="Q2336" t="s"/>
      <c r="R2336" t="s">
        <v>80</v>
      </c>
      <c r="S2336" t="s">
        <v>2492</v>
      </c>
      <c r="T2336" t="s">
        <v>82</v>
      </c>
      <c r="U2336" t="s">
        <v>83</v>
      </c>
      <c r="V2336" t="s">
        <v>84</v>
      </c>
      <c r="W2336" t="s">
        <v>107</v>
      </c>
      <c r="X2336" t="s"/>
      <c r="Y2336" t="s">
        <v>86</v>
      </c>
      <c r="Z2336">
        <f>HYPERLINK("https://hotelmonitor-cachepage.eclerx.com/savepage/tk_15454758808897543_sr_59.html","info")</f>
        <v/>
      </c>
      <c r="AA2336" t="n">
        <v>-418152</v>
      </c>
      <c r="AB2336" t="s">
        <v>269</v>
      </c>
      <c r="AC2336" t="s">
        <v>88</v>
      </c>
      <c r="AD2336" t="s">
        <v>89</v>
      </c>
      <c r="AE2336" t="s"/>
      <c r="AF2336" t="s"/>
      <c r="AG2336" t="s"/>
      <c r="AH2336" t="s">
        <v>2493</v>
      </c>
      <c r="AI2336" t="s">
        <v>2492</v>
      </c>
      <c r="AJ2336" t="s"/>
      <c r="AK2336" t="s">
        <v>91</v>
      </c>
      <c r="AL2336" t="s"/>
      <c r="AM2336" t="s">
        <v>271</v>
      </c>
      <c r="AN2336" t="s">
        <v>91</v>
      </c>
      <c r="AO2336" t="s"/>
      <c r="AP2336" t="n">
        <v>9</v>
      </c>
      <c r="AQ2336" t="s">
        <v>92</v>
      </c>
      <c r="AR2336" t="s"/>
      <c r="AS2336" t="s">
        <v>160</v>
      </c>
      <c r="AT2336" t="s">
        <v>94</v>
      </c>
      <c r="AU2336" t="s">
        <v>91</v>
      </c>
      <c r="AV2336" t="s"/>
      <c r="AW2336" t="s">
        <v>95</v>
      </c>
      <c r="AX2336" t="s"/>
      <c r="AY2336" t="n">
        <v>418152</v>
      </c>
      <c r="AZ2336" t="s">
        <v>96</v>
      </c>
      <c r="BA2336" t="s"/>
      <c r="BB2336" t="s"/>
      <c r="BC2336" t="n">
        <v>38.9852</v>
      </c>
      <c r="BD2336" t="n">
        <v>38.9852</v>
      </c>
      <c r="BE2336" t="s">
        <v>2494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>
        <v>2491</v>
      </c>
      <c r="BR2336" t="s">
        <v>101</v>
      </c>
    </row>
    <row r="2337" spans="1:70">
      <c r="A2337" t="s">
        <v>70</v>
      </c>
      <c r="B2337" t="s">
        <v>71</v>
      </c>
      <c r="C2337" t="s">
        <v>311</v>
      </c>
      <c r="D2337" t="n">
        <v>3</v>
      </c>
      <c r="E2337" t="s">
        <v>73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137.88</v>
      </c>
      <c r="L2337" t="s">
        <v>77</v>
      </c>
      <c r="M2337" t="s"/>
      <c r="N2337" t="s">
        <v>1601</v>
      </c>
      <c r="O2337" t="s">
        <v>79</v>
      </c>
      <c r="P2337" t="s">
        <v>73</v>
      </c>
      <c r="Q2337" t="s"/>
      <c r="R2337" t="s">
        <v>80</v>
      </c>
      <c r="S2337" t="s">
        <v>2492</v>
      </c>
      <c r="T2337" t="s">
        <v>82</v>
      </c>
      <c r="U2337" t="s">
        <v>83</v>
      </c>
      <c r="V2337" t="s">
        <v>84</v>
      </c>
      <c r="W2337" t="s">
        <v>107</v>
      </c>
      <c r="X2337" t="s"/>
      <c r="Y2337" t="s">
        <v>86</v>
      </c>
      <c r="Z2337">
        <f>HYPERLINK("https://hotelmonitor-cachepage.eclerx.com/savepage/tk_15454758808897543_sr_59.html","info")</f>
        <v/>
      </c>
      <c r="AA2337" t="n">
        <v>-418152</v>
      </c>
      <c r="AB2337" t="s">
        <v>269</v>
      </c>
      <c r="AC2337" t="s">
        <v>88</v>
      </c>
      <c r="AD2337" t="s">
        <v>89</v>
      </c>
      <c r="AE2337" t="s"/>
      <c r="AF2337" t="s"/>
      <c r="AG2337" t="s"/>
      <c r="AH2337" t="s">
        <v>2493</v>
      </c>
      <c r="AI2337" t="s">
        <v>2492</v>
      </c>
      <c r="AJ2337" t="s"/>
      <c r="AK2337" t="s">
        <v>91</v>
      </c>
      <c r="AL2337" t="s"/>
      <c r="AM2337" t="s">
        <v>271</v>
      </c>
      <c r="AN2337" t="s">
        <v>91</v>
      </c>
      <c r="AO2337" t="s"/>
      <c r="AP2337" t="n">
        <v>9</v>
      </c>
      <c r="AQ2337" t="s">
        <v>92</v>
      </c>
      <c r="AR2337" t="s"/>
      <c r="AS2337" t="s">
        <v>160</v>
      </c>
      <c r="AT2337" t="s">
        <v>94</v>
      </c>
      <c r="AU2337" t="s">
        <v>91</v>
      </c>
      <c r="AV2337" t="s"/>
      <c r="AW2337" t="s">
        <v>95</v>
      </c>
      <c r="AX2337" t="s"/>
      <c r="AY2337" t="n">
        <v>418152</v>
      </c>
      <c r="AZ2337" t="s">
        <v>96</v>
      </c>
      <c r="BA2337" t="s"/>
      <c r="BB2337" t="s"/>
      <c r="BC2337" t="n">
        <v>38.9852</v>
      </c>
      <c r="BD2337" t="n">
        <v>38.9852</v>
      </c>
      <c r="BE2337" t="s">
        <v>2494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>
        <v>2491</v>
      </c>
      <c r="BR2337" t="s">
        <v>101</v>
      </c>
    </row>
    <row r="2338" spans="1:70">
      <c r="A2338" t="s">
        <v>70</v>
      </c>
      <c r="B2338" t="s">
        <v>71</v>
      </c>
      <c r="C2338" t="s">
        <v>311</v>
      </c>
      <c r="D2338" t="n">
        <v>3</v>
      </c>
      <c r="E2338" t="s">
        <v>73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133.25</v>
      </c>
      <c r="L2338" t="s">
        <v>77</v>
      </c>
      <c r="M2338" t="s"/>
      <c r="N2338" t="s">
        <v>157</v>
      </c>
      <c r="O2338" t="s">
        <v>79</v>
      </c>
      <c r="P2338" t="s">
        <v>73</v>
      </c>
      <c r="Q2338" t="s"/>
      <c r="R2338" t="s">
        <v>80</v>
      </c>
      <c r="S2338" t="s">
        <v>1448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>
        <f>HYPERLINK("https://hotelmonitor-cachepage.eclerx.com/savepage/tk_15454758808897543_sr_59.html","info")</f>
        <v/>
      </c>
      <c r="AA2338" t="n">
        <v>-418152</v>
      </c>
      <c r="AB2338" t="s">
        <v>87</v>
      </c>
      <c r="AC2338" t="s">
        <v>88</v>
      </c>
      <c r="AD2338" t="s">
        <v>89</v>
      </c>
      <c r="AE2338" t="s"/>
      <c r="AF2338" t="s"/>
      <c r="AG2338" t="s"/>
      <c r="AH2338" t="s">
        <v>1449</v>
      </c>
      <c r="AI2338" t="s">
        <v>1448</v>
      </c>
      <c r="AJ2338" t="s"/>
      <c r="AK2338" t="s">
        <v>91</v>
      </c>
      <c r="AL2338" t="s"/>
      <c r="AM2338" t="s"/>
      <c r="AN2338" t="s">
        <v>91</v>
      </c>
      <c r="AO2338" t="s"/>
      <c r="AP2338" t="n">
        <v>9</v>
      </c>
      <c r="AQ2338" t="s">
        <v>92</v>
      </c>
      <c r="AR2338" t="s"/>
      <c r="AS2338" t="s">
        <v>160</v>
      </c>
      <c r="AT2338" t="s">
        <v>94</v>
      </c>
      <c r="AU2338" t="s">
        <v>91</v>
      </c>
      <c r="AV2338" t="s"/>
      <c r="AW2338" t="s">
        <v>95</v>
      </c>
      <c r="AX2338" t="s"/>
      <c r="AY2338" t="n">
        <v>418152</v>
      </c>
      <c r="AZ2338" t="s">
        <v>96</v>
      </c>
      <c r="BA2338" t="s"/>
      <c r="BB2338" t="s"/>
      <c r="BC2338" t="n">
        <v>38.9852</v>
      </c>
      <c r="BD2338" t="n">
        <v>38.9852</v>
      </c>
      <c r="BE2338" t="s">
        <v>1450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>
        <v>98</v>
      </c>
      <c r="BO2338" t="s">
        <v>82</v>
      </c>
      <c r="BP2338" t="s">
        <v>99</v>
      </c>
      <c r="BQ2338" t="s">
        <v>162</v>
      </c>
      <c r="BR2338" t="s">
        <v>101</v>
      </c>
    </row>
    <row r="2339" spans="1:70">
      <c r="A2339" t="s">
        <v>70</v>
      </c>
      <c r="B2339" t="s">
        <v>71</v>
      </c>
      <c r="C2339" t="s">
        <v>311</v>
      </c>
      <c r="D2339" t="n">
        <v>3</v>
      </c>
      <c r="E2339" t="s">
        <v>73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133.25</v>
      </c>
      <c r="L2339" t="s">
        <v>77</v>
      </c>
      <c r="M2339" t="s"/>
      <c r="N2339" t="s">
        <v>157</v>
      </c>
      <c r="O2339" t="s">
        <v>79</v>
      </c>
      <c r="P2339" t="s">
        <v>73</v>
      </c>
      <c r="Q2339" t="s"/>
      <c r="R2339" t="s">
        <v>80</v>
      </c>
      <c r="S2339" t="s">
        <v>1448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>
        <f>HYPERLINK("https://hotelmonitor-cachepage.eclerx.com/savepage/tk_15454758808897543_sr_59.html","info")</f>
        <v/>
      </c>
      <c r="AA2339" t="n">
        <v>-418152</v>
      </c>
      <c r="AB2339" t="s">
        <v>87</v>
      </c>
      <c r="AC2339" t="s">
        <v>88</v>
      </c>
      <c r="AD2339" t="s">
        <v>89</v>
      </c>
      <c r="AE2339" t="s"/>
      <c r="AF2339" t="s"/>
      <c r="AG2339" t="s"/>
      <c r="AH2339" t="s">
        <v>1449</v>
      </c>
      <c r="AI2339" t="s">
        <v>1448</v>
      </c>
      <c r="AJ2339" t="s"/>
      <c r="AK2339" t="s">
        <v>91</v>
      </c>
      <c r="AL2339" t="s"/>
      <c r="AM2339" t="s"/>
      <c r="AN2339" t="s">
        <v>91</v>
      </c>
      <c r="AO2339" t="s"/>
      <c r="AP2339" t="n">
        <v>9</v>
      </c>
      <c r="AQ2339" t="s">
        <v>92</v>
      </c>
      <c r="AR2339" t="s"/>
      <c r="AS2339" t="s">
        <v>160</v>
      </c>
      <c r="AT2339" t="s">
        <v>94</v>
      </c>
      <c r="AU2339" t="s">
        <v>91</v>
      </c>
      <c r="AV2339" t="s"/>
      <c r="AW2339" t="s">
        <v>95</v>
      </c>
      <c r="AX2339" t="s"/>
      <c r="AY2339" t="n">
        <v>418152</v>
      </c>
      <c r="AZ2339" t="s">
        <v>96</v>
      </c>
      <c r="BA2339" t="s"/>
      <c r="BB2339" t="s"/>
      <c r="BC2339" t="n">
        <v>38.9852</v>
      </c>
      <c r="BD2339" t="n">
        <v>38.9852</v>
      </c>
      <c r="BE2339" t="s">
        <v>1450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>
        <v>98</v>
      </c>
      <c r="BO2339" t="s">
        <v>82</v>
      </c>
      <c r="BP2339" t="s">
        <v>99</v>
      </c>
      <c r="BQ2339" t="s">
        <v>162</v>
      </c>
      <c r="BR2339" t="s">
        <v>101</v>
      </c>
    </row>
    <row r="2340" spans="1:70">
      <c r="A2340" t="s">
        <v>70</v>
      </c>
      <c r="B2340" t="s">
        <v>71</v>
      </c>
      <c r="C2340" t="s">
        <v>311</v>
      </c>
      <c r="D2340" t="n">
        <v>3</v>
      </c>
      <c r="E2340" t="s">
        <v>73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147.17</v>
      </c>
      <c r="L2340" t="s">
        <v>77</v>
      </c>
      <c r="M2340" t="s"/>
      <c r="N2340" t="s">
        <v>157</v>
      </c>
      <c r="O2340" t="s">
        <v>79</v>
      </c>
      <c r="P2340" t="s">
        <v>73</v>
      </c>
      <c r="Q2340" t="s"/>
      <c r="R2340" t="s">
        <v>80</v>
      </c>
      <c r="S2340" t="s">
        <v>1451</v>
      </c>
      <c r="T2340" t="s">
        <v>82</v>
      </c>
      <c r="U2340" t="s">
        <v>83</v>
      </c>
      <c r="V2340" t="s">
        <v>84</v>
      </c>
      <c r="W2340" t="s">
        <v>103</v>
      </c>
      <c r="X2340" t="s"/>
      <c r="Y2340" t="s">
        <v>86</v>
      </c>
      <c r="Z2340">
        <f>HYPERLINK("https://hotelmonitor-cachepage.eclerx.com/savepage/tk_15454758808897543_sr_59.html","info")</f>
        <v/>
      </c>
      <c r="AA2340" t="n">
        <v>-418152</v>
      </c>
      <c r="AB2340" t="s">
        <v>87</v>
      </c>
      <c r="AC2340" t="s">
        <v>88</v>
      </c>
      <c r="AD2340" t="s">
        <v>89</v>
      </c>
      <c r="AE2340" t="s"/>
      <c r="AF2340" t="s"/>
      <c r="AG2340" t="s"/>
      <c r="AH2340" t="s">
        <v>1452</v>
      </c>
      <c r="AI2340" t="s">
        <v>1451</v>
      </c>
      <c r="AJ2340" t="s"/>
      <c r="AK2340" t="s">
        <v>91</v>
      </c>
      <c r="AL2340" t="s"/>
      <c r="AM2340" t="s"/>
      <c r="AN2340" t="s">
        <v>91</v>
      </c>
      <c r="AO2340" t="s"/>
      <c r="AP2340" t="n">
        <v>9</v>
      </c>
      <c r="AQ2340" t="s">
        <v>92</v>
      </c>
      <c r="AR2340" t="s"/>
      <c r="AS2340" t="s">
        <v>160</v>
      </c>
      <c r="AT2340" t="s">
        <v>94</v>
      </c>
      <c r="AU2340" t="s">
        <v>91</v>
      </c>
      <c r="AV2340" t="s"/>
      <c r="AW2340" t="s">
        <v>95</v>
      </c>
      <c r="AX2340" t="s"/>
      <c r="AY2340" t="n">
        <v>418152</v>
      </c>
      <c r="AZ2340" t="s">
        <v>96</v>
      </c>
      <c r="BA2340" t="s"/>
      <c r="BB2340" t="s"/>
      <c r="BC2340" t="n">
        <v>38.9852</v>
      </c>
      <c r="BD2340" t="n">
        <v>38.9852</v>
      </c>
      <c r="BE2340" t="s">
        <v>1453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>
        <v>98</v>
      </c>
      <c r="BO2340" t="s">
        <v>82</v>
      </c>
      <c r="BP2340" t="s">
        <v>99</v>
      </c>
      <c r="BQ2340" t="s">
        <v>162</v>
      </c>
      <c r="BR2340" t="s">
        <v>101</v>
      </c>
    </row>
    <row r="2341" spans="1:70">
      <c r="A2341" t="s">
        <v>70</v>
      </c>
      <c r="B2341" t="s">
        <v>71</v>
      </c>
      <c r="C2341" t="s">
        <v>311</v>
      </c>
      <c r="D2341" t="n">
        <v>3</v>
      </c>
      <c r="E2341" t="s">
        <v>73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147.17</v>
      </c>
      <c r="L2341" t="s">
        <v>77</v>
      </c>
      <c r="M2341" t="s"/>
      <c r="N2341" t="s">
        <v>157</v>
      </c>
      <c r="O2341" t="s">
        <v>79</v>
      </c>
      <c r="P2341" t="s">
        <v>73</v>
      </c>
      <c r="Q2341" t="s"/>
      <c r="R2341" t="s">
        <v>80</v>
      </c>
      <c r="S2341" t="s">
        <v>1451</v>
      </c>
      <c r="T2341" t="s">
        <v>82</v>
      </c>
      <c r="U2341" t="s">
        <v>83</v>
      </c>
      <c r="V2341" t="s">
        <v>84</v>
      </c>
      <c r="W2341" t="s">
        <v>103</v>
      </c>
      <c r="X2341" t="s"/>
      <c r="Y2341" t="s">
        <v>86</v>
      </c>
      <c r="Z2341">
        <f>HYPERLINK("https://hotelmonitor-cachepage.eclerx.com/savepage/tk_15454758808897543_sr_59.html","info")</f>
        <v/>
      </c>
      <c r="AA2341" t="n">
        <v>-418152</v>
      </c>
      <c r="AB2341" t="s">
        <v>87</v>
      </c>
      <c r="AC2341" t="s">
        <v>88</v>
      </c>
      <c r="AD2341" t="s">
        <v>89</v>
      </c>
      <c r="AE2341" t="s"/>
      <c r="AF2341" t="s"/>
      <c r="AG2341" t="s"/>
      <c r="AH2341" t="s">
        <v>1452</v>
      </c>
      <c r="AI2341" t="s">
        <v>1451</v>
      </c>
      <c r="AJ2341" t="s"/>
      <c r="AK2341" t="s">
        <v>91</v>
      </c>
      <c r="AL2341" t="s"/>
      <c r="AM2341" t="s"/>
      <c r="AN2341" t="s">
        <v>91</v>
      </c>
      <c r="AO2341" t="s"/>
      <c r="AP2341" t="n">
        <v>9</v>
      </c>
      <c r="AQ2341" t="s">
        <v>92</v>
      </c>
      <c r="AR2341" t="s"/>
      <c r="AS2341" t="s">
        <v>160</v>
      </c>
      <c r="AT2341" t="s">
        <v>94</v>
      </c>
      <c r="AU2341" t="s">
        <v>91</v>
      </c>
      <c r="AV2341" t="s"/>
      <c r="AW2341" t="s">
        <v>95</v>
      </c>
      <c r="AX2341" t="s"/>
      <c r="AY2341" t="n">
        <v>418152</v>
      </c>
      <c r="AZ2341" t="s">
        <v>96</v>
      </c>
      <c r="BA2341" t="s"/>
      <c r="BB2341" t="s"/>
      <c r="BC2341" t="n">
        <v>38.9852</v>
      </c>
      <c r="BD2341" t="n">
        <v>38.9852</v>
      </c>
      <c r="BE2341" t="s">
        <v>1453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>
        <v>98</v>
      </c>
      <c r="BO2341" t="s">
        <v>82</v>
      </c>
      <c r="BP2341" t="s">
        <v>99</v>
      </c>
      <c r="BQ2341" t="s">
        <v>162</v>
      </c>
      <c r="BR2341" t="s">
        <v>101</v>
      </c>
    </row>
    <row r="2342" spans="1:70">
      <c r="A2342" t="s">
        <v>70</v>
      </c>
      <c r="B2342" t="s">
        <v>71</v>
      </c>
      <c r="C2342" t="s">
        <v>311</v>
      </c>
      <c r="D2342" t="n">
        <v>3</v>
      </c>
      <c r="E2342" t="s">
        <v>73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164.89</v>
      </c>
      <c r="L2342" t="s">
        <v>77</v>
      </c>
      <c r="M2342" t="s"/>
      <c r="N2342" t="s">
        <v>157</v>
      </c>
      <c r="O2342" t="s">
        <v>79</v>
      </c>
      <c r="P2342" t="s">
        <v>73</v>
      </c>
      <c r="Q2342" t="s"/>
      <c r="R2342" t="s">
        <v>80</v>
      </c>
      <c r="S2342" t="s">
        <v>1454</v>
      </c>
      <c r="T2342" t="s">
        <v>82</v>
      </c>
      <c r="U2342" t="s">
        <v>83</v>
      </c>
      <c r="V2342" t="s">
        <v>84</v>
      </c>
      <c r="W2342" t="s">
        <v>107</v>
      </c>
      <c r="X2342" t="s"/>
      <c r="Y2342" t="s">
        <v>86</v>
      </c>
      <c r="Z2342">
        <f>HYPERLINK("https://hotelmonitor-cachepage.eclerx.com/savepage/tk_15454758808897543_sr_59.html","info")</f>
        <v/>
      </c>
      <c r="AA2342" t="n">
        <v>-418152</v>
      </c>
      <c r="AB2342" t="s">
        <v>87</v>
      </c>
      <c r="AC2342" t="s">
        <v>88</v>
      </c>
      <c r="AD2342" t="s">
        <v>89</v>
      </c>
      <c r="AE2342" t="s"/>
      <c r="AF2342" t="s"/>
      <c r="AG2342" t="s"/>
      <c r="AH2342" t="s">
        <v>1455</v>
      </c>
      <c r="AI2342" t="s">
        <v>1454</v>
      </c>
      <c r="AJ2342" t="s"/>
      <c r="AK2342" t="s">
        <v>91</v>
      </c>
      <c r="AL2342" t="s"/>
      <c r="AM2342" t="s"/>
      <c r="AN2342" t="s">
        <v>91</v>
      </c>
      <c r="AO2342" t="s"/>
      <c r="AP2342" t="n">
        <v>9</v>
      </c>
      <c r="AQ2342" t="s">
        <v>92</v>
      </c>
      <c r="AR2342" t="s"/>
      <c r="AS2342" t="s">
        <v>160</v>
      </c>
      <c r="AT2342" t="s">
        <v>94</v>
      </c>
      <c r="AU2342" t="s">
        <v>91</v>
      </c>
      <c r="AV2342" t="s"/>
      <c r="AW2342" t="s">
        <v>95</v>
      </c>
      <c r="AX2342" t="s"/>
      <c r="AY2342" t="n">
        <v>418152</v>
      </c>
      <c r="AZ2342" t="s">
        <v>96</v>
      </c>
      <c r="BA2342" t="s"/>
      <c r="BB2342" t="s"/>
      <c r="BC2342" t="n">
        <v>38.9852</v>
      </c>
      <c r="BD2342" t="n">
        <v>38.9852</v>
      </c>
      <c r="BE2342" t="s">
        <v>1456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>
        <v>98</v>
      </c>
      <c r="BO2342" t="s">
        <v>82</v>
      </c>
      <c r="BP2342" t="s">
        <v>99</v>
      </c>
      <c r="BQ2342" t="s">
        <v>162</v>
      </c>
      <c r="BR2342" t="s">
        <v>101</v>
      </c>
    </row>
    <row r="2343" spans="1:70">
      <c r="A2343" t="s">
        <v>70</v>
      </c>
      <c r="B2343" t="s">
        <v>71</v>
      </c>
      <c r="C2343" t="s">
        <v>311</v>
      </c>
      <c r="D2343" t="n">
        <v>3</v>
      </c>
      <c r="E2343" t="s">
        <v>73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164.89</v>
      </c>
      <c r="L2343" t="s">
        <v>77</v>
      </c>
      <c r="M2343" t="s"/>
      <c r="N2343" t="s">
        <v>157</v>
      </c>
      <c r="O2343" t="s">
        <v>79</v>
      </c>
      <c r="P2343" t="s">
        <v>73</v>
      </c>
      <c r="Q2343" t="s"/>
      <c r="R2343" t="s">
        <v>80</v>
      </c>
      <c r="S2343" t="s">
        <v>1454</v>
      </c>
      <c r="T2343" t="s">
        <v>82</v>
      </c>
      <c r="U2343" t="s">
        <v>83</v>
      </c>
      <c r="V2343" t="s">
        <v>84</v>
      </c>
      <c r="W2343" t="s">
        <v>107</v>
      </c>
      <c r="X2343" t="s"/>
      <c r="Y2343" t="s">
        <v>86</v>
      </c>
      <c r="Z2343">
        <f>HYPERLINK("https://hotelmonitor-cachepage.eclerx.com/savepage/tk_15454758808897543_sr_59.html","info")</f>
        <v/>
      </c>
      <c r="AA2343" t="n">
        <v>-418152</v>
      </c>
      <c r="AB2343" t="s">
        <v>87</v>
      </c>
      <c r="AC2343" t="s">
        <v>88</v>
      </c>
      <c r="AD2343" t="s">
        <v>89</v>
      </c>
      <c r="AE2343" t="s"/>
      <c r="AF2343" t="s"/>
      <c r="AG2343" t="s"/>
      <c r="AH2343" t="s">
        <v>1455</v>
      </c>
      <c r="AI2343" t="s">
        <v>1454</v>
      </c>
      <c r="AJ2343" t="s"/>
      <c r="AK2343" t="s">
        <v>91</v>
      </c>
      <c r="AL2343" t="s"/>
      <c r="AM2343" t="s"/>
      <c r="AN2343" t="s">
        <v>91</v>
      </c>
      <c r="AO2343" t="s"/>
      <c r="AP2343" t="n">
        <v>9</v>
      </c>
      <c r="AQ2343" t="s">
        <v>92</v>
      </c>
      <c r="AR2343" t="s"/>
      <c r="AS2343" t="s">
        <v>160</v>
      </c>
      <c r="AT2343" t="s">
        <v>94</v>
      </c>
      <c r="AU2343" t="s">
        <v>91</v>
      </c>
      <c r="AV2343" t="s"/>
      <c r="AW2343" t="s">
        <v>95</v>
      </c>
      <c r="AX2343" t="s"/>
      <c r="AY2343" t="n">
        <v>418152</v>
      </c>
      <c r="AZ2343" t="s">
        <v>96</v>
      </c>
      <c r="BA2343" t="s"/>
      <c r="BB2343" t="s"/>
      <c r="BC2343" t="n">
        <v>38.9852</v>
      </c>
      <c r="BD2343" t="n">
        <v>38.9852</v>
      </c>
      <c r="BE2343" t="s">
        <v>1456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>
        <v>98</v>
      </c>
      <c r="BO2343" t="s">
        <v>82</v>
      </c>
      <c r="BP2343" t="s">
        <v>99</v>
      </c>
      <c r="BQ2343" t="s">
        <v>162</v>
      </c>
      <c r="BR2343" t="s">
        <v>101</v>
      </c>
    </row>
    <row r="2344" spans="1:70">
      <c r="A2344" t="s">
        <v>70</v>
      </c>
      <c r="B2344" t="s">
        <v>71</v>
      </c>
      <c r="C2344" t="s">
        <v>311</v>
      </c>
      <c r="D2344" t="n">
        <v>3</v>
      </c>
      <c r="E2344" t="s">
        <v>73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145.59</v>
      </c>
      <c r="L2344" t="s">
        <v>77</v>
      </c>
      <c r="M2344" t="s"/>
      <c r="N2344" t="s">
        <v>157</v>
      </c>
      <c r="O2344" t="s">
        <v>79</v>
      </c>
      <c r="P2344" t="s">
        <v>73</v>
      </c>
      <c r="Q2344" t="s"/>
      <c r="R2344" t="s">
        <v>80</v>
      </c>
      <c r="S2344" t="s">
        <v>1457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>
        <f>HYPERLINK("https://hotelmonitor-cachepage.eclerx.com/savepage/tk_15454758808897543_sr_59.html","info")</f>
        <v/>
      </c>
      <c r="AA2344" t="n">
        <v>-418152</v>
      </c>
      <c r="AB2344" t="s">
        <v>87</v>
      </c>
      <c r="AC2344" t="s">
        <v>88</v>
      </c>
      <c r="AD2344" t="s">
        <v>89</v>
      </c>
      <c r="AE2344" t="s"/>
      <c r="AF2344" t="s"/>
      <c r="AG2344" t="s"/>
      <c r="AH2344" t="s">
        <v>1458</v>
      </c>
      <c r="AI2344" t="s">
        <v>1457</v>
      </c>
      <c r="AJ2344" t="s"/>
      <c r="AK2344" t="s">
        <v>91</v>
      </c>
      <c r="AL2344" t="s"/>
      <c r="AM2344" t="s"/>
      <c r="AN2344" t="s">
        <v>91</v>
      </c>
      <c r="AO2344" t="s"/>
      <c r="AP2344" t="n">
        <v>9</v>
      </c>
      <c r="AQ2344" t="s">
        <v>92</v>
      </c>
      <c r="AR2344" t="s"/>
      <c r="AS2344" t="s">
        <v>160</v>
      </c>
      <c r="AT2344" t="s">
        <v>94</v>
      </c>
      <c r="AU2344" t="s">
        <v>91</v>
      </c>
      <c r="AV2344" t="s"/>
      <c r="AW2344" t="s">
        <v>95</v>
      </c>
      <c r="AX2344" t="s"/>
      <c r="AY2344" t="n">
        <v>418152</v>
      </c>
      <c r="AZ2344" t="s">
        <v>96</v>
      </c>
      <c r="BA2344" t="s"/>
      <c r="BB2344" t="s"/>
      <c r="BC2344" t="n">
        <v>38.9852</v>
      </c>
      <c r="BD2344" t="n">
        <v>38.9852</v>
      </c>
      <c r="BE2344" t="s">
        <v>1459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>
        <v>98</v>
      </c>
      <c r="BO2344" t="s">
        <v>82</v>
      </c>
      <c r="BP2344" t="s">
        <v>99</v>
      </c>
      <c r="BQ2344" t="s">
        <v>173</v>
      </c>
      <c r="BR2344" t="s">
        <v>101</v>
      </c>
    </row>
    <row r="2345" spans="1:70">
      <c r="A2345" t="s">
        <v>70</v>
      </c>
      <c r="B2345" t="s">
        <v>71</v>
      </c>
      <c r="C2345" t="s">
        <v>311</v>
      </c>
      <c r="D2345" t="n">
        <v>3</v>
      </c>
      <c r="E2345" t="s">
        <v>73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145.59</v>
      </c>
      <c r="L2345" t="s">
        <v>77</v>
      </c>
      <c r="M2345" t="s"/>
      <c r="N2345" t="s">
        <v>157</v>
      </c>
      <c r="O2345" t="s">
        <v>79</v>
      </c>
      <c r="P2345" t="s">
        <v>73</v>
      </c>
      <c r="Q2345" t="s"/>
      <c r="R2345" t="s">
        <v>80</v>
      </c>
      <c r="S2345" t="s">
        <v>1457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>
        <f>HYPERLINK("https://hotelmonitor-cachepage.eclerx.com/savepage/tk_15454758808897543_sr_59.html","info")</f>
        <v/>
      </c>
      <c r="AA2345" t="n">
        <v>-418152</v>
      </c>
      <c r="AB2345" t="s">
        <v>87</v>
      </c>
      <c r="AC2345" t="s">
        <v>88</v>
      </c>
      <c r="AD2345" t="s">
        <v>89</v>
      </c>
      <c r="AE2345" t="s"/>
      <c r="AF2345" t="s"/>
      <c r="AG2345" t="s"/>
      <c r="AH2345" t="s">
        <v>1458</v>
      </c>
      <c r="AI2345" t="s">
        <v>1457</v>
      </c>
      <c r="AJ2345" t="s"/>
      <c r="AK2345" t="s">
        <v>91</v>
      </c>
      <c r="AL2345" t="s"/>
      <c r="AM2345" t="s"/>
      <c r="AN2345" t="s">
        <v>91</v>
      </c>
      <c r="AO2345" t="s"/>
      <c r="AP2345" t="n">
        <v>9</v>
      </c>
      <c r="AQ2345" t="s">
        <v>92</v>
      </c>
      <c r="AR2345" t="s"/>
      <c r="AS2345" t="s">
        <v>160</v>
      </c>
      <c r="AT2345" t="s">
        <v>94</v>
      </c>
      <c r="AU2345" t="s">
        <v>91</v>
      </c>
      <c r="AV2345" t="s"/>
      <c r="AW2345" t="s">
        <v>95</v>
      </c>
      <c r="AX2345" t="s"/>
      <c r="AY2345" t="n">
        <v>418152</v>
      </c>
      <c r="AZ2345" t="s">
        <v>96</v>
      </c>
      <c r="BA2345" t="s"/>
      <c r="BB2345" t="s"/>
      <c r="BC2345" t="n">
        <v>38.9852</v>
      </c>
      <c r="BD2345" t="n">
        <v>38.9852</v>
      </c>
      <c r="BE2345" t="s">
        <v>1459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>
        <v>98</v>
      </c>
      <c r="BO2345" t="s">
        <v>82</v>
      </c>
      <c r="BP2345" t="s">
        <v>99</v>
      </c>
      <c r="BQ2345" t="s">
        <v>173</v>
      </c>
      <c r="BR2345" t="s">
        <v>101</v>
      </c>
    </row>
    <row r="2346" spans="1:70">
      <c r="A2346" t="s">
        <v>70</v>
      </c>
      <c r="B2346" t="s">
        <v>71</v>
      </c>
      <c r="C2346" t="s">
        <v>311</v>
      </c>
      <c r="D2346" t="n">
        <v>3</v>
      </c>
      <c r="E2346" t="s">
        <v>73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159.51</v>
      </c>
      <c r="L2346" t="s">
        <v>77</v>
      </c>
      <c r="M2346" t="s"/>
      <c r="N2346" t="s">
        <v>157</v>
      </c>
      <c r="O2346" t="s">
        <v>79</v>
      </c>
      <c r="P2346" t="s">
        <v>73</v>
      </c>
      <c r="Q2346" t="s"/>
      <c r="R2346" t="s">
        <v>80</v>
      </c>
      <c r="S2346" t="s">
        <v>1460</v>
      </c>
      <c r="T2346" t="s">
        <v>82</v>
      </c>
      <c r="U2346" t="s">
        <v>83</v>
      </c>
      <c r="V2346" t="s">
        <v>84</v>
      </c>
      <c r="W2346" t="s">
        <v>103</v>
      </c>
      <c r="X2346" t="s"/>
      <c r="Y2346" t="s">
        <v>86</v>
      </c>
      <c r="Z2346">
        <f>HYPERLINK("https://hotelmonitor-cachepage.eclerx.com/savepage/tk_15454758808897543_sr_59.html","info")</f>
        <v/>
      </c>
      <c r="AA2346" t="n">
        <v>-418152</v>
      </c>
      <c r="AB2346" t="s">
        <v>87</v>
      </c>
      <c r="AC2346" t="s">
        <v>88</v>
      </c>
      <c r="AD2346" t="s">
        <v>89</v>
      </c>
      <c r="AE2346" t="s"/>
      <c r="AF2346" t="s"/>
      <c r="AG2346" t="s"/>
      <c r="AH2346" t="s">
        <v>1461</v>
      </c>
      <c r="AI2346" t="s">
        <v>1460</v>
      </c>
      <c r="AJ2346" t="s"/>
      <c r="AK2346" t="s">
        <v>91</v>
      </c>
      <c r="AL2346" t="s"/>
      <c r="AM2346" t="s"/>
      <c r="AN2346" t="s">
        <v>91</v>
      </c>
      <c r="AO2346" t="s"/>
      <c r="AP2346" t="n">
        <v>9</v>
      </c>
      <c r="AQ2346" t="s">
        <v>92</v>
      </c>
      <c r="AR2346" t="s"/>
      <c r="AS2346" t="s">
        <v>160</v>
      </c>
      <c r="AT2346" t="s">
        <v>94</v>
      </c>
      <c r="AU2346" t="s">
        <v>91</v>
      </c>
      <c r="AV2346" t="s"/>
      <c r="AW2346" t="s">
        <v>95</v>
      </c>
      <c r="AX2346" t="s"/>
      <c r="AY2346" t="n">
        <v>418152</v>
      </c>
      <c r="AZ2346" t="s">
        <v>96</v>
      </c>
      <c r="BA2346" t="s"/>
      <c r="BB2346" t="s"/>
      <c r="BC2346" t="n">
        <v>38.9852</v>
      </c>
      <c r="BD2346" t="n">
        <v>38.9852</v>
      </c>
      <c r="BE2346" t="s">
        <v>1462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>
        <v>98</v>
      </c>
      <c r="BO2346" t="s">
        <v>82</v>
      </c>
      <c r="BP2346" t="s">
        <v>99</v>
      </c>
      <c r="BQ2346" t="s">
        <v>173</v>
      </c>
      <c r="BR2346" t="s">
        <v>101</v>
      </c>
    </row>
    <row r="2347" spans="1:70">
      <c r="A2347" t="s">
        <v>70</v>
      </c>
      <c r="B2347" t="s">
        <v>71</v>
      </c>
      <c r="C2347" t="s">
        <v>311</v>
      </c>
      <c r="D2347" t="n">
        <v>3</v>
      </c>
      <c r="E2347" t="s">
        <v>73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159.51</v>
      </c>
      <c r="L2347" t="s">
        <v>77</v>
      </c>
      <c r="M2347" t="s"/>
      <c r="N2347" t="s">
        <v>157</v>
      </c>
      <c r="O2347" t="s">
        <v>79</v>
      </c>
      <c r="P2347" t="s">
        <v>73</v>
      </c>
      <c r="Q2347" t="s"/>
      <c r="R2347" t="s">
        <v>80</v>
      </c>
      <c r="S2347" t="s">
        <v>1460</v>
      </c>
      <c r="T2347" t="s">
        <v>82</v>
      </c>
      <c r="U2347" t="s">
        <v>83</v>
      </c>
      <c r="V2347" t="s">
        <v>84</v>
      </c>
      <c r="W2347" t="s">
        <v>103</v>
      </c>
      <c r="X2347" t="s"/>
      <c r="Y2347" t="s">
        <v>86</v>
      </c>
      <c r="Z2347">
        <f>HYPERLINK("https://hotelmonitor-cachepage.eclerx.com/savepage/tk_15454758808897543_sr_59.html","info")</f>
        <v/>
      </c>
      <c r="AA2347" t="n">
        <v>-418152</v>
      </c>
      <c r="AB2347" t="s">
        <v>87</v>
      </c>
      <c r="AC2347" t="s">
        <v>88</v>
      </c>
      <c r="AD2347" t="s">
        <v>89</v>
      </c>
      <c r="AE2347" t="s"/>
      <c r="AF2347" t="s"/>
      <c r="AG2347" t="s"/>
      <c r="AH2347" t="s">
        <v>1461</v>
      </c>
      <c r="AI2347" t="s">
        <v>1460</v>
      </c>
      <c r="AJ2347" t="s"/>
      <c r="AK2347" t="s">
        <v>91</v>
      </c>
      <c r="AL2347" t="s"/>
      <c r="AM2347" t="s"/>
      <c r="AN2347" t="s">
        <v>91</v>
      </c>
      <c r="AO2347" t="s"/>
      <c r="AP2347" t="n">
        <v>9</v>
      </c>
      <c r="AQ2347" t="s">
        <v>92</v>
      </c>
      <c r="AR2347" t="s"/>
      <c r="AS2347" t="s">
        <v>160</v>
      </c>
      <c r="AT2347" t="s">
        <v>94</v>
      </c>
      <c r="AU2347" t="s">
        <v>91</v>
      </c>
      <c r="AV2347" t="s"/>
      <c r="AW2347" t="s">
        <v>95</v>
      </c>
      <c r="AX2347" t="s"/>
      <c r="AY2347" t="n">
        <v>418152</v>
      </c>
      <c r="AZ2347" t="s">
        <v>96</v>
      </c>
      <c r="BA2347" t="s"/>
      <c r="BB2347" t="s"/>
      <c r="BC2347" t="n">
        <v>38.9852</v>
      </c>
      <c r="BD2347" t="n">
        <v>38.9852</v>
      </c>
      <c r="BE2347" t="s">
        <v>1462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>
        <v>98</v>
      </c>
      <c r="BO2347" t="s">
        <v>82</v>
      </c>
      <c r="BP2347" t="s">
        <v>99</v>
      </c>
      <c r="BQ2347" t="s">
        <v>173</v>
      </c>
      <c r="BR2347" t="s">
        <v>101</v>
      </c>
    </row>
    <row r="2348" spans="1:70">
      <c r="A2348" t="s">
        <v>70</v>
      </c>
      <c r="B2348" t="s">
        <v>71</v>
      </c>
      <c r="C2348" t="s">
        <v>311</v>
      </c>
      <c r="D2348" t="n">
        <v>3</v>
      </c>
      <c r="E2348" t="s">
        <v>73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177.23</v>
      </c>
      <c r="L2348" t="s">
        <v>77</v>
      </c>
      <c r="M2348" t="s"/>
      <c r="N2348" t="s">
        <v>157</v>
      </c>
      <c r="O2348" t="s">
        <v>79</v>
      </c>
      <c r="P2348" t="s">
        <v>73</v>
      </c>
      <c r="Q2348" t="s"/>
      <c r="R2348" t="s">
        <v>80</v>
      </c>
      <c r="S2348" t="s">
        <v>1463</v>
      </c>
      <c r="T2348" t="s">
        <v>82</v>
      </c>
      <c r="U2348" t="s">
        <v>83</v>
      </c>
      <c r="V2348" t="s">
        <v>84</v>
      </c>
      <c r="W2348" t="s">
        <v>107</v>
      </c>
      <c r="X2348" t="s"/>
      <c r="Y2348" t="s">
        <v>86</v>
      </c>
      <c r="Z2348">
        <f>HYPERLINK("https://hotelmonitor-cachepage.eclerx.com/savepage/tk_15454758808897543_sr_59.html","info")</f>
        <v/>
      </c>
      <c r="AA2348" t="n">
        <v>-418152</v>
      </c>
      <c r="AB2348" t="s">
        <v>87</v>
      </c>
      <c r="AC2348" t="s">
        <v>88</v>
      </c>
      <c r="AD2348" t="s">
        <v>89</v>
      </c>
      <c r="AE2348" t="s"/>
      <c r="AF2348" t="s"/>
      <c r="AG2348" t="s"/>
      <c r="AH2348" t="s">
        <v>1464</v>
      </c>
      <c r="AI2348" t="s">
        <v>1463</v>
      </c>
      <c r="AJ2348" t="s"/>
      <c r="AK2348" t="s">
        <v>91</v>
      </c>
      <c r="AL2348" t="s"/>
      <c r="AM2348" t="s"/>
      <c r="AN2348" t="s">
        <v>91</v>
      </c>
      <c r="AO2348" t="s"/>
      <c r="AP2348" t="n">
        <v>9</v>
      </c>
      <c r="AQ2348" t="s">
        <v>92</v>
      </c>
      <c r="AR2348" t="s"/>
      <c r="AS2348" t="s">
        <v>160</v>
      </c>
      <c r="AT2348" t="s">
        <v>94</v>
      </c>
      <c r="AU2348" t="s">
        <v>91</v>
      </c>
      <c r="AV2348" t="s"/>
      <c r="AW2348" t="s">
        <v>95</v>
      </c>
      <c r="AX2348" t="s"/>
      <c r="AY2348" t="n">
        <v>418152</v>
      </c>
      <c r="AZ2348" t="s">
        <v>96</v>
      </c>
      <c r="BA2348" t="s"/>
      <c r="BB2348" t="s"/>
      <c r="BC2348" t="n">
        <v>38.9852</v>
      </c>
      <c r="BD2348" t="n">
        <v>38.9852</v>
      </c>
      <c r="BE2348" t="s">
        <v>1465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>
        <v>98</v>
      </c>
      <c r="BO2348" t="s">
        <v>82</v>
      </c>
      <c r="BP2348" t="s">
        <v>99</v>
      </c>
      <c r="BQ2348" t="s">
        <v>173</v>
      </c>
      <c r="BR2348" t="s">
        <v>101</v>
      </c>
    </row>
    <row r="2349" spans="1:70">
      <c r="A2349" t="s">
        <v>70</v>
      </c>
      <c r="B2349" t="s">
        <v>71</v>
      </c>
      <c r="C2349" t="s">
        <v>311</v>
      </c>
      <c r="D2349" t="n">
        <v>3</v>
      </c>
      <c r="E2349" t="s">
        <v>73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177.23</v>
      </c>
      <c r="L2349" t="s">
        <v>77</v>
      </c>
      <c r="M2349" t="s"/>
      <c r="N2349" t="s">
        <v>157</v>
      </c>
      <c r="O2349" t="s">
        <v>79</v>
      </c>
      <c r="P2349" t="s">
        <v>73</v>
      </c>
      <c r="Q2349" t="s"/>
      <c r="R2349" t="s">
        <v>80</v>
      </c>
      <c r="S2349" t="s">
        <v>1463</v>
      </c>
      <c r="T2349" t="s">
        <v>82</v>
      </c>
      <c r="U2349" t="s">
        <v>83</v>
      </c>
      <c r="V2349" t="s">
        <v>84</v>
      </c>
      <c r="W2349" t="s">
        <v>107</v>
      </c>
      <c r="X2349" t="s"/>
      <c r="Y2349" t="s">
        <v>86</v>
      </c>
      <c r="Z2349">
        <f>HYPERLINK("https://hotelmonitor-cachepage.eclerx.com/savepage/tk_15454758808897543_sr_59.html","info")</f>
        <v/>
      </c>
      <c r="AA2349" t="n">
        <v>-418152</v>
      </c>
      <c r="AB2349" t="s">
        <v>87</v>
      </c>
      <c r="AC2349" t="s">
        <v>88</v>
      </c>
      <c r="AD2349" t="s">
        <v>89</v>
      </c>
      <c r="AE2349" t="s"/>
      <c r="AF2349" t="s"/>
      <c r="AG2349" t="s"/>
      <c r="AH2349" t="s">
        <v>1464</v>
      </c>
      <c r="AI2349" t="s">
        <v>1463</v>
      </c>
      <c r="AJ2349" t="s"/>
      <c r="AK2349" t="s">
        <v>91</v>
      </c>
      <c r="AL2349" t="s"/>
      <c r="AM2349" t="s"/>
      <c r="AN2349" t="s">
        <v>91</v>
      </c>
      <c r="AO2349" t="s"/>
      <c r="AP2349" t="n">
        <v>9</v>
      </c>
      <c r="AQ2349" t="s">
        <v>92</v>
      </c>
      <c r="AR2349" t="s"/>
      <c r="AS2349" t="s">
        <v>160</v>
      </c>
      <c r="AT2349" t="s">
        <v>94</v>
      </c>
      <c r="AU2349" t="s">
        <v>91</v>
      </c>
      <c r="AV2349" t="s"/>
      <c r="AW2349" t="s">
        <v>95</v>
      </c>
      <c r="AX2349" t="s"/>
      <c r="AY2349" t="n">
        <v>418152</v>
      </c>
      <c r="AZ2349" t="s">
        <v>96</v>
      </c>
      <c r="BA2349" t="s"/>
      <c r="BB2349" t="s"/>
      <c r="BC2349" t="n">
        <v>38.9852</v>
      </c>
      <c r="BD2349" t="n">
        <v>38.9852</v>
      </c>
      <c r="BE2349" t="s">
        <v>1465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>
        <v>98</v>
      </c>
      <c r="BO2349" t="s">
        <v>82</v>
      </c>
      <c r="BP2349" t="s">
        <v>99</v>
      </c>
      <c r="BQ2349" t="s">
        <v>173</v>
      </c>
      <c r="BR2349" t="s">
        <v>101</v>
      </c>
    </row>
    <row r="2350" spans="1:70">
      <c r="A2350" t="s">
        <v>70</v>
      </c>
      <c r="B2350" t="s">
        <v>71</v>
      </c>
      <c r="C2350" t="s">
        <v>311</v>
      </c>
      <c r="D2350" t="n">
        <v>3</v>
      </c>
      <c r="E2350" t="s">
        <v>73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151.44</v>
      </c>
      <c r="L2350" t="s">
        <v>77</v>
      </c>
      <c r="M2350" t="s"/>
      <c r="N2350" t="s">
        <v>157</v>
      </c>
      <c r="O2350" t="s">
        <v>79</v>
      </c>
      <c r="P2350" t="s">
        <v>73</v>
      </c>
      <c r="Q2350" t="s"/>
      <c r="R2350" t="s">
        <v>80</v>
      </c>
      <c r="S2350" t="s">
        <v>2495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>
        <f>HYPERLINK("https://hotelmonitor-cachepage.eclerx.com/savepage/tk_15454758808897543_sr_59.html","info")</f>
        <v/>
      </c>
      <c r="AA2350" t="n">
        <v>-418152</v>
      </c>
      <c r="AB2350" t="s">
        <v>269</v>
      </c>
      <c r="AC2350" t="s">
        <v>88</v>
      </c>
      <c r="AD2350" t="s">
        <v>89</v>
      </c>
      <c r="AE2350" t="s"/>
      <c r="AF2350" t="s"/>
      <c r="AG2350" t="s"/>
      <c r="AH2350" t="s">
        <v>2496</v>
      </c>
      <c r="AI2350" t="s">
        <v>2495</v>
      </c>
      <c r="AJ2350" t="s"/>
      <c r="AK2350" t="s">
        <v>91</v>
      </c>
      <c r="AL2350" t="s"/>
      <c r="AM2350" t="s">
        <v>271</v>
      </c>
      <c r="AN2350" t="s">
        <v>91</v>
      </c>
      <c r="AO2350" t="s"/>
      <c r="AP2350" t="n">
        <v>9</v>
      </c>
      <c r="AQ2350" t="s">
        <v>92</v>
      </c>
      <c r="AR2350" t="s"/>
      <c r="AS2350" t="s">
        <v>160</v>
      </c>
      <c r="AT2350" t="s">
        <v>94</v>
      </c>
      <c r="AU2350" t="s">
        <v>91</v>
      </c>
      <c r="AV2350" t="s"/>
      <c r="AW2350" t="s">
        <v>95</v>
      </c>
      <c r="AX2350" t="s"/>
      <c r="AY2350" t="n">
        <v>418152</v>
      </c>
      <c r="AZ2350" t="s">
        <v>96</v>
      </c>
      <c r="BA2350" t="s"/>
      <c r="BB2350" t="s"/>
      <c r="BC2350" t="n">
        <v>38.9852</v>
      </c>
      <c r="BD2350" t="n">
        <v>38.9852</v>
      </c>
      <c r="BE2350" t="s">
        <v>2497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>
        <v>1068</v>
      </c>
      <c r="BR2350" t="s">
        <v>101</v>
      </c>
    </row>
    <row r="2351" spans="1:70">
      <c r="A2351" t="s">
        <v>70</v>
      </c>
      <c r="B2351" t="s">
        <v>71</v>
      </c>
      <c r="C2351" t="s">
        <v>311</v>
      </c>
      <c r="D2351" t="n">
        <v>3</v>
      </c>
      <c r="E2351" t="s">
        <v>73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151.44</v>
      </c>
      <c r="L2351" t="s">
        <v>77</v>
      </c>
      <c r="M2351" t="s"/>
      <c r="N2351" t="s">
        <v>157</v>
      </c>
      <c r="O2351" t="s">
        <v>79</v>
      </c>
      <c r="P2351" t="s">
        <v>73</v>
      </c>
      <c r="Q2351" t="s"/>
      <c r="R2351" t="s">
        <v>80</v>
      </c>
      <c r="S2351" t="s">
        <v>2495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HYPERLINK("https://hotelmonitor-cachepage.eclerx.com/savepage/tk_15454758808897543_sr_59.html","info")</f>
        <v/>
      </c>
      <c r="AA2351" t="n">
        <v>-418152</v>
      </c>
      <c r="AB2351" t="s">
        <v>269</v>
      </c>
      <c r="AC2351" t="s">
        <v>88</v>
      </c>
      <c r="AD2351" t="s">
        <v>89</v>
      </c>
      <c r="AE2351" t="s"/>
      <c r="AF2351" t="s"/>
      <c r="AG2351" t="s"/>
      <c r="AH2351" t="s">
        <v>2496</v>
      </c>
      <c r="AI2351" t="s">
        <v>2495</v>
      </c>
      <c r="AJ2351" t="s"/>
      <c r="AK2351" t="s">
        <v>91</v>
      </c>
      <c r="AL2351" t="s"/>
      <c r="AM2351" t="s">
        <v>271</v>
      </c>
      <c r="AN2351" t="s">
        <v>91</v>
      </c>
      <c r="AO2351" t="s"/>
      <c r="AP2351" t="n">
        <v>9</v>
      </c>
      <c r="AQ2351" t="s">
        <v>92</v>
      </c>
      <c r="AR2351" t="s"/>
      <c r="AS2351" t="s">
        <v>160</v>
      </c>
      <c r="AT2351" t="s">
        <v>94</v>
      </c>
      <c r="AU2351" t="s">
        <v>91</v>
      </c>
      <c r="AV2351" t="s"/>
      <c r="AW2351" t="s">
        <v>95</v>
      </c>
      <c r="AX2351" t="s"/>
      <c r="AY2351" t="n">
        <v>418152</v>
      </c>
      <c r="AZ2351" t="s">
        <v>96</v>
      </c>
      <c r="BA2351" t="s"/>
      <c r="BB2351" t="s"/>
      <c r="BC2351" t="n">
        <v>38.9852</v>
      </c>
      <c r="BD2351" t="n">
        <v>38.9852</v>
      </c>
      <c r="BE2351" t="s">
        <v>2497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>
        <v>1068</v>
      </c>
      <c r="BR2351" t="s">
        <v>101</v>
      </c>
    </row>
    <row r="2352" spans="1:70">
      <c r="A2352" t="s">
        <v>70</v>
      </c>
      <c r="B2352" t="s">
        <v>71</v>
      </c>
      <c r="C2352" t="s">
        <v>311</v>
      </c>
      <c r="D2352" t="n">
        <v>3</v>
      </c>
      <c r="E2352" t="s">
        <v>794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114.47</v>
      </c>
      <c r="L2352" t="s">
        <v>77</v>
      </c>
      <c r="M2352" t="s"/>
      <c r="N2352" t="s">
        <v>440</v>
      </c>
      <c r="O2352" t="s">
        <v>79</v>
      </c>
      <c r="P2352" t="s">
        <v>794</v>
      </c>
      <c r="Q2352" t="s"/>
      <c r="R2352" t="s">
        <v>80</v>
      </c>
      <c r="S2352" t="s">
        <v>2647</v>
      </c>
      <c r="T2352" t="s">
        <v>82</v>
      </c>
      <c r="U2352" t="s">
        <v>83</v>
      </c>
      <c r="V2352" t="s">
        <v>84</v>
      </c>
      <c r="W2352" t="s">
        <v>103</v>
      </c>
      <c r="X2352" t="s"/>
      <c r="Y2352" t="s">
        <v>86</v>
      </c>
      <c r="Z2352">
        <f>HYPERLINK("https://hotelmonitor-cachepage.eclerx.com/savepage/tk_15454758809172962_sr_59.html","info")</f>
        <v/>
      </c>
      <c r="AA2352" t="n">
        <v>-475625</v>
      </c>
      <c r="AB2352" t="s">
        <v>796</v>
      </c>
      <c r="AC2352" t="s">
        <v>196</v>
      </c>
      <c r="AD2352" t="s">
        <v>89</v>
      </c>
      <c r="AE2352" t="s"/>
      <c r="AF2352" t="s"/>
      <c r="AG2352" t="s"/>
      <c r="AH2352" t="s">
        <v>2648</v>
      </c>
      <c r="AI2352" t="s">
        <v>2649</v>
      </c>
      <c r="AJ2352" t="s"/>
      <c r="AK2352" t="s">
        <v>91</v>
      </c>
      <c r="AL2352" t="s"/>
      <c r="AM2352" t="s">
        <v>114</v>
      </c>
      <c r="AN2352" t="s">
        <v>91</v>
      </c>
      <c r="AO2352" t="s"/>
      <c r="AP2352" t="n">
        <v>12</v>
      </c>
      <c r="AQ2352" t="s">
        <v>92</v>
      </c>
      <c r="AR2352" t="s"/>
      <c r="AS2352" t="s">
        <v>115</v>
      </c>
      <c r="AT2352" t="s">
        <v>94</v>
      </c>
      <c r="AU2352" t="s">
        <v>91</v>
      </c>
      <c r="AV2352" t="s"/>
      <c r="AW2352" t="s">
        <v>95</v>
      </c>
      <c r="AX2352" t="s"/>
      <c r="AY2352" t="n">
        <v>475625</v>
      </c>
      <c r="AZ2352" t="s">
        <v>798</v>
      </c>
      <c r="BA2352" t="s"/>
      <c r="BB2352" t="s"/>
      <c r="BC2352" t="n">
        <v>38.9127</v>
      </c>
      <c r="BD2352" t="n">
        <v>38.9127</v>
      </c>
      <c r="BE2352" t="s">
        <v>892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>
        <v>448</v>
      </c>
      <c r="BR2352" t="s">
        <v>449</v>
      </c>
    </row>
    <row r="2353" spans="1:70">
      <c r="A2353" t="s">
        <v>70</v>
      </c>
      <c r="B2353" t="s">
        <v>71</v>
      </c>
      <c r="C2353" t="s">
        <v>311</v>
      </c>
      <c r="D2353" t="n">
        <v>3</v>
      </c>
      <c r="E2353" t="s">
        <v>794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114.47</v>
      </c>
      <c r="L2353" t="s">
        <v>77</v>
      </c>
      <c r="M2353" t="s"/>
      <c r="N2353" t="s">
        <v>440</v>
      </c>
      <c r="O2353" t="s">
        <v>79</v>
      </c>
      <c r="P2353" t="s">
        <v>794</v>
      </c>
      <c r="Q2353" t="s"/>
      <c r="R2353" t="s">
        <v>80</v>
      </c>
      <c r="S2353" t="s">
        <v>2647</v>
      </c>
      <c r="T2353" t="s">
        <v>82</v>
      </c>
      <c r="U2353" t="s">
        <v>83</v>
      </c>
      <c r="V2353" t="s">
        <v>84</v>
      </c>
      <c r="W2353" t="s">
        <v>103</v>
      </c>
      <c r="X2353" t="s"/>
      <c r="Y2353" t="s">
        <v>86</v>
      </c>
      <c r="Z2353">
        <f>HYPERLINK("https://hotelmonitor-cachepage.eclerx.com/savepage/tk_15454758809172962_sr_59.html","info")</f>
        <v/>
      </c>
      <c r="AA2353" t="n">
        <v>-475625</v>
      </c>
      <c r="AB2353" t="s">
        <v>796</v>
      </c>
      <c r="AC2353" t="s">
        <v>196</v>
      </c>
      <c r="AD2353" t="s">
        <v>89</v>
      </c>
      <c r="AE2353" t="s"/>
      <c r="AF2353" t="s"/>
      <c r="AG2353" t="s"/>
      <c r="AH2353" t="s">
        <v>2648</v>
      </c>
      <c r="AI2353" t="s">
        <v>2649</v>
      </c>
      <c r="AJ2353" t="s"/>
      <c r="AK2353" t="s">
        <v>91</v>
      </c>
      <c r="AL2353" t="s"/>
      <c r="AM2353" t="s">
        <v>114</v>
      </c>
      <c r="AN2353" t="s">
        <v>91</v>
      </c>
      <c r="AO2353" t="s"/>
      <c r="AP2353" t="n">
        <v>12</v>
      </c>
      <c r="AQ2353" t="s">
        <v>92</v>
      </c>
      <c r="AR2353" t="s"/>
      <c r="AS2353" t="s">
        <v>115</v>
      </c>
      <c r="AT2353" t="s">
        <v>94</v>
      </c>
      <c r="AU2353" t="s">
        <v>91</v>
      </c>
      <c r="AV2353" t="s"/>
      <c r="AW2353" t="s">
        <v>95</v>
      </c>
      <c r="AX2353" t="s"/>
      <c r="AY2353" t="n">
        <v>475625</v>
      </c>
      <c r="AZ2353" t="s">
        <v>798</v>
      </c>
      <c r="BA2353" t="s"/>
      <c r="BB2353" t="s"/>
      <c r="BC2353" t="n">
        <v>38.9127</v>
      </c>
      <c r="BD2353" t="n">
        <v>38.9127</v>
      </c>
      <c r="BE2353" t="s">
        <v>892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>
        <v>448</v>
      </c>
      <c r="BR2353" t="s">
        <v>449</v>
      </c>
    </row>
    <row r="2354" spans="1:70">
      <c r="A2354" t="s">
        <v>70</v>
      </c>
      <c r="B2354" t="s">
        <v>71</v>
      </c>
      <c r="C2354" t="s">
        <v>311</v>
      </c>
      <c r="D2354" t="n">
        <v>3</v>
      </c>
      <c r="E2354" t="s">
        <v>794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115.41</v>
      </c>
      <c r="L2354" t="s">
        <v>77</v>
      </c>
      <c r="M2354" t="s"/>
      <c r="N2354" t="s">
        <v>440</v>
      </c>
      <c r="O2354" t="s">
        <v>79</v>
      </c>
      <c r="P2354" t="s">
        <v>794</v>
      </c>
      <c r="Q2354" t="s"/>
      <c r="R2354" t="s">
        <v>80</v>
      </c>
      <c r="S2354" t="s">
        <v>2650</v>
      </c>
      <c r="T2354" t="s">
        <v>82</v>
      </c>
      <c r="U2354" t="s">
        <v>83</v>
      </c>
      <c r="V2354" t="s">
        <v>84</v>
      </c>
      <c r="W2354" t="s">
        <v>103</v>
      </c>
      <c r="X2354" t="s"/>
      <c r="Y2354" t="s">
        <v>86</v>
      </c>
      <c r="Z2354">
        <f>HYPERLINK("https://hotelmonitor-cachepage.eclerx.com/savepage/tk_15454758809172962_sr_59.html","info")</f>
        <v/>
      </c>
      <c r="AA2354" t="n">
        <v>-475625</v>
      </c>
      <c r="AB2354" t="s">
        <v>801</v>
      </c>
      <c r="AC2354" t="s">
        <v>196</v>
      </c>
      <c r="AD2354" t="s">
        <v>89</v>
      </c>
      <c r="AE2354" t="s"/>
      <c r="AF2354" t="s"/>
      <c r="AG2354" t="s"/>
      <c r="AH2354" t="s">
        <v>2651</v>
      </c>
      <c r="AI2354" t="s">
        <v>2650</v>
      </c>
      <c r="AJ2354" t="s"/>
      <c r="AK2354" t="s">
        <v>91</v>
      </c>
      <c r="AL2354" t="s"/>
      <c r="AM2354" t="s"/>
      <c r="AN2354" t="s">
        <v>91</v>
      </c>
      <c r="AO2354" t="s"/>
      <c r="AP2354" t="n">
        <v>12</v>
      </c>
      <c r="AQ2354" t="s">
        <v>92</v>
      </c>
      <c r="AR2354" t="s"/>
      <c r="AS2354" t="s">
        <v>93</v>
      </c>
      <c r="AT2354" t="s">
        <v>94</v>
      </c>
      <c r="AU2354" t="s">
        <v>91</v>
      </c>
      <c r="AV2354" t="s"/>
      <c r="AW2354" t="s">
        <v>95</v>
      </c>
      <c r="AX2354" t="s"/>
      <c r="AY2354" t="n">
        <v>475625</v>
      </c>
      <c r="AZ2354" t="s">
        <v>798</v>
      </c>
      <c r="BA2354" t="s"/>
      <c r="BB2354" t="s"/>
      <c r="BC2354" t="n">
        <v>38.9127</v>
      </c>
      <c r="BD2354" t="n">
        <v>38.9127</v>
      </c>
      <c r="BE2354" t="s">
        <v>2652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>
        <v>98</v>
      </c>
      <c r="BO2354" t="s">
        <v>82</v>
      </c>
      <c r="BP2354" t="s">
        <v>99</v>
      </c>
      <c r="BQ2354" t="s">
        <v>448</v>
      </c>
      <c r="BR2354" t="s">
        <v>449</v>
      </c>
    </row>
    <row r="2355" spans="1:70">
      <c r="A2355" t="s">
        <v>70</v>
      </c>
      <c r="B2355" t="s">
        <v>71</v>
      </c>
      <c r="C2355" t="s">
        <v>311</v>
      </c>
      <c r="D2355" t="n">
        <v>3</v>
      </c>
      <c r="E2355" t="s">
        <v>794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115.41</v>
      </c>
      <c r="L2355" t="s">
        <v>77</v>
      </c>
      <c r="M2355" t="s"/>
      <c r="N2355" t="s">
        <v>440</v>
      </c>
      <c r="O2355" t="s">
        <v>79</v>
      </c>
      <c r="P2355" t="s">
        <v>794</v>
      </c>
      <c r="Q2355" t="s"/>
      <c r="R2355" t="s">
        <v>80</v>
      </c>
      <c r="S2355" t="s">
        <v>2650</v>
      </c>
      <c r="T2355" t="s">
        <v>82</v>
      </c>
      <c r="U2355" t="s">
        <v>83</v>
      </c>
      <c r="V2355" t="s">
        <v>84</v>
      </c>
      <c r="W2355" t="s">
        <v>103</v>
      </c>
      <c r="X2355" t="s"/>
      <c r="Y2355" t="s">
        <v>86</v>
      </c>
      <c r="Z2355">
        <f>HYPERLINK("https://hotelmonitor-cachepage.eclerx.com/savepage/tk_15454758809172962_sr_59.html","info")</f>
        <v/>
      </c>
      <c r="AA2355" t="n">
        <v>-475625</v>
      </c>
      <c r="AB2355" t="s">
        <v>801</v>
      </c>
      <c r="AC2355" t="s">
        <v>196</v>
      </c>
      <c r="AD2355" t="s">
        <v>89</v>
      </c>
      <c r="AE2355" t="s"/>
      <c r="AF2355" t="s"/>
      <c r="AG2355" t="s"/>
      <c r="AH2355" t="s">
        <v>2651</v>
      </c>
      <c r="AI2355" t="s">
        <v>2650</v>
      </c>
      <c r="AJ2355" t="s"/>
      <c r="AK2355" t="s">
        <v>91</v>
      </c>
      <c r="AL2355" t="s"/>
      <c r="AM2355" t="s"/>
      <c r="AN2355" t="s">
        <v>91</v>
      </c>
      <c r="AO2355" t="s"/>
      <c r="AP2355" t="n">
        <v>12</v>
      </c>
      <c r="AQ2355" t="s">
        <v>92</v>
      </c>
      <c r="AR2355" t="s"/>
      <c r="AS2355" t="s">
        <v>93</v>
      </c>
      <c r="AT2355" t="s">
        <v>94</v>
      </c>
      <c r="AU2355" t="s">
        <v>91</v>
      </c>
      <c r="AV2355" t="s"/>
      <c r="AW2355" t="s">
        <v>95</v>
      </c>
      <c r="AX2355" t="s"/>
      <c r="AY2355" t="n">
        <v>475625</v>
      </c>
      <c r="AZ2355" t="s">
        <v>798</v>
      </c>
      <c r="BA2355" t="s"/>
      <c r="BB2355" t="s"/>
      <c r="BC2355" t="n">
        <v>38.9127</v>
      </c>
      <c r="BD2355" t="n">
        <v>38.9127</v>
      </c>
      <c r="BE2355" t="s">
        <v>2652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>
        <v>98</v>
      </c>
      <c r="BO2355" t="s">
        <v>82</v>
      </c>
      <c r="BP2355" t="s">
        <v>99</v>
      </c>
      <c r="BQ2355" t="s">
        <v>448</v>
      </c>
      <c r="BR2355" t="s">
        <v>449</v>
      </c>
    </row>
    <row r="2356" spans="1:70">
      <c r="A2356" t="s">
        <v>70</v>
      </c>
      <c r="B2356" t="s">
        <v>71</v>
      </c>
      <c r="C2356" t="s">
        <v>311</v>
      </c>
      <c r="D2356" t="n">
        <v>3</v>
      </c>
      <c r="E2356" t="s">
        <v>794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127.18</v>
      </c>
      <c r="L2356" t="s">
        <v>77</v>
      </c>
      <c r="M2356" t="s"/>
      <c r="N2356" t="s">
        <v>440</v>
      </c>
      <c r="O2356" t="s">
        <v>79</v>
      </c>
      <c r="P2356" t="s">
        <v>794</v>
      </c>
      <c r="Q2356" t="s"/>
      <c r="R2356" t="s">
        <v>80</v>
      </c>
      <c r="S2356" t="s">
        <v>2653</v>
      </c>
      <c r="T2356" t="s">
        <v>82</v>
      </c>
      <c r="U2356" t="s">
        <v>83</v>
      </c>
      <c r="V2356" t="s">
        <v>84</v>
      </c>
      <c r="W2356" t="s">
        <v>103</v>
      </c>
      <c r="X2356" t="s"/>
      <c r="Y2356" t="s">
        <v>86</v>
      </c>
      <c r="Z2356">
        <f>HYPERLINK("https://hotelmonitor-cachepage.eclerx.com/savepage/tk_15454758809172962_sr_59.html","info")</f>
        <v/>
      </c>
      <c r="AA2356" t="n">
        <v>-475625</v>
      </c>
      <c r="AB2356" t="s">
        <v>112</v>
      </c>
      <c r="AC2356" t="s">
        <v>88</v>
      </c>
      <c r="AD2356" t="s">
        <v>89</v>
      </c>
      <c r="AE2356" t="s"/>
      <c r="AF2356" t="s"/>
      <c r="AG2356" t="s"/>
      <c r="AH2356" t="s">
        <v>2654</v>
      </c>
      <c r="AI2356" t="s">
        <v>2653</v>
      </c>
      <c r="AJ2356" t="s"/>
      <c r="AK2356" t="s">
        <v>91</v>
      </c>
      <c r="AL2356" t="s"/>
      <c r="AM2356" t="s">
        <v>114</v>
      </c>
      <c r="AN2356" t="s">
        <v>91</v>
      </c>
      <c r="AO2356" t="s"/>
      <c r="AP2356" t="n">
        <v>12</v>
      </c>
      <c r="AQ2356" t="s">
        <v>92</v>
      </c>
      <c r="AR2356" t="s"/>
      <c r="AS2356" t="s">
        <v>115</v>
      </c>
      <c r="AT2356" t="s">
        <v>94</v>
      </c>
      <c r="AU2356" t="s">
        <v>91</v>
      </c>
      <c r="AV2356" t="s"/>
      <c r="AW2356" t="s">
        <v>95</v>
      </c>
      <c r="AX2356" t="s"/>
      <c r="AY2356" t="n">
        <v>475625</v>
      </c>
      <c r="AZ2356" t="s">
        <v>798</v>
      </c>
      <c r="BA2356" t="s"/>
      <c r="BB2356" t="s"/>
      <c r="BC2356" t="n">
        <v>38.9127</v>
      </c>
      <c r="BD2356" t="n">
        <v>38.9127</v>
      </c>
      <c r="BE2356" t="s">
        <v>2655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>
        <v>448</v>
      </c>
      <c r="BR2356" t="s">
        <v>449</v>
      </c>
    </row>
    <row r="2357" spans="1:70">
      <c r="A2357" t="s">
        <v>70</v>
      </c>
      <c r="B2357" t="s">
        <v>71</v>
      </c>
      <c r="C2357" t="s">
        <v>311</v>
      </c>
      <c r="D2357" t="n">
        <v>3</v>
      </c>
      <c r="E2357" t="s">
        <v>794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127.18</v>
      </c>
      <c r="L2357" t="s">
        <v>77</v>
      </c>
      <c r="M2357" t="s"/>
      <c r="N2357" t="s">
        <v>440</v>
      </c>
      <c r="O2357" t="s">
        <v>79</v>
      </c>
      <c r="P2357" t="s">
        <v>794</v>
      </c>
      <c r="Q2357" t="s"/>
      <c r="R2357" t="s">
        <v>80</v>
      </c>
      <c r="S2357" t="s">
        <v>2653</v>
      </c>
      <c r="T2357" t="s">
        <v>82</v>
      </c>
      <c r="U2357" t="s">
        <v>83</v>
      </c>
      <c r="V2357" t="s">
        <v>84</v>
      </c>
      <c r="W2357" t="s">
        <v>103</v>
      </c>
      <c r="X2357" t="s"/>
      <c r="Y2357" t="s">
        <v>86</v>
      </c>
      <c r="Z2357">
        <f>HYPERLINK("https://hotelmonitor-cachepage.eclerx.com/savepage/tk_15454758809172962_sr_59.html","info")</f>
        <v/>
      </c>
      <c r="AA2357" t="n">
        <v>-475625</v>
      </c>
      <c r="AB2357" t="s">
        <v>112</v>
      </c>
      <c r="AC2357" t="s">
        <v>88</v>
      </c>
      <c r="AD2357" t="s">
        <v>89</v>
      </c>
      <c r="AE2357" t="s"/>
      <c r="AF2357" t="s"/>
      <c r="AG2357" t="s"/>
      <c r="AH2357" t="s">
        <v>2654</v>
      </c>
      <c r="AI2357" t="s">
        <v>2653</v>
      </c>
      <c r="AJ2357" t="s"/>
      <c r="AK2357" t="s">
        <v>91</v>
      </c>
      <c r="AL2357" t="s"/>
      <c r="AM2357" t="s">
        <v>114</v>
      </c>
      <c r="AN2357" t="s">
        <v>91</v>
      </c>
      <c r="AO2357" t="s"/>
      <c r="AP2357" t="n">
        <v>12</v>
      </c>
      <c r="AQ2357" t="s">
        <v>92</v>
      </c>
      <c r="AR2357" t="s"/>
      <c r="AS2357" t="s">
        <v>115</v>
      </c>
      <c r="AT2357" t="s">
        <v>94</v>
      </c>
      <c r="AU2357" t="s">
        <v>91</v>
      </c>
      <c r="AV2357" t="s"/>
      <c r="AW2357" t="s">
        <v>95</v>
      </c>
      <c r="AX2357" t="s"/>
      <c r="AY2357" t="n">
        <v>475625</v>
      </c>
      <c r="AZ2357" t="s">
        <v>798</v>
      </c>
      <c r="BA2357" t="s"/>
      <c r="BB2357" t="s"/>
      <c r="BC2357" t="n">
        <v>38.9127</v>
      </c>
      <c r="BD2357" t="n">
        <v>38.9127</v>
      </c>
      <c r="BE2357" t="s">
        <v>2655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>
        <v>448</v>
      </c>
      <c r="BR2357" t="s">
        <v>449</v>
      </c>
    </row>
    <row r="2358" spans="1:70">
      <c r="A2358" t="s">
        <v>70</v>
      </c>
      <c r="B2358" t="s">
        <v>71</v>
      </c>
      <c r="C2358" t="s">
        <v>311</v>
      </c>
      <c r="D2358" t="n">
        <v>3</v>
      </c>
      <c r="E2358" t="s">
        <v>794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128.23</v>
      </c>
      <c r="L2358" t="s">
        <v>77</v>
      </c>
      <c r="M2358" t="s"/>
      <c r="N2358" t="s">
        <v>440</v>
      </c>
      <c r="O2358" t="s">
        <v>79</v>
      </c>
      <c r="P2358" t="s">
        <v>794</v>
      </c>
      <c r="Q2358" t="s"/>
      <c r="R2358" t="s">
        <v>80</v>
      </c>
      <c r="S2358" t="s">
        <v>2656</v>
      </c>
      <c r="T2358" t="s">
        <v>82</v>
      </c>
      <c r="U2358" t="s">
        <v>83</v>
      </c>
      <c r="V2358" t="s">
        <v>84</v>
      </c>
      <c r="W2358" t="s">
        <v>103</v>
      </c>
      <c r="X2358" t="s"/>
      <c r="Y2358" t="s">
        <v>86</v>
      </c>
      <c r="Z2358">
        <f>HYPERLINK("https://hotelmonitor-cachepage.eclerx.com/savepage/tk_15454758809172962_sr_59.html","info")</f>
        <v/>
      </c>
      <c r="AA2358" t="n">
        <v>-475625</v>
      </c>
      <c r="AB2358" t="s">
        <v>432</v>
      </c>
      <c r="AC2358" t="s">
        <v>88</v>
      </c>
      <c r="AD2358" t="s">
        <v>89</v>
      </c>
      <c r="AE2358" t="s"/>
      <c r="AF2358" t="s"/>
      <c r="AG2358" t="s"/>
      <c r="AH2358" t="s">
        <v>2657</v>
      </c>
      <c r="AI2358" t="s">
        <v>2656</v>
      </c>
      <c r="AJ2358" t="s"/>
      <c r="AK2358" t="s">
        <v>91</v>
      </c>
      <c r="AL2358" t="s"/>
      <c r="AM2358" t="s"/>
      <c r="AN2358" t="s">
        <v>91</v>
      </c>
      <c r="AO2358" t="s"/>
      <c r="AP2358" t="n">
        <v>12</v>
      </c>
      <c r="AQ2358" t="s">
        <v>92</v>
      </c>
      <c r="AR2358" t="s"/>
      <c r="AS2358" t="s">
        <v>93</v>
      </c>
      <c r="AT2358" t="s">
        <v>94</v>
      </c>
      <c r="AU2358" t="s">
        <v>91</v>
      </c>
      <c r="AV2358" t="s"/>
      <c r="AW2358" t="s">
        <v>95</v>
      </c>
      <c r="AX2358" t="s"/>
      <c r="AY2358" t="n">
        <v>475625</v>
      </c>
      <c r="AZ2358" t="s">
        <v>798</v>
      </c>
      <c r="BA2358" t="s"/>
      <c r="BB2358" t="s"/>
      <c r="BC2358" t="n">
        <v>38.9127</v>
      </c>
      <c r="BD2358" t="n">
        <v>38.9127</v>
      </c>
      <c r="BE2358" t="s">
        <v>2658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>
        <v>98</v>
      </c>
      <c r="BO2358" t="s">
        <v>82</v>
      </c>
      <c r="BP2358" t="s">
        <v>99</v>
      </c>
      <c r="BQ2358" t="s">
        <v>448</v>
      </c>
      <c r="BR2358" t="s">
        <v>449</v>
      </c>
    </row>
    <row r="2359" spans="1:70">
      <c r="A2359" t="s">
        <v>70</v>
      </c>
      <c r="B2359" t="s">
        <v>71</v>
      </c>
      <c r="C2359" t="s">
        <v>311</v>
      </c>
      <c r="D2359" t="n">
        <v>3</v>
      </c>
      <c r="E2359" t="s">
        <v>794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128.23</v>
      </c>
      <c r="L2359" t="s">
        <v>77</v>
      </c>
      <c r="M2359" t="s"/>
      <c r="N2359" t="s">
        <v>440</v>
      </c>
      <c r="O2359" t="s">
        <v>79</v>
      </c>
      <c r="P2359" t="s">
        <v>794</v>
      </c>
      <c r="Q2359" t="s"/>
      <c r="R2359" t="s">
        <v>80</v>
      </c>
      <c r="S2359" t="s">
        <v>2656</v>
      </c>
      <c r="T2359" t="s">
        <v>82</v>
      </c>
      <c r="U2359" t="s">
        <v>83</v>
      </c>
      <c r="V2359" t="s">
        <v>84</v>
      </c>
      <c r="W2359" t="s">
        <v>103</v>
      </c>
      <c r="X2359" t="s"/>
      <c r="Y2359" t="s">
        <v>86</v>
      </c>
      <c r="Z2359">
        <f>HYPERLINK("https://hotelmonitor-cachepage.eclerx.com/savepage/tk_15454758809172962_sr_59.html","info")</f>
        <v/>
      </c>
      <c r="AA2359" t="n">
        <v>-475625</v>
      </c>
      <c r="AB2359" t="s">
        <v>432</v>
      </c>
      <c r="AC2359" t="s">
        <v>88</v>
      </c>
      <c r="AD2359" t="s">
        <v>89</v>
      </c>
      <c r="AE2359" t="s"/>
      <c r="AF2359" t="s"/>
      <c r="AG2359" t="s"/>
      <c r="AH2359" t="s">
        <v>2657</v>
      </c>
      <c r="AI2359" t="s">
        <v>2656</v>
      </c>
      <c r="AJ2359" t="s"/>
      <c r="AK2359" t="s">
        <v>91</v>
      </c>
      <c r="AL2359" t="s"/>
      <c r="AM2359" t="s"/>
      <c r="AN2359" t="s">
        <v>91</v>
      </c>
      <c r="AO2359" t="s"/>
      <c r="AP2359" t="n">
        <v>12</v>
      </c>
      <c r="AQ2359" t="s">
        <v>92</v>
      </c>
      <c r="AR2359" t="s"/>
      <c r="AS2359" t="s">
        <v>93</v>
      </c>
      <c r="AT2359" t="s">
        <v>94</v>
      </c>
      <c r="AU2359" t="s">
        <v>91</v>
      </c>
      <c r="AV2359" t="s"/>
      <c r="AW2359" t="s">
        <v>95</v>
      </c>
      <c r="AX2359" t="s"/>
      <c r="AY2359" t="n">
        <v>475625</v>
      </c>
      <c r="AZ2359" t="s">
        <v>798</v>
      </c>
      <c r="BA2359" t="s"/>
      <c r="BB2359" t="s"/>
      <c r="BC2359" t="n">
        <v>38.9127</v>
      </c>
      <c r="BD2359" t="n">
        <v>38.9127</v>
      </c>
      <c r="BE2359" t="s">
        <v>2658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>
        <v>98</v>
      </c>
      <c r="BO2359" t="s">
        <v>82</v>
      </c>
      <c r="BP2359" t="s">
        <v>99</v>
      </c>
      <c r="BQ2359" t="s">
        <v>448</v>
      </c>
      <c r="BR2359" t="s">
        <v>449</v>
      </c>
    </row>
    <row r="2360" spans="1:70">
      <c r="A2360" t="s">
        <v>70</v>
      </c>
      <c r="B2360" t="s">
        <v>71</v>
      </c>
      <c r="C2360" t="s">
        <v>311</v>
      </c>
      <c r="D2360" t="n">
        <v>3</v>
      </c>
      <c r="E2360" t="s">
        <v>794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128.23</v>
      </c>
      <c r="L2360" t="s">
        <v>77</v>
      </c>
      <c r="M2360" t="s"/>
      <c r="N2360" t="s">
        <v>440</v>
      </c>
      <c r="O2360" t="s">
        <v>79</v>
      </c>
      <c r="P2360" t="s">
        <v>794</v>
      </c>
      <c r="Q2360" t="s"/>
      <c r="R2360" t="s">
        <v>80</v>
      </c>
      <c r="S2360" t="s">
        <v>2656</v>
      </c>
      <c r="T2360" t="s">
        <v>82</v>
      </c>
      <c r="U2360" t="s">
        <v>83</v>
      </c>
      <c r="V2360" t="s">
        <v>84</v>
      </c>
      <c r="W2360" t="s">
        <v>103</v>
      </c>
      <c r="X2360" t="s"/>
      <c r="Y2360" t="s">
        <v>86</v>
      </c>
      <c r="Z2360">
        <f>HYPERLINK("https://hotelmonitor-cachepage.eclerx.com/savepage/tk_15454758809172962_sr_59.html","info")</f>
        <v/>
      </c>
      <c r="AA2360" t="n">
        <v>-475625</v>
      </c>
      <c r="AB2360" t="s">
        <v>624</v>
      </c>
      <c r="AC2360" t="s">
        <v>88</v>
      </c>
      <c r="AD2360" t="s">
        <v>89</v>
      </c>
      <c r="AE2360" t="s"/>
      <c r="AF2360" t="s"/>
      <c r="AG2360" t="s"/>
      <c r="AH2360" t="s">
        <v>2657</v>
      </c>
      <c r="AI2360" t="s">
        <v>2656</v>
      </c>
      <c r="AJ2360" t="s"/>
      <c r="AK2360" t="s">
        <v>91</v>
      </c>
      <c r="AL2360" t="s"/>
      <c r="AM2360" t="s"/>
      <c r="AN2360" t="s">
        <v>91</v>
      </c>
      <c r="AO2360" t="s"/>
      <c r="AP2360" t="n">
        <v>12</v>
      </c>
      <c r="AQ2360" t="s">
        <v>92</v>
      </c>
      <c r="AR2360" t="s"/>
      <c r="AS2360" t="s">
        <v>93</v>
      </c>
      <c r="AT2360" t="s">
        <v>94</v>
      </c>
      <c r="AU2360" t="s">
        <v>91</v>
      </c>
      <c r="AV2360" t="s"/>
      <c r="AW2360" t="s">
        <v>95</v>
      </c>
      <c r="AX2360" t="s"/>
      <c r="AY2360" t="n">
        <v>475625</v>
      </c>
      <c r="AZ2360" t="s">
        <v>798</v>
      </c>
      <c r="BA2360" t="s"/>
      <c r="BB2360" t="s"/>
      <c r="BC2360" t="n">
        <v>38.9127</v>
      </c>
      <c r="BD2360" t="n">
        <v>38.9127</v>
      </c>
      <c r="BE2360" t="s">
        <v>2658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>
        <v>98</v>
      </c>
      <c r="BO2360" t="s">
        <v>82</v>
      </c>
      <c r="BP2360" t="s">
        <v>99</v>
      </c>
      <c r="BQ2360" t="s">
        <v>448</v>
      </c>
      <c r="BR2360" t="s">
        <v>449</v>
      </c>
    </row>
    <row r="2361" spans="1:70">
      <c r="A2361" t="s">
        <v>70</v>
      </c>
      <c r="B2361" t="s">
        <v>71</v>
      </c>
      <c r="C2361" t="s">
        <v>311</v>
      </c>
      <c r="D2361" t="n">
        <v>3</v>
      </c>
      <c r="E2361" t="s">
        <v>794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128.23</v>
      </c>
      <c r="L2361" t="s">
        <v>77</v>
      </c>
      <c r="M2361" t="s"/>
      <c r="N2361" t="s">
        <v>440</v>
      </c>
      <c r="O2361" t="s">
        <v>79</v>
      </c>
      <c r="P2361" t="s">
        <v>794</v>
      </c>
      <c r="Q2361" t="s"/>
      <c r="R2361" t="s">
        <v>80</v>
      </c>
      <c r="S2361" t="s">
        <v>2656</v>
      </c>
      <c r="T2361" t="s">
        <v>82</v>
      </c>
      <c r="U2361" t="s">
        <v>83</v>
      </c>
      <c r="V2361" t="s">
        <v>84</v>
      </c>
      <c r="W2361" t="s">
        <v>103</v>
      </c>
      <c r="X2361" t="s"/>
      <c r="Y2361" t="s">
        <v>86</v>
      </c>
      <c r="Z2361">
        <f>HYPERLINK("https://hotelmonitor-cachepage.eclerx.com/savepage/tk_15454758809172962_sr_59.html","info")</f>
        <v/>
      </c>
      <c r="AA2361" t="n">
        <v>-475625</v>
      </c>
      <c r="AB2361" t="s">
        <v>624</v>
      </c>
      <c r="AC2361" t="s">
        <v>88</v>
      </c>
      <c r="AD2361" t="s">
        <v>89</v>
      </c>
      <c r="AE2361" t="s"/>
      <c r="AF2361" t="s"/>
      <c r="AG2361" t="s"/>
      <c r="AH2361" t="s">
        <v>2657</v>
      </c>
      <c r="AI2361" t="s">
        <v>2656</v>
      </c>
      <c r="AJ2361" t="s"/>
      <c r="AK2361" t="s">
        <v>91</v>
      </c>
      <c r="AL2361" t="s"/>
      <c r="AM2361" t="s"/>
      <c r="AN2361" t="s">
        <v>91</v>
      </c>
      <c r="AO2361" t="s"/>
      <c r="AP2361" t="n">
        <v>12</v>
      </c>
      <c r="AQ2361" t="s">
        <v>92</v>
      </c>
      <c r="AR2361" t="s"/>
      <c r="AS2361" t="s">
        <v>93</v>
      </c>
      <c r="AT2361" t="s">
        <v>94</v>
      </c>
      <c r="AU2361" t="s">
        <v>91</v>
      </c>
      <c r="AV2361" t="s"/>
      <c r="AW2361" t="s">
        <v>95</v>
      </c>
      <c r="AX2361" t="s"/>
      <c r="AY2361" t="n">
        <v>475625</v>
      </c>
      <c r="AZ2361" t="s">
        <v>798</v>
      </c>
      <c r="BA2361" t="s"/>
      <c r="BB2361" t="s"/>
      <c r="BC2361" t="n">
        <v>38.9127</v>
      </c>
      <c r="BD2361" t="n">
        <v>38.9127</v>
      </c>
      <c r="BE2361" t="s">
        <v>2658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>
        <v>98</v>
      </c>
      <c r="BO2361" t="s">
        <v>82</v>
      </c>
      <c r="BP2361" t="s">
        <v>99</v>
      </c>
      <c r="BQ2361" t="s">
        <v>448</v>
      </c>
      <c r="BR2361" t="s">
        <v>449</v>
      </c>
    </row>
    <row r="2362" spans="1:70">
      <c r="A2362" t="s">
        <v>70</v>
      </c>
      <c r="B2362" t="s">
        <v>71</v>
      </c>
      <c r="C2362" t="s">
        <v>311</v>
      </c>
      <c r="D2362" t="n">
        <v>3</v>
      </c>
      <c r="E2362" t="s">
        <v>794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130.17</v>
      </c>
      <c r="L2362" t="s">
        <v>77</v>
      </c>
      <c r="M2362" t="s"/>
      <c r="N2362" t="s">
        <v>957</v>
      </c>
      <c r="O2362" t="s">
        <v>79</v>
      </c>
      <c r="P2362" t="s">
        <v>794</v>
      </c>
      <c r="Q2362" t="s"/>
      <c r="R2362" t="s">
        <v>80</v>
      </c>
      <c r="S2362" t="s">
        <v>2659</v>
      </c>
      <c r="T2362" t="s">
        <v>82</v>
      </c>
      <c r="U2362" t="s">
        <v>83</v>
      </c>
      <c r="V2362" t="s">
        <v>84</v>
      </c>
      <c r="W2362" t="s">
        <v>103</v>
      </c>
      <c r="X2362" t="s"/>
      <c r="Y2362" t="s">
        <v>86</v>
      </c>
      <c r="Z2362">
        <f>HYPERLINK("https://hotelmonitor-cachepage.eclerx.com/savepage/tk_15454758809172962_sr_59.html","info")</f>
        <v/>
      </c>
      <c r="AA2362" t="n">
        <v>-475625</v>
      </c>
      <c r="AB2362" t="s">
        <v>782</v>
      </c>
      <c r="AC2362" t="s">
        <v>196</v>
      </c>
      <c r="AD2362" t="s">
        <v>89</v>
      </c>
      <c r="AE2362" t="s"/>
      <c r="AF2362" t="s"/>
      <c r="AG2362" t="s"/>
      <c r="AH2362" t="s">
        <v>2310</v>
      </c>
      <c r="AI2362" t="s">
        <v>2660</v>
      </c>
      <c r="AJ2362" t="s"/>
      <c r="AK2362" t="s">
        <v>91</v>
      </c>
      <c r="AL2362" t="s"/>
      <c r="AM2362" t="s">
        <v>271</v>
      </c>
      <c r="AN2362" t="s">
        <v>91</v>
      </c>
      <c r="AO2362" t="s"/>
      <c r="AP2362" t="n">
        <v>12</v>
      </c>
      <c r="AQ2362" t="s">
        <v>92</v>
      </c>
      <c r="AR2362" t="s"/>
      <c r="AS2362" t="s">
        <v>160</v>
      </c>
      <c r="AT2362" t="s">
        <v>94</v>
      </c>
      <c r="AU2362" t="s">
        <v>91</v>
      </c>
      <c r="AV2362" t="s"/>
      <c r="AW2362" t="s">
        <v>95</v>
      </c>
      <c r="AX2362" t="s"/>
      <c r="AY2362" t="n">
        <v>475625</v>
      </c>
      <c r="AZ2362" t="s">
        <v>798</v>
      </c>
      <c r="BA2362" t="s"/>
      <c r="BB2362" t="s"/>
      <c r="BC2362" t="n">
        <v>38.9127</v>
      </c>
      <c r="BD2362" t="n">
        <v>38.9127</v>
      </c>
      <c r="BE2362" t="s">
        <v>2661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>
        <v>961</v>
      </c>
      <c r="BR2362" t="s">
        <v>449</v>
      </c>
    </row>
    <row r="2363" spans="1:70">
      <c r="A2363" t="s">
        <v>70</v>
      </c>
      <c r="B2363" t="s">
        <v>71</v>
      </c>
      <c r="C2363" t="s">
        <v>311</v>
      </c>
      <c r="D2363" t="n">
        <v>3</v>
      </c>
      <c r="E2363" t="s">
        <v>794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130.17</v>
      </c>
      <c r="L2363" t="s">
        <v>77</v>
      </c>
      <c r="M2363" t="s"/>
      <c r="N2363" t="s">
        <v>957</v>
      </c>
      <c r="O2363" t="s">
        <v>79</v>
      </c>
      <c r="P2363" t="s">
        <v>794</v>
      </c>
      <c r="Q2363" t="s"/>
      <c r="R2363" t="s">
        <v>80</v>
      </c>
      <c r="S2363" t="s">
        <v>2659</v>
      </c>
      <c r="T2363" t="s">
        <v>82</v>
      </c>
      <c r="U2363" t="s">
        <v>83</v>
      </c>
      <c r="V2363" t="s">
        <v>84</v>
      </c>
      <c r="W2363" t="s">
        <v>103</v>
      </c>
      <c r="X2363" t="s"/>
      <c r="Y2363" t="s">
        <v>86</v>
      </c>
      <c r="Z2363">
        <f>HYPERLINK("https://hotelmonitor-cachepage.eclerx.com/savepage/tk_15454758809172962_sr_59.html","info")</f>
        <v/>
      </c>
      <c r="AA2363" t="n">
        <v>-475625</v>
      </c>
      <c r="AB2363" t="s">
        <v>782</v>
      </c>
      <c r="AC2363" t="s">
        <v>196</v>
      </c>
      <c r="AD2363" t="s">
        <v>89</v>
      </c>
      <c r="AE2363" t="s"/>
      <c r="AF2363" t="s"/>
      <c r="AG2363" t="s"/>
      <c r="AH2363" t="s">
        <v>2310</v>
      </c>
      <c r="AI2363" t="s">
        <v>2660</v>
      </c>
      <c r="AJ2363" t="s"/>
      <c r="AK2363" t="s">
        <v>91</v>
      </c>
      <c r="AL2363" t="s"/>
      <c r="AM2363" t="s">
        <v>271</v>
      </c>
      <c r="AN2363" t="s">
        <v>91</v>
      </c>
      <c r="AO2363" t="s"/>
      <c r="AP2363" t="n">
        <v>12</v>
      </c>
      <c r="AQ2363" t="s">
        <v>92</v>
      </c>
      <c r="AR2363" t="s"/>
      <c r="AS2363" t="s">
        <v>160</v>
      </c>
      <c r="AT2363" t="s">
        <v>94</v>
      </c>
      <c r="AU2363" t="s">
        <v>91</v>
      </c>
      <c r="AV2363" t="s"/>
      <c r="AW2363" t="s">
        <v>95</v>
      </c>
      <c r="AX2363" t="s"/>
      <c r="AY2363" t="n">
        <v>475625</v>
      </c>
      <c r="AZ2363" t="s">
        <v>798</v>
      </c>
      <c r="BA2363" t="s"/>
      <c r="BB2363" t="s"/>
      <c r="BC2363" t="n">
        <v>38.9127</v>
      </c>
      <c r="BD2363" t="n">
        <v>38.9127</v>
      </c>
      <c r="BE2363" t="s">
        <v>2661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>
        <v>961</v>
      </c>
      <c r="BR2363" t="s">
        <v>449</v>
      </c>
    </row>
    <row r="2364" spans="1:70">
      <c r="A2364" t="s">
        <v>70</v>
      </c>
      <c r="B2364" t="s">
        <v>71</v>
      </c>
      <c r="C2364" t="s">
        <v>311</v>
      </c>
      <c r="D2364" t="n">
        <v>3</v>
      </c>
      <c r="E2364" t="s">
        <v>794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141.37</v>
      </c>
      <c r="L2364" t="s">
        <v>77</v>
      </c>
      <c r="M2364" t="s"/>
      <c r="N2364" t="s">
        <v>957</v>
      </c>
      <c r="O2364" t="s">
        <v>79</v>
      </c>
      <c r="P2364" t="s">
        <v>794</v>
      </c>
      <c r="Q2364" t="s"/>
      <c r="R2364" t="s">
        <v>80</v>
      </c>
      <c r="S2364" t="s">
        <v>2662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HYPERLINK("https://hotelmonitor-cachepage.eclerx.com/savepage/tk_15454758809172962_sr_59.html","info")</f>
        <v/>
      </c>
      <c r="AA2364" t="n">
        <v>-475625</v>
      </c>
      <c r="AB2364" t="s">
        <v>2663</v>
      </c>
      <c r="AC2364" t="s">
        <v>196</v>
      </c>
      <c r="AD2364" t="s">
        <v>89</v>
      </c>
      <c r="AE2364" t="s"/>
      <c r="AF2364" t="s"/>
      <c r="AG2364" t="s"/>
      <c r="AH2364" t="s">
        <v>2664</v>
      </c>
      <c r="AI2364" t="s">
        <v>2665</v>
      </c>
      <c r="AJ2364" t="s"/>
      <c r="AK2364" t="s">
        <v>91</v>
      </c>
      <c r="AL2364" t="s"/>
      <c r="AM2364" t="s">
        <v>271</v>
      </c>
      <c r="AN2364" t="s">
        <v>91</v>
      </c>
      <c r="AO2364" t="s"/>
      <c r="AP2364" t="n">
        <v>12</v>
      </c>
      <c r="AQ2364" t="s">
        <v>92</v>
      </c>
      <c r="AR2364" t="s"/>
      <c r="AS2364" t="s">
        <v>160</v>
      </c>
      <c r="AT2364" t="s">
        <v>94</v>
      </c>
      <c r="AU2364" t="s">
        <v>99</v>
      </c>
      <c r="AV2364" t="s"/>
      <c r="AW2364" t="s">
        <v>95</v>
      </c>
      <c r="AX2364" t="s"/>
      <c r="AY2364" t="n">
        <v>475625</v>
      </c>
      <c r="AZ2364" t="s">
        <v>798</v>
      </c>
      <c r="BA2364" t="s"/>
      <c r="BB2364" t="s"/>
      <c r="BC2364" t="n">
        <v>38.9127</v>
      </c>
      <c r="BD2364" t="n">
        <v>38.9127</v>
      </c>
      <c r="BE2364" t="s">
        <v>2666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>
        <v>961</v>
      </c>
      <c r="BR2364" t="s">
        <v>449</v>
      </c>
    </row>
    <row r="2365" spans="1:70">
      <c r="A2365" t="s">
        <v>70</v>
      </c>
      <c r="B2365" t="s">
        <v>71</v>
      </c>
      <c r="C2365" t="s">
        <v>311</v>
      </c>
      <c r="D2365" t="n">
        <v>3</v>
      </c>
      <c r="E2365" t="s">
        <v>794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141.37</v>
      </c>
      <c r="L2365" t="s">
        <v>77</v>
      </c>
      <c r="M2365" t="s"/>
      <c r="N2365" t="s">
        <v>957</v>
      </c>
      <c r="O2365" t="s">
        <v>79</v>
      </c>
      <c r="P2365" t="s">
        <v>794</v>
      </c>
      <c r="Q2365" t="s"/>
      <c r="R2365" t="s">
        <v>80</v>
      </c>
      <c r="S2365" t="s">
        <v>2662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HYPERLINK("https://hotelmonitor-cachepage.eclerx.com/savepage/tk_15454758809172962_sr_59.html","info")</f>
        <v/>
      </c>
      <c r="AA2365" t="n">
        <v>-475625</v>
      </c>
      <c r="AB2365" t="s">
        <v>2663</v>
      </c>
      <c r="AC2365" t="s">
        <v>196</v>
      </c>
      <c r="AD2365" t="s">
        <v>89</v>
      </c>
      <c r="AE2365" t="s"/>
      <c r="AF2365" t="s"/>
      <c r="AG2365" t="s"/>
      <c r="AH2365" t="s">
        <v>2664</v>
      </c>
      <c r="AI2365" t="s">
        <v>2665</v>
      </c>
      <c r="AJ2365" t="s"/>
      <c r="AK2365" t="s">
        <v>91</v>
      </c>
      <c r="AL2365" t="s"/>
      <c r="AM2365" t="s">
        <v>271</v>
      </c>
      <c r="AN2365" t="s">
        <v>91</v>
      </c>
      <c r="AO2365" t="s"/>
      <c r="AP2365" t="n">
        <v>12</v>
      </c>
      <c r="AQ2365" t="s">
        <v>92</v>
      </c>
      <c r="AR2365" t="s"/>
      <c r="AS2365" t="s">
        <v>160</v>
      </c>
      <c r="AT2365" t="s">
        <v>94</v>
      </c>
      <c r="AU2365" t="s">
        <v>99</v>
      </c>
      <c r="AV2365" t="s"/>
      <c r="AW2365" t="s">
        <v>95</v>
      </c>
      <c r="AX2365" t="s"/>
      <c r="AY2365" t="n">
        <v>475625</v>
      </c>
      <c r="AZ2365" t="s">
        <v>798</v>
      </c>
      <c r="BA2365" t="s"/>
      <c r="BB2365" t="s"/>
      <c r="BC2365" t="n">
        <v>38.9127</v>
      </c>
      <c r="BD2365" t="n">
        <v>38.9127</v>
      </c>
      <c r="BE2365" t="s">
        <v>2666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>
        <v>961</v>
      </c>
      <c r="BR2365" t="s">
        <v>449</v>
      </c>
    </row>
    <row r="2366" spans="1:70">
      <c r="A2366" t="s">
        <v>70</v>
      </c>
      <c r="B2366" t="s">
        <v>71</v>
      </c>
      <c r="C2366" t="s">
        <v>311</v>
      </c>
      <c r="D2366" t="n">
        <v>3</v>
      </c>
      <c r="E2366" t="s">
        <v>794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144.43</v>
      </c>
      <c r="L2366" t="s">
        <v>77</v>
      </c>
      <c r="M2366" t="s"/>
      <c r="N2366" t="s">
        <v>957</v>
      </c>
      <c r="O2366" t="s">
        <v>79</v>
      </c>
      <c r="P2366" t="s">
        <v>794</v>
      </c>
      <c r="Q2366" t="s"/>
      <c r="R2366" t="s">
        <v>80</v>
      </c>
      <c r="S2366" t="s">
        <v>2667</v>
      </c>
      <c r="T2366" t="s">
        <v>82</v>
      </c>
      <c r="U2366" t="s">
        <v>83</v>
      </c>
      <c r="V2366" t="s">
        <v>84</v>
      </c>
      <c r="W2366" t="s">
        <v>103</v>
      </c>
      <c r="X2366" t="s"/>
      <c r="Y2366" t="s">
        <v>86</v>
      </c>
      <c r="Z2366">
        <f>HYPERLINK("https://hotelmonitor-cachepage.eclerx.com/savepage/tk_15454758809172962_sr_59.html","info")</f>
        <v/>
      </c>
      <c r="AA2366" t="n">
        <v>-475625</v>
      </c>
      <c r="AB2366" t="s">
        <v>269</v>
      </c>
      <c r="AC2366" t="s">
        <v>88</v>
      </c>
      <c r="AD2366" t="s">
        <v>89</v>
      </c>
      <c r="AE2366" t="s"/>
      <c r="AF2366" t="s"/>
      <c r="AG2366" t="s"/>
      <c r="AH2366" t="s">
        <v>2668</v>
      </c>
      <c r="AI2366" t="s">
        <v>2667</v>
      </c>
      <c r="AJ2366" t="s"/>
      <c r="AK2366" t="s">
        <v>91</v>
      </c>
      <c r="AL2366" t="s"/>
      <c r="AM2366" t="s">
        <v>271</v>
      </c>
      <c r="AN2366" t="s">
        <v>91</v>
      </c>
      <c r="AO2366" t="s"/>
      <c r="AP2366" t="n">
        <v>12</v>
      </c>
      <c r="AQ2366" t="s">
        <v>92</v>
      </c>
      <c r="AR2366" t="s"/>
      <c r="AS2366" t="s">
        <v>160</v>
      </c>
      <c r="AT2366" t="s">
        <v>94</v>
      </c>
      <c r="AU2366" t="s">
        <v>91</v>
      </c>
      <c r="AV2366" t="s"/>
      <c r="AW2366" t="s">
        <v>95</v>
      </c>
      <c r="AX2366" t="s"/>
      <c r="AY2366" t="n">
        <v>475625</v>
      </c>
      <c r="AZ2366" t="s">
        <v>798</v>
      </c>
      <c r="BA2366" t="s"/>
      <c r="BB2366" t="s"/>
      <c r="BC2366" t="n">
        <v>38.9127</v>
      </c>
      <c r="BD2366" t="n">
        <v>38.9127</v>
      </c>
      <c r="BE2366" t="s">
        <v>2669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>
        <v>961</v>
      </c>
      <c r="BR2366" t="s">
        <v>449</v>
      </c>
    </row>
    <row r="2367" spans="1:70">
      <c r="A2367" t="s">
        <v>70</v>
      </c>
      <c r="B2367" t="s">
        <v>71</v>
      </c>
      <c r="C2367" t="s">
        <v>311</v>
      </c>
      <c r="D2367" t="n">
        <v>3</v>
      </c>
      <c r="E2367" t="s">
        <v>794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144.43</v>
      </c>
      <c r="L2367" t="s">
        <v>77</v>
      </c>
      <c r="M2367" t="s"/>
      <c r="N2367" t="s">
        <v>957</v>
      </c>
      <c r="O2367" t="s">
        <v>79</v>
      </c>
      <c r="P2367" t="s">
        <v>794</v>
      </c>
      <c r="Q2367" t="s"/>
      <c r="R2367" t="s">
        <v>80</v>
      </c>
      <c r="S2367" t="s">
        <v>2667</v>
      </c>
      <c r="T2367" t="s">
        <v>82</v>
      </c>
      <c r="U2367" t="s">
        <v>83</v>
      </c>
      <c r="V2367" t="s">
        <v>84</v>
      </c>
      <c r="W2367" t="s">
        <v>103</v>
      </c>
      <c r="X2367" t="s"/>
      <c r="Y2367" t="s">
        <v>86</v>
      </c>
      <c r="Z2367">
        <f>HYPERLINK("https://hotelmonitor-cachepage.eclerx.com/savepage/tk_15454758809172962_sr_59.html","info")</f>
        <v/>
      </c>
      <c r="AA2367" t="n">
        <v>-475625</v>
      </c>
      <c r="AB2367" t="s">
        <v>269</v>
      </c>
      <c r="AC2367" t="s">
        <v>88</v>
      </c>
      <c r="AD2367" t="s">
        <v>89</v>
      </c>
      <c r="AE2367" t="s"/>
      <c r="AF2367" t="s"/>
      <c r="AG2367" t="s"/>
      <c r="AH2367" t="s">
        <v>2668</v>
      </c>
      <c r="AI2367" t="s">
        <v>2667</v>
      </c>
      <c r="AJ2367" t="s"/>
      <c r="AK2367" t="s">
        <v>91</v>
      </c>
      <c r="AL2367" t="s"/>
      <c r="AM2367" t="s">
        <v>271</v>
      </c>
      <c r="AN2367" t="s">
        <v>91</v>
      </c>
      <c r="AO2367" t="s"/>
      <c r="AP2367" t="n">
        <v>12</v>
      </c>
      <c r="AQ2367" t="s">
        <v>92</v>
      </c>
      <c r="AR2367" t="s"/>
      <c r="AS2367" t="s">
        <v>160</v>
      </c>
      <c r="AT2367" t="s">
        <v>94</v>
      </c>
      <c r="AU2367" t="s">
        <v>91</v>
      </c>
      <c r="AV2367" t="s"/>
      <c r="AW2367" t="s">
        <v>95</v>
      </c>
      <c r="AX2367" t="s"/>
      <c r="AY2367" t="n">
        <v>475625</v>
      </c>
      <c r="AZ2367" t="s">
        <v>798</v>
      </c>
      <c r="BA2367" t="s"/>
      <c r="BB2367" t="s"/>
      <c r="BC2367" t="n">
        <v>38.9127</v>
      </c>
      <c r="BD2367" t="n">
        <v>38.9127</v>
      </c>
      <c r="BE2367" t="s">
        <v>2669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>
        <v>961</v>
      </c>
      <c r="BR2367" t="s">
        <v>449</v>
      </c>
    </row>
    <row r="2368" spans="1:70">
      <c r="A2368" t="s">
        <v>70</v>
      </c>
      <c r="B2368" t="s">
        <v>71</v>
      </c>
      <c r="C2368" t="s">
        <v>311</v>
      </c>
      <c r="D2368" t="n">
        <v>3</v>
      </c>
      <c r="E2368" t="s">
        <v>794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155.39</v>
      </c>
      <c r="L2368" t="s">
        <v>77</v>
      </c>
      <c r="M2368" t="s"/>
      <c r="N2368" t="s">
        <v>957</v>
      </c>
      <c r="O2368" t="s">
        <v>79</v>
      </c>
      <c r="P2368" t="s">
        <v>794</v>
      </c>
      <c r="Q2368" t="s"/>
      <c r="R2368" t="s">
        <v>80</v>
      </c>
      <c r="S2368" t="s">
        <v>2670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HYPERLINK("https://hotelmonitor-cachepage.eclerx.com/savepage/tk_15454758809172962_sr_59.html","info")</f>
        <v/>
      </c>
      <c r="AA2368" t="n">
        <v>-475625</v>
      </c>
      <c r="AB2368" t="s">
        <v>995</v>
      </c>
      <c r="AC2368" t="s">
        <v>88</v>
      </c>
      <c r="AD2368" t="s">
        <v>89</v>
      </c>
      <c r="AE2368" t="s"/>
      <c r="AF2368" t="s"/>
      <c r="AG2368" t="s"/>
      <c r="AH2368" t="s">
        <v>2671</v>
      </c>
      <c r="AI2368" t="s">
        <v>2670</v>
      </c>
      <c r="AJ2368" t="s"/>
      <c r="AK2368" t="s">
        <v>91</v>
      </c>
      <c r="AL2368" t="s"/>
      <c r="AM2368" t="s">
        <v>271</v>
      </c>
      <c r="AN2368" t="s">
        <v>91</v>
      </c>
      <c r="AO2368" t="s"/>
      <c r="AP2368" t="n">
        <v>12</v>
      </c>
      <c r="AQ2368" t="s">
        <v>92</v>
      </c>
      <c r="AR2368" t="s"/>
      <c r="AS2368" t="s">
        <v>160</v>
      </c>
      <c r="AT2368" t="s">
        <v>94</v>
      </c>
      <c r="AU2368" t="s">
        <v>99</v>
      </c>
      <c r="AV2368" t="s"/>
      <c r="AW2368" t="s">
        <v>95</v>
      </c>
      <c r="AX2368" t="s"/>
      <c r="AY2368" t="n">
        <v>475625</v>
      </c>
      <c r="AZ2368" t="s">
        <v>798</v>
      </c>
      <c r="BA2368" t="s"/>
      <c r="BB2368" t="s"/>
      <c r="BC2368" t="n">
        <v>38.9127</v>
      </c>
      <c r="BD2368" t="n">
        <v>38.9127</v>
      </c>
      <c r="BE2368" t="s">
        <v>2672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>
        <v>961</v>
      </c>
      <c r="BR2368" t="s">
        <v>449</v>
      </c>
    </row>
    <row r="2369" spans="1:70">
      <c r="A2369" t="s">
        <v>70</v>
      </c>
      <c r="B2369" t="s">
        <v>71</v>
      </c>
      <c r="C2369" t="s">
        <v>311</v>
      </c>
      <c r="D2369" t="n">
        <v>3</v>
      </c>
      <c r="E2369" t="s">
        <v>794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155.39</v>
      </c>
      <c r="L2369" t="s">
        <v>77</v>
      </c>
      <c r="M2369" t="s"/>
      <c r="N2369" t="s">
        <v>957</v>
      </c>
      <c r="O2369" t="s">
        <v>79</v>
      </c>
      <c r="P2369" t="s">
        <v>794</v>
      </c>
      <c r="Q2369" t="s"/>
      <c r="R2369" t="s">
        <v>80</v>
      </c>
      <c r="S2369" t="s">
        <v>2670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HYPERLINK("https://hotelmonitor-cachepage.eclerx.com/savepage/tk_15454758809172962_sr_59.html","info")</f>
        <v/>
      </c>
      <c r="AA2369" t="n">
        <v>-475625</v>
      </c>
      <c r="AB2369" t="s">
        <v>995</v>
      </c>
      <c r="AC2369" t="s">
        <v>88</v>
      </c>
      <c r="AD2369" t="s">
        <v>89</v>
      </c>
      <c r="AE2369" t="s"/>
      <c r="AF2369" t="s"/>
      <c r="AG2369" t="s"/>
      <c r="AH2369" t="s">
        <v>2671</v>
      </c>
      <c r="AI2369" t="s">
        <v>2670</v>
      </c>
      <c r="AJ2369" t="s"/>
      <c r="AK2369" t="s">
        <v>91</v>
      </c>
      <c r="AL2369" t="s"/>
      <c r="AM2369" t="s">
        <v>271</v>
      </c>
      <c r="AN2369" t="s">
        <v>91</v>
      </c>
      <c r="AO2369" t="s"/>
      <c r="AP2369" t="n">
        <v>12</v>
      </c>
      <c r="AQ2369" t="s">
        <v>92</v>
      </c>
      <c r="AR2369" t="s"/>
      <c r="AS2369" t="s">
        <v>160</v>
      </c>
      <c r="AT2369" t="s">
        <v>94</v>
      </c>
      <c r="AU2369" t="s">
        <v>99</v>
      </c>
      <c r="AV2369" t="s"/>
      <c r="AW2369" t="s">
        <v>95</v>
      </c>
      <c r="AX2369" t="s"/>
      <c r="AY2369" t="n">
        <v>475625</v>
      </c>
      <c r="AZ2369" t="s">
        <v>798</v>
      </c>
      <c r="BA2369" t="s"/>
      <c r="BB2369" t="s"/>
      <c r="BC2369" t="n">
        <v>38.9127</v>
      </c>
      <c r="BD2369" t="n">
        <v>38.9127</v>
      </c>
      <c r="BE2369" t="s">
        <v>2672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>
        <v>961</v>
      </c>
      <c r="BR2369" t="s">
        <v>449</v>
      </c>
    </row>
    <row r="2370" spans="1:70">
      <c r="A2370" t="s">
        <v>70</v>
      </c>
      <c r="B2370" t="s">
        <v>71</v>
      </c>
      <c r="C2370" t="s">
        <v>311</v>
      </c>
      <c r="D2370" t="n">
        <v>3</v>
      </c>
      <c r="E2370" t="s">
        <v>794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163.72</v>
      </c>
      <c r="L2370" t="s">
        <v>77</v>
      </c>
      <c r="M2370" t="s"/>
      <c r="N2370" t="s">
        <v>957</v>
      </c>
      <c r="O2370" t="s">
        <v>79</v>
      </c>
      <c r="P2370" t="s">
        <v>794</v>
      </c>
      <c r="Q2370" t="s"/>
      <c r="R2370" t="s">
        <v>80</v>
      </c>
      <c r="S2370" t="s">
        <v>2673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>
        <f>HYPERLINK("https://hotelmonitor-cachepage.eclerx.com/savepage/tk_15454758809172962_sr_59.html","info")</f>
        <v/>
      </c>
      <c r="AA2370" t="n">
        <v>-475625</v>
      </c>
      <c r="AB2370" t="s">
        <v>782</v>
      </c>
      <c r="AC2370" t="s">
        <v>196</v>
      </c>
      <c r="AD2370" t="s">
        <v>89</v>
      </c>
      <c r="AE2370" t="s"/>
      <c r="AF2370" t="s"/>
      <c r="AG2370" t="s"/>
      <c r="AH2370" t="s">
        <v>2674</v>
      </c>
      <c r="AI2370" t="s">
        <v>2673</v>
      </c>
      <c r="AJ2370" t="s"/>
      <c r="AK2370" t="s">
        <v>91</v>
      </c>
      <c r="AL2370" t="s"/>
      <c r="AM2370" t="s">
        <v>271</v>
      </c>
      <c r="AN2370" t="s">
        <v>91</v>
      </c>
      <c r="AO2370" t="s"/>
      <c r="AP2370" t="n">
        <v>12</v>
      </c>
      <c r="AQ2370" t="s">
        <v>92</v>
      </c>
      <c r="AR2370" t="s"/>
      <c r="AS2370" t="s">
        <v>160</v>
      </c>
      <c r="AT2370" t="s">
        <v>94</v>
      </c>
      <c r="AU2370" t="s">
        <v>91</v>
      </c>
      <c r="AV2370" t="s"/>
      <c r="AW2370" t="s">
        <v>95</v>
      </c>
      <c r="AX2370" t="s"/>
      <c r="AY2370" t="n">
        <v>475625</v>
      </c>
      <c r="AZ2370" t="s">
        <v>798</v>
      </c>
      <c r="BA2370" t="s"/>
      <c r="BB2370" t="s"/>
      <c r="BC2370" t="n">
        <v>38.9127</v>
      </c>
      <c r="BD2370" t="n">
        <v>38.9127</v>
      </c>
      <c r="BE2370" t="s">
        <v>2675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>
        <v>961</v>
      </c>
      <c r="BR2370" t="s">
        <v>449</v>
      </c>
    </row>
    <row r="2371" spans="1:70">
      <c r="A2371" t="s">
        <v>70</v>
      </c>
      <c r="B2371" t="s">
        <v>71</v>
      </c>
      <c r="C2371" t="s">
        <v>311</v>
      </c>
      <c r="D2371" t="n">
        <v>3</v>
      </c>
      <c r="E2371" t="s">
        <v>794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163.72</v>
      </c>
      <c r="L2371" t="s">
        <v>77</v>
      </c>
      <c r="M2371" t="s"/>
      <c r="N2371" t="s">
        <v>957</v>
      </c>
      <c r="O2371" t="s">
        <v>79</v>
      </c>
      <c r="P2371" t="s">
        <v>794</v>
      </c>
      <c r="Q2371" t="s"/>
      <c r="R2371" t="s">
        <v>80</v>
      </c>
      <c r="S2371" t="s">
        <v>2673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>
        <f>HYPERLINK("https://hotelmonitor-cachepage.eclerx.com/savepage/tk_15454758809172962_sr_59.html","info")</f>
        <v/>
      </c>
      <c r="AA2371" t="n">
        <v>-475625</v>
      </c>
      <c r="AB2371" t="s">
        <v>782</v>
      </c>
      <c r="AC2371" t="s">
        <v>196</v>
      </c>
      <c r="AD2371" t="s">
        <v>89</v>
      </c>
      <c r="AE2371" t="s"/>
      <c r="AF2371" t="s"/>
      <c r="AG2371" t="s"/>
      <c r="AH2371" t="s">
        <v>2674</v>
      </c>
      <c r="AI2371" t="s">
        <v>2673</v>
      </c>
      <c r="AJ2371" t="s"/>
      <c r="AK2371" t="s">
        <v>91</v>
      </c>
      <c r="AL2371" t="s"/>
      <c r="AM2371" t="s">
        <v>271</v>
      </c>
      <c r="AN2371" t="s">
        <v>91</v>
      </c>
      <c r="AO2371" t="s"/>
      <c r="AP2371" t="n">
        <v>12</v>
      </c>
      <c r="AQ2371" t="s">
        <v>92</v>
      </c>
      <c r="AR2371" t="s"/>
      <c r="AS2371" t="s">
        <v>160</v>
      </c>
      <c r="AT2371" t="s">
        <v>94</v>
      </c>
      <c r="AU2371" t="s">
        <v>91</v>
      </c>
      <c r="AV2371" t="s"/>
      <c r="AW2371" t="s">
        <v>95</v>
      </c>
      <c r="AX2371" t="s"/>
      <c r="AY2371" t="n">
        <v>475625</v>
      </c>
      <c r="AZ2371" t="s">
        <v>798</v>
      </c>
      <c r="BA2371" t="s"/>
      <c r="BB2371" t="s"/>
      <c r="BC2371" t="n">
        <v>38.9127</v>
      </c>
      <c r="BD2371" t="n">
        <v>38.9127</v>
      </c>
      <c r="BE2371" t="s">
        <v>2675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>
        <v>961</v>
      </c>
      <c r="BR2371" t="s">
        <v>449</v>
      </c>
    </row>
    <row r="2372" spans="1:70">
      <c r="A2372" t="s">
        <v>70</v>
      </c>
      <c r="B2372" t="s">
        <v>71</v>
      </c>
      <c r="C2372" t="s">
        <v>311</v>
      </c>
      <c r="D2372" t="n">
        <v>3</v>
      </c>
      <c r="E2372" t="s">
        <v>794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144.53</v>
      </c>
      <c r="L2372" t="s">
        <v>77</v>
      </c>
      <c r="M2372" t="s"/>
      <c r="N2372" t="s">
        <v>1004</v>
      </c>
      <c r="O2372" t="s">
        <v>79</v>
      </c>
      <c r="P2372" t="s">
        <v>794</v>
      </c>
      <c r="Q2372" t="s"/>
      <c r="R2372" t="s">
        <v>80</v>
      </c>
      <c r="S2372" t="s">
        <v>2676</v>
      </c>
      <c r="T2372" t="s">
        <v>82</v>
      </c>
      <c r="U2372" t="s">
        <v>83</v>
      </c>
      <c r="V2372" t="s">
        <v>84</v>
      </c>
      <c r="W2372" t="s">
        <v>103</v>
      </c>
      <c r="X2372" t="s"/>
      <c r="Y2372" t="s">
        <v>86</v>
      </c>
      <c r="Z2372">
        <f>HYPERLINK("https://hotelmonitor-cachepage.eclerx.com/savepage/tk_15454758809172962_sr_59.html","info")</f>
        <v/>
      </c>
      <c r="AA2372" t="n">
        <v>-475625</v>
      </c>
      <c r="AB2372" t="s">
        <v>782</v>
      </c>
      <c r="AC2372" t="s">
        <v>196</v>
      </c>
      <c r="AD2372" t="s">
        <v>89</v>
      </c>
      <c r="AE2372" t="s"/>
      <c r="AF2372" t="s"/>
      <c r="AG2372" t="s"/>
      <c r="AH2372" t="s">
        <v>2677</v>
      </c>
      <c r="AI2372" t="s">
        <v>2678</v>
      </c>
      <c r="AJ2372" t="s"/>
      <c r="AK2372" t="s">
        <v>91</v>
      </c>
      <c r="AL2372" t="s"/>
      <c r="AM2372" t="s">
        <v>271</v>
      </c>
      <c r="AN2372" t="s">
        <v>91</v>
      </c>
      <c r="AO2372" t="s"/>
      <c r="AP2372" t="n">
        <v>12</v>
      </c>
      <c r="AQ2372" t="s">
        <v>92</v>
      </c>
      <c r="AR2372" t="s"/>
      <c r="AS2372" t="s">
        <v>160</v>
      </c>
      <c r="AT2372" t="s">
        <v>94</v>
      </c>
      <c r="AU2372" t="s">
        <v>91</v>
      </c>
      <c r="AV2372" t="s"/>
      <c r="AW2372" t="s">
        <v>95</v>
      </c>
      <c r="AX2372" t="s"/>
      <c r="AY2372" t="n">
        <v>475625</v>
      </c>
      <c r="AZ2372" t="s">
        <v>798</v>
      </c>
      <c r="BA2372" t="s"/>
      <c r="BB2372" t="s"/>
      <c r="BC2372" t="n">
        <v>38.9127</v>
      </c>
      <c r="BD2372" t="n">
        <v>38.9127</v>
      </c>
      <c r="BE2372" t="s">
        <v>2679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>
        <v>1008</v>
      </c>
      <c r="BR2372" t="s">
        <v>449</v>
      </c>
    </row>
    <row r="2373" spans="1:70">
      <c r="A2373" t="s">
        <v>70</v>
      </c>
      <c r="B2373" t="s">
        <v>71</v>
      </c>
      <c r="C2373" t="s">
        <v>311</v>
      </c>
      <c r="D2373" t="n">
        <v>3</v>
      </c>
      <c r="E2373" t="s">
        <v>794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144.53</v>
      </c>
      <c r="L2373" t="s">
        <v>77</v>
      </c>
      <c r="M2373" t="s"/>
      <c r="N2373" t="s">
        <v>1004</v>
      </c>
      <c r="O2373" t="s">
        <v>79</v>
      </c>
      <c r="P2373" t="s">
        <v>794</v>
      </c>
      <c r="Q2373" t="s"/>
      <c r="R2373" t="s">
        <v>80</v>
      </c>
      <c r="S2373" t="s">
        <v>2676</v>
      </c>
      <c r="T2373" t="s">
        <v>82</v>
      </c>
      <c r="U2373" t="s">
        <v>83</v>
      </c>
      <c r="V2373" t="s">
        <v>84</v>
      </c>
      <c r="W2373" t="s">
        <v>103</v>
      </c>
      <c r="X2373" t="s"/>
      <c r="Y2373" t="s">
        <v>86</v>
      </c>
      <c r="Z2373">
        <f>HYPERLINK("https://hotelmonitor-cachepage.eclerx.com/savepage/tk_15454758809172962_sr_59.html","info")</f>
        <v/>
      </c>
      <c r="AA2373" t="n">
        <v>-475625</v>
      </c>
      <c r="AB2373" t="s">
        <v>782</v>
      </c>
      <c r="AC2373" t="s">
        <v>196</v>
      </c>
      <c r="AD2373" t="s">
        <v>89</v>
      </c>
      <c r="AE2373" t="s"/>
      <c r="AF2373" t="s"/>
      <c r="AG2373" t="s"/>
      <c r="AH2373" t="s">
        <v>2677</v>
      </c>
      <c r="AI2373" t="s">
        <v>2678</v>
      </c>
      <c r="AJ2373" t="s"/>
      <c r="AK2373" t="s">
        <v>91</v>
      </c>
      <c r="AL2373" t="s"/>
      <c r="AM2373" t="s">
        <v>271</v>
      </c>
      <c r="AN2373" t="s">
        <v>91</v>
      </c>
      <c r="AO2373" t="s"/>
      <c r="AP2373" t="n">
        <v>12</v>
      </c>
      <c r="AQ2373" t="s">
        <v>92</v>
      </c>
      <c r="AR2373" t="s"/>
      <c r="AS2373" t="s">
        <v>160</v>
      </c>
      <c r="AT2373" t="s">
        <v>94</v>
      </c>
      <c r="AU2373" t="s">
        <v>91</v>
      </c>
      <c r="AV2373" t="s"/>
      <c r="AW2373" t="s">
        <v>95</v>
      </c>
      <c r="AX2373" t="s"/>
      <c r="AY2373" t="n">
        <v>475625</v>
      </c>
      <c r="AZ2373" t="s">
        <v>798</v>
      </c>
      <c r="BA2373" t="s"/>
      <c r="BB2373" t="s"/>
      <c r="BC2373" t="n">
        <v>38.9127</v>
      </c>
      <c r="BD2373" t="n">
        <v>38.9127</v>
      </c>
      <c r="BE2373" t="s">
        <v>2679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>
        <v>1008</v>
      </c>
      <c r="BR2373" t="s">
        <v>449</v>
      </c>
    </row>
    <row r="2374" spans="1:70">
      <c r="A2374" t="s">
        <v>70</v>
      </c>
      <c r="B2374" t="s">
        <v>71</v>
      </c>
      <c r="C2374" t="s">
        <v>311</v>
      </c>
      <c r="D2374" t="n">
        <v>3</v>
      </c>
      <c r="E2374" t="s">
        <v>794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158.94</v>
      </c>
      <c r="L2374" t="s">
        <v>77</v>
      </c>
      <c r="M2374" t="s"/>
      <c r="N2374" t="s">
        <v>1004</v>
      </c>
      <c r="O2374" t="s">
        <v>79</v>
      </c>
      <c r="P2374" t="s">
        <v>794</v>
      </c>
      <c r="Q2374" t="s"/>
      <c r="R2374" t="s">
        <v>80</v>
      </c>
      <c r="S2374" t="s">
        <v>2680</v>
      </c>
      <c r="T2374" t="s">
        <v>82</v>
      </c>
      <c r="U2374" t="s">
        <v>83</v>
      </c>
      <c r="V2374" t="s">
        <v>84</v>
      </c>
      <c r="W2374" t="s">
        <v>103</v>
      </c>
      <c r="X2374" t="s"/>
      <c r="Y2374" t="s">
        <v>86</v>
      </c>
      <c r="Z2374">
        <f>HYPERLINK("https://hotelmonitor-cachepage.eclerx.com/savepage/tk_15454758809172962_sr_59.html","info")</f>
        <v/>
      </c>
      <c r="AA2374" t="n">
        <v>-475625</v>
      </c>
      <c r="AB2374" t="s">
        <v>269</v>
      </c>
      <c r="AC2374" t="s">
        <v>88</v>
      </c>
      <c r="AD2374" t="s">
        <v>89</v>
      </c>
      <c r="AE2374" t="s"/>
      <c r="AF2374" t="s"/>
      <c r="AG2374" t="s"/>
      <c r="AH2374" t="s">
        <v>2681</v>
      </c>
      <c r="AI2374" t="s">
        <v>2680</v>
      </c>
      <c r="AJ2374" t="s"/>
      <c r="AK2374" t="s">
        <v>91</v>
      </c>
      <c r="AL2374" t="s"/>
      <c r="AM2374" t="s">
        <v>271</v>
      </c>
      <c r="AN2374" t="s">
        <v>91</v>
      </c>
      <c r="AO2374" t="s"/>
      <c r="AP2374" t="n">
        <v>12</v>
      </c>
      <c r="AQ2374" t="s">
        <v>92</v>
      </c>
      <c r="AR2374" t="s"/>
      <c r="AS2374" t="s">
        <v>160</v>
      </c>
      <c r="AT2374" t="s">
        <v>94</v>
      </c>
      <c r="AU2374" t="s">
        <v>91</v>
      </c>
      <c r="AV2374" t="s"/>
      <c r="AW2374" t="s">
        <v>95</v>
      </c>
      <c r="AX2374" t="s"/>
      <c r="AY2374" t="n">
        <v>475625</v>
      </c>
      <c r="AZ2374" t="s">
        <v>798</v>
      </c>
      <c r="BA2374" t="s"/>
      <c r="BB2374" t="s"/>
      <c r="BC2374" t="n">
        <v>38.9127</v>
      </c>
      <c r="BD2374" t="n">
        <v>38.9127</v>
      </c>
      <c r="BE2374" t="s">
        <v>2682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>
        <v>1008</v>
      </c>
      <c r="BR2374" t="s">
        <v>449</v>
      </c>
    </row>
    <row r="2375" spans="1:70">
      <c r="A2375" t="s">
        <v>70</v>
      </c>
      <c r="B2375" t="s">
        <v>71</v>
      </c>
      <c r="C2375" t="s">
        <v>311</v>
      </c>
      <c r="D2375" t="n">
        <v>3</v>
      </c>
      <c r="E2375" t="s">
        <v>794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158.94</v>
      </c>
      <c r="L2375" t="s">
        <v>77</v>
      </c>
      <c r="M2375" t="s"/>
      <c r="N2375" t="s">
        <v>1004</v>
      </c>
      <c r="O2375" t="s">
        <v>79</v>
      </c>
      <c r="P2375" t="s">
        <v>794</v>
      </c>
      <c r="Q2375" t="s"/>
      <c r="R2375" t="s">
        <v>80</v>
      </c>
      <c r="S2375" t="s">
        <v>2680</v>
      </c>
      <c r="T2375" t="s">
        <v>82</v>
      </c>
      <c r="U2375" t="s">
        <v>83</v>
      </c>
      <c r="V2375" t="s">
        <v>84</v>
      </c>
      <c r="W2375" t="s">
        <v>103</v>
      </c>
      <c r="X2375" t="s"/>
      <c r="Y2375" t="s">
        <v>86</v>
      </c>
      <c r="Z2375">
        <f>HYPERLINK("https://hotelmonitor-cachepage.eclerx.com/savepage/tk_15454758809172962_sr_59.html","info")</f>
        <v/>
      </c>
      <c r="AA2375" t="n">
        <v>-475625</v>
      </c>
      <c r="AB2375" t="s">
        <v>269</v>
      </c>
      <c r="AC2375" t="s">
        <v>88</v>
      </c>
      <c r="AD2375" t="s">
        <v>89</v>
      </c>
      <c r="AE2375" t="s"/>
      <c r="AF2375" t="s"/>
      <c r="AG2375" t="s"/>
      <c r="AH2375" t="s">
        <v>2681</v>
      </c>
      <c r="AI2375" t="s">
        <v>2680</v>
      </c>
      <c r="AJ2375" t="s"/>
      <c r="AK2375" t="s">
        <v>91</v>
      </c>
      <c r="AL2375" t="s"/>
      <c r="AM2375" t="s">
        <v>271</v>
      </c>
      <c r="AN2375" t="s">
        <v>91</v>
      </c>
      <c r="AO2375" t="s"/>
      <c r="AP2375" t="n">
        <v>12</v>
      </c>
      <c r="AQ2375" t="s">
        <v>92</v>
      </c>
      <c r="AR2375" t="s"/>
      <c r="AS2375" t="s">
        <v>160</v>
      </c>
      <c r="AT2375" t="s">
        <v>94</v>
      </c>
      <c r="AU2375" t="s">
        <v>91</v>
      </c>
      <c r="AV2375" t="s"/>
      <c r="AW2375" t="s">
        <v>95</v>
      </c>
      <c r="AX2375" t="s"/>
      <c r="AY2375" t="n">
        <v>475625</v>
      </c>
      <c r="AZ2375" t="s">
        <v>798</v>
      </c>
      <c r="BA2375" t="s"/>
      <c r="BB2375" t="s"/>
      <c r="BC2375" t="n">
        <v>38.9127</v>
      </c>
      <c r="BD2375" t="n">
        <v>38.9127</v>
      </c>
      <c r="BE2375" t="s">
        <v>2682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>
        <v>1008</v>
      </c>
      <c r="BR2375" t="s">
        <v>449</v>
      </c>
    </row>
    <row r="2376" spans="1:70">
      <c r="A2376" t="s">
        <v>70</v>
      </c>
      <c r="B2376" t="s">
        <v>71</v>
      </c>
      <c r="C2376" t="s">
        <v>311</v>
      </c>
      <c r="D2376" t="n">
        <v>3</v>
      </c>
      <c r="E2376" t="s">
        <v>794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145.73</v>
      </c>
      <c r="L2376" t="s">
        <v>77</v>
      </c>
      <c r="M2376" t="s"/>
      <c r="N2376" t="s">
        <v>303</v>
      </c>
      <c r="O2376" t="s">
        <v>79</v>
      </c>
      <c r="P2376" t="s">
        <v>794</v>
      </c>
      <c r="Q2376" t="s"/>
      <c r="R2376" t="s">
        <v>80</v>
      </c>
      <c r="S2376" t="s">
        <v>2683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>
        <f>HYPERLINK("https://hotelmonitor-cachepage.eclerx.com/savepage/tk_15454758809172962_sr_59.html","info")</f>
        <v/>
      </c>
      <c r="AA2376" t="n">
        <v>-475625</v>
      </c>
      <c r="AB2376" t="s">
        <v>269</v>
      </c>
      <c r="AC2376" t="s">
        <v>88</v>
      </c>
      <c r="AD2376" t="s">
        <v>89</v>
      </c>
      <c r="AE2376" t="s"/>
      <c r="AF2376" t="s"/>
      <c r="AG2376" t="s"/>
      <c r="AH2376" t="s">
        <v>2684</v>
      </c>
      <c r="AI2376" t="s">
        <v>2685</v>
      </c>
      <c r="AJ2376" t="s"/>
      <c r="AK2376" t="s">
        <v>91</v>
      </c>
      <c r="AL2376" t="s"/>
      <c r="AM2376" t="s">
        <v>271</v>
      </c>
      <c r="AN2376" t="s">
        <v>91</v>
      </c>
      <c r="AO2376" t="s"/>
      <c r="AP2376" t="n">
        <v>12</v>
      </c>
      <c r="AQ2376" t="s">
        <v>92</v>
      </c>
      <c r="AR2376" t="s"/>
      <c r="AS2376" t="s">
        <v>160</v>
      </c>
      <c r="AT2376" t="s">
        <v>94</v>
      </c>
      <c r="AU2376" t="s">
        <v>91</v>
      </c>
      <c r="AV2376" t="s"/>
      <c r="AW2376" t="s">
        <v>95</v>
      </c>
      <c r="AX2376" t="s"/>
      <c r="AY2376" t="n">
        <v>475625</v>
      </c>
      <c r="AZ2376" t="s">
        <v>798</v>
      </c>
      <c r="BA2376" t="s"/>
      <c r="BB2376" t="s"/>
      <c r="BC2376" t="n">
        <v>38.9127</v>
      </c>
      <c r="BD2376" t="n">
        <v>38.9127</v>
      </c>
      <c r="BE2376" t="s">
        <v>2686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>
        <v>307</v>
      </c>
      <c r="BR2376" t="s">
        <v>449</v>
      </c>
    </row>
    <row r="2377" spans="1:70">
      <c r="A2377" t="s">
        <v>70</v>
      </c>
      <c r="B2377" t="s">
        <v>71</v>
      </c>
      <c r="C2377" t="s">
        <v>311</v>
      </c>
      <c r="D2377" t="n">
        <v>3</v>
      </c>
      <c r="E2377" t="s">
        <v>794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145.73</v>
      </c>
      <c r="L2377" t="s">
        <v>77</v>
      </c>
      <c r="M2377" t="s"/>
      <c r="N2377" t="s">
        <v>303</v>
      </c>
      <c r="O2377" t="s">
        <v>79</v>
      </c>
      <c r="P2377" t="s">
        <v>794</v>
      </c>
      <c r="Q2377" t="s"/>
      <c r="R2377" t="s">
        <v>80</v>
      </c>
      <c r="S2377" t="s">
        <v>2683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>
        <f>HYPERLINK("https://hotelmonitor-cachepage.eclerx.com/savepage/tk_15454758809172962_sr_59.html","info")</f>
        <v/>
      </c>
      <c r="AA2377" t="n">
        <v>-475625</v>
      </c>
      <c r="AB2377" t="s">
        <v>269</v>
      </c>
      <c r="AC2377" t="s">
        <v>88</v>
      </c>
      <c r="AD2377" t="s">
        <v>89</v>
      </c>
      <c r="AE2377" t="s"/>
      <c r="AF2377" t="s"/>
      <c r="AG2377" t="s"/>
      <c r="AH2377" t="s">
        <v>2684</v>
      </c>
      <c r="AI2377" t="s">
        <v>2685</v>
      </c>
      <c r="AJ2377" t="s"/>
      <c r="AK2377" t="s">
        <v>91</v>
      </c>
      <c r="AL2377" t="s"/>
      <c r="AM2377" t="s">
        <v>271</v>
      </c>
      <c r="AN2377" t="s">
        <v>91</v>
      </c>
      <c r="AO2377" t="s"/>
      <c r="AP2377" t="n">
        <v>12</v>
      </c>
      <c r="AQ2377" t="s">
        <v>92</v>
      </c>
      <c r="AR2377" t="s"/>
      <c r="AS2377" t="s">
        <v>160</v>
      </c>
      <c r="AT2377" t="s">
        <v>94</v>
      </c>
      <c r="AU2377" t="s">
        <v>91</v>
      </c>
      <c r="AV2377" t="s"/>
      <c r="AW2377" t="s">
        <v>95</v>
      </c>
      <c r="AX2377" t="s"/>
      <c r="AY2377" t="n">
        <v>475625</v>
      </c>
      <c r="AZ2377" t="s">
        <v>798</v>
      </c>
      <c r="BA2377" t="s"/>
      <c r="BB2377" t="s"/>
      <c r="BC2377" t="n">
        <v>38.9127</v>
      </c>
      <c r="BD2377" t="n">
        <v>38.9127</v>
      </c>
      <c r="BE2377" t="s">
        <v>2686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>
        <v>307</v>
      </c>
      <c r="BR2377" t="s">
        <v>449</v>
      </c>
    </row>
    <row r="2378" spans="1:70">
      <c r="A2378" t="s">
        <v>70</v>
      </c>
      <c r="B2378" t="s">
        <v>71</v>
      </c>
      <c r="C2378" t="s">
        <v>311</v>
      </c>
      <c r="D2378" t="n">
        <v>3</v>
      </c>
      <c r="E2378" t="s">
        <v>794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148.3</v>
      </c>
      <c r="L2378" t="s">
        <v>77</v>
      </c>
      <c r="M2378" t="s"/>
      <c r="N2378" t="s">
        <v>816</v>
      </c>
      <c r="O2378" t="s">
        <v>79</v>
      </c>
      <c r="P2378" t="s">
        <v>794</v>
      </c>
      <c r="Q2378" t="s"/>
      <c r="R2378" t="s">
        <v>80</v>
      </c>
      <c r="S2378" t="s">
        <v>2687</v>
      </c>
      <c r="T2378" t="s">
        <v>82</v>
      </c>
      <c r="U2378" t="s">
        <v>83</v>
      </c>
      <c r="V2378" t="s">
        <v>84</v>
      </c>
      <c r="W2378" t="s">
        <v>103</v>
      </c>
      <c r="X2378" t="s"/>
      <c r="Y2378" t="s">
        <v>86</v>
      </c>
      <c r="Z2378">
        <f>HYPERLINK("https://hotelmonitor-cachepage.eclerx.com/savepage/tk_15454758809172962_sr_59.html","info")</f>
        <v/>
      </c>
      <c r="AA2378" t="n">
        <v>-475625</v>
      </c>
      <c r="AB2378" t="s">
        <v>782</v>
      </c>
      <c r="AC2378" t="s">
        <v>196</v>
      </c>
      <c r="AD2378" t="s">
        <v>89</v>
      </c>
      <c r="AE2378" t="s"/>
      <c r="AF2378" t="s"/>
      <c r="AG2378" t="s"/>
      <c r="AH2378" t="s">
        <v>2604</v>
      </c>
      <c r="AI2378" t="s">
        <v>2687</v>
      </c>
      <c r="AJ2378" t="s"/>
      <c r="AK2378" t="s">
        <v>91</v>
      </c>
      <c r="AL2378" t="s"/>
      <c r="AM2378" t="s">
        <v>271</v>
      </c>
      <c r="AN2378" t="s">
        <v>91</v>
      </c>
      <c r="AO2378" t="s"/>
      <c r="AP2378" t="n">
        <v>12</v>
      </c>
      <c r="AQ2378" t="s">
        <v>92</v>
      </c>
      <c r="AR2378" t="s"/>
      <c r="AS2378" t="s">
        <v>160</v>
      </c>
      <c r="AT2378" t="s">
        <v>94</v>
      </c>
      <c r="AU2378" t="s">
        <v>91</v>
      </c>
      <c r="AV2378" t="s"/>
      <c r="AW2378" t="s">
        <v>95</v>
      </c>
      <c r="AX2378" t="s"/>
      <c r="AY2378" t="n">
        <v>475625</v>
      </c>
      <c r="AZ2378" t="s">
        <v>798</v>
      </c>
      <c r="BA2378" t="s"/>
      <c r="BB2378" t="s"/>
      <c r="BC2378" t="n">
        <v>38.9127</v>
      </c>
      <c r="BD2378" t="n">
        <v>38.9127</v>
      </c>
      <c r="BE2378" t="s">
        <v>2688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>
        <v>821</v>
      </c>
      <c r="BR2378" t="s">
        <v>449</v>
      </c>
    </row>
    <row r="2379" spans="1:70">
      <c r="A2379" t="s">
        <v>70</v>
      </c>
      <c r="B2379" t="s">
        <v>71</v>
      </c>
      <c r="C2379" t="s">
        <v>311</v>
      </c>
      <c r="D2379" t="n">
        <v>3</v>
      </c>
      <c r="E2379" t="s">
        <v>794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148.3</v>
      </c>
      <c r="L2379" t="s">
        <v>77</v>
      </c>
      <c r="M2379" t="s"/>
      <c r="N2379" t="s">
        <v>816</v>
      </c>
      <c r="O2379" t="s">
        <v>79</v>
      </c>
      <c r="P2379" t="s">
        <v>794</v>
      </c>
      <c r="Q2379" t="s"/>
      <c r="R2379" t="s">
        <v>80</v>
      </c>
      <c r="S2379" t="s">
        <v>2687</v>
      </c>
      <c r="T2379" t="s">
        <v>82</v>
      </c>
      <c r="U2379" t="s">
        <v>83</v>
      </c>
      <c r="V2379" t="s">
        <v>84</v>
      </c>
      <c r="W2379" t="s">
        <v>103</v>
      </c>
      <c r="X2379" t="s"/>
      <c r="Y2379" t="s">
        <v>86</v>
      </c>
      <c r="Z2379">
        <f>HYPERLINK("https://hotelmonitor-cachepage.eclerx.com/savepage/tk_15454758809172962_sr_59.html","info")</f>
        <v/>
      </c>
      <c r="AA2379" t="n">
        <v>-475625</v>
      </c>
      <c r="AB2379" t="s">
        <v>782</v>
      </c>
      <c r="AC2379" t="s">
        <v>196</v>
      </c>
      <c r="AD2379" t="s">
        <v>89</v>
      </c>
      <c r="AE2379" t="s"/>
      <c r="AF2379" t="s"/>
      <c r="AG2379" t="s"/>
      <c r="AH2379" t="s">
        <v>2604</v>
      </c>
      <c r="AI2379" t="s">
        <v>2687</v>
      </c>
      <c r="AJ2379" t="s"/>
      <c r="AK2379" t="s">
        <v>91</v>
      </c>
      <c r="AL2379" t="s"/>
      <c r="AM2379" t="s">
        <v>271</v>
      </c>
      <c r="AN2379" t="s">
        <v>91</v>
      </c>
      <c r="AO2379" t="s"/>
      <c r="AP2379" t="n">
        <v>12</v>
      </c>
      <c r="AQ2379" t="s">
        <v>92</v>
      </c>
      <c r="AR2379" t="s"/>
      <c r="AS2379" t="s">
        <v>160</v>
      </c>
      <c r="AT2379" t="s">
        <v>94</v>
      </c>
      <c r="AU2379" t="s">
        <v>91</v>
      </c>
      <c r="AV2379" t="s"/>
      <c r="AW2379" t="s">
        <v>95</v>
      </c>
      <c r="AX2379" t="s"/>
      <c r="AY2379" t="n">
        <v>475625</v>
      </c>
      <c r="AZ2379" t="s">
        <v>798</v>
      </c>
      <c r="BA2379" t="s"/>
      <c r="BB2379" t="s"/>
      <c r="BC2379" t="n">
        <v>38.9127</v>
      </c>
      <c r="BD2379" t="n">
        <v>38.9127</v>
      </c>
      <c r="BE2379" t="s">
        <v>2688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>
        <v>821</v>
      </c>
      <c r="BR2379" t="s">
        <v>449</v>
      </c>
    </row>
    <row r="2380" spans="1:70">
      <c r="A2380" t="s">
        <v>70</v>
      </c>
      <c r="B2380" t="s">
        <v>71</v>
      </c>
      <c r="C2380" t="s">
        <v>311</v>
      </c>
      <c r="D2380" t="n">
        <v>3</v>
      </c>
      <c r="E2380" t="s">
        <v>794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157.08</v>
      </c>
      <c r="L2380" t="s">
        <v>77</v>
      </c>
      <c r="M2380" t="s"/>
      <c r="N2380" t="s">
        <v>816</v>
      </c>
      <c r="O2380" t="s">
        <v>79</v>
      </c>
      <c r="P2380" t="s">
        <v>794</v>
      </c>
      <c r="Q2380" t="s"/>
      <c r="R2380" t="s">
        <v>80</v>
      </c>
      <c r="S2380" t="s">
        <v>2689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>
        <f>HYPERLINK("https://hotelmonitor-cachepage.eclerx.com/savepage/tk_15454758809172962_sr_59.html","info")</f>
        <v/>
      </c>
      <c r="AA2380" t="n">
        <v>-475625</v>
      </c>
      <c r="AB2380" t="s">
        <v>2663</v>
      </c>
      <c r="AC2380" t="s">
        <v>196</v>
      </c>
      <c r="AD2380" t="s">
        <v>89</v>
      </c>
      <c r="AE2380" t="s"/>
      <c r="AF2380" t="s"/>
      <c r="AG2380" t="s"/>
      <c r="AH2380" t="s">
        <v>2690</v>
      </c>
      <c r="AI2380" t="s">
        <v>2689</v>
      </c>
      <c r="AJ2380" t="s"/>
      <c r="AK2380" t="s">
        <v>91</v>
      </c>
      <c r="AL2380" t="s"/>
      <c r="AM2380" t="s">
        <v>271</v>
      </c>
      <c r="AN2380" t="s">
        <v>91</v>
      </c>
      <c r="AO2380" t="s"/>
      <c r="AP2380" t="n">
        <v>12</v>
      </c>
      <c r="AQ2380" t="s">
        <v>92</v>
      </c>
      <c r="AR2380" t="s"/>
      <c r="AS2380" t="s">
        <v>160</v>
      </c>
      <c r="AT2380" t="s">
        <v>94</v>
      </c>
      <c r="AU2380" t="s">
        <v>99</v>
      </c>
      <c r="AV2380" t="s"/>
      <c r="AW2380" t="s">
        <v>95</v>
      </c>
      <c r="AX2380" t="s"/>
      <c r="AY2380" t="n">
        <v>475625</v>
      </c>
      <c r="AZ2380" t="s">
        <v>798</v>
      </c>
      <c r="BA2380" t="s"/>
      <c r="BB2380" t="s"/>
      <c r="BC2380" t="n">
        <v>38.9127</v>
      </c>
      <c r="BD2380" t="n">
        <v>38.9127</v>
      </c>
      <c r="BE2380" t="s">
        <v>2691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>
        <v>821</v>
      </c>
      <c r="BR2380" t="s">
        <v>449</v>
      </c>
    </row>
    <row r="2381" spans="1:70">
      <c r="A2381" t="s">
        <v>70</v>
      </c>
      <c r="B2381" t="s">
        <v>71</v>
      </c>
      <c r="C2381" t="s">
        <v>311</v>
      </c>
      <c r="D2381" t="n">
        <v>3</v>
      </c>
      <c r="E2381" t="s">
        <v>794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157.08</v>
      </c>
      <c r="L2381" t="s">
        <v>77</v>
      </c>
      <c r="M2381" t="s"/>
      <c r="N2381" t="s">
        <v>816</v>
      </c>
      <c r="O2381" t="s">
        <v>79</v>
      </c>
      <c r="P2381" t="s">
        <v>794</v>
      </c>
      <c r="Q2381" t="s"/>
      <c r="R2381" t="s">
        <v>80</v>
      </c>
      <c r="S2381" t="s">
        <v>2689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>
        <f>HYPERLINK("https://hotelmonitor-cachepage.eclerx.com/savepage/tk_15454758809172962_sr_59.html","info")</f>
        <v/>
      </c>
      <c r="AA2381" t="n">
        <v>-475625</v>
      </c>
      <c r="AB2381" t="s">
        <v>2663</v>
      </c>
      <c r="AC2381" t="s">
        <v>196</v>
      </c>
      <c r="AD2381" t="s">
        <v>89</v>
      </c>
      <c r="AE2381" t="s"/>
      <c r="AF2381" t="s"/>
      <c r="AG2381" t="s"/>
      <c r="AH2381" t="s">
        <v>2690</v>
      </c>
      <c r="AI2381" t="s">
        <v>2689</v>
      </c>
      <c r="AJ2381" t="s"/>
      <c r="AK2381" t="s">
        <v>91</v>
      </c>
      <c r="AL2381" t="s"/>
      <c r="AM2381" t="s">
        <v>271</v>
      </c>
      <c r="AN2381" t="s">
        <v>91</v>
      </c>
      <c r="AO2381" t="s"/>
      <c r="AP2381" t="n">
        <v>12</v>
      </c>
      <c r="AQ2381" t="s">
        <v>92</v>
      </c>
      <c r="AR2381" t="s"/>
      <c r="AS2381" t="s">
        <v>160</v>
      </c>
      <c r="AT2381" t="s">
        <v>94</v>
      </c>
      <c r="AU2381" t="s">
        <v>99</v>
      </c>
      <c r="AV2381" t="s"/>
      <c r="AW2381" t="s">
        <v>95</v>
      </c>
      <c r="AX2381" t="s"/>
      <c r="AY2381" t="n">
        <v>475625</v>
      </c>
      <c r="AZ2381" t="s">
        <v>798</v>
      </c>
      <c r="BA2381" t="s"/>
      <c r="BB2381" t="s"/>
      <c r="BC2381" t="n">
        <v>38.9127</v>
      </c>
      <c r="BD2381" t="n">
        <v>38.9127</v>
      </c>
      <c r="BE2381" t="s">
        <v>2691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>
        <v>821</v>
      </c>
      <c r="BR2381" t="s">
        <v>449</v>
      </c>
    </row>
    <row r="2382" spans="1:70">
      <c r="A2382" t="s">
        <v>70</v>
      </c>
      <c r="B2382" t="s">
        <v>71</v>
      </c>
      <c r="C2382" t="s">
        <v>311</v>
      </c>
      <c r="D2382" t="n">
        <v>3</v>
      </c>
      <c r="E2382" t="s">
        <v>794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160.98</v>
      </c>
      <c r="L2382" t="s">
        <v>77</v>
      </c>
      <c r="M2382" t="s"/>
      <c r="N2382" t="s">
        <v>816</v>
      </c>
      <c r="O2382" t="s">
        <v>79</v>
      </c>
      <c r="P2382" t="s">
        <v>794</v>
      </c>
      <c r="Q2382" t="s"/>
      <c r="R2382" t="s">
        <v>80</v>
      </c>
      <c r="S2382" t="s">
        <v>2692</v>
      </c>
      <c r="T2382" t="s">
        <v>82</v>
      </c>
      <c r="U2382" t="s">
        <v>83</v>
      </c>
      <c r="V2382" t="s">
        <v>84</v>
      </c>
      <c r="W2382" t="s">
        <v>103</v>
      </c>
      <c r="X2382" t="s"/>
      <c r="Y2382" t="s">
        <v>86</v>
      </c>
      <c r="Z2382">
        <f>HYPERLINK("https://hotelmonitor-cachepage.eclerx.com/savepage/tk_15454758809172962_sr_59.html","info")</f>
        <v/>
      </c>
      <c r="AA2382" t="n">
        <v>-475625</v>
      </c>
      <c r="AB2382" t="s">
        <v>813</v>
      </c>
      <c r="AC2382" t="s">
        <v>88</v>
      </c>
      <c r="AD2382" t="s">
        <v>89</v>
      </c>
      <c r="AE2382" t="s"/>
      <c r="AF2382" t="s"/>
      <c r="AG2382" t="s"/>
      <c r="AH2382" t="s">
        <v>2693</v>
      </c>
      <c r="AI2382" t="s">
        <v>2692</v>
      </c>
      <c r="AJ2382" t="s"/>
      <c r="AK2382" t="s">
        <v>91</v>
      </c>
      <c r="AL2382" t="s"/>
      <c r="AM2382" t="s">
        <v>610</v>
      </c>
      <c r="AN2382" t="s">
        <v>91</v>
      </c>
      <c r="AO2382" t="s"/>
      <c r="AP2382" t="n">
        <v>12</v>
      </c>
      <c r="AQ2382" t="s">
        <v>92</v>
      </c>
      <c r="AR2382" t="s"/>
      <c r="AS2382" t="s">
        <v>160</v>
      </c>
      <c r="AT2382" t="s">
        <v>94</v>
      </c>
      <c r="AU2382" t="s">
        <v>91</v>
      </c>
      <c r="AV2382" t="s"/>
      <c r="AW2382" t="s">
        <v>95</v>
      </c>
      <c r="AX2382" t="s"/>
      <c r="AY2382" t="n">
        <v>475625</v>
      </c>
      <c r="AZ2382" t="s">
        <v>798</v>
      </c>
      <c r="BA2382" t="s"/>
      <c r="BB2382" t="s"/>
      <c r="BC2382" t="n">
        <v>38.9127</v>
      </c>
      <c r="BD2382" t="n">
        <v>38.9127</v>
      </c>
      <c r="BE2382" t="s">
        <v>2694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821</v>
      </c>
      <c r="BR2382" t="s">
        <v>449</v>
      </c>
    </row>
    <row r="2383" spans="1:70">
      <c r="A2383" t="s">
        <v>70</v>
      </c>
      <c r="B2383" t="s">
        <v>71</v>
      </c>
      <c r="C2383" t="s">
        <v>311</v>
      </c>
      <c r="D2383" t="n">
        <v>3</v>
      </c>
      <c r="E2383" t="s">
        <v>794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160.98</v>
      </c>
      <c r="L2383" t="s">
        <v>77</v>
      </c>
      <c r="M2383" t="s"/>
      <c r="N2383" t="s">
        <v>816</v>
      </c>
      <c r="O2383" t="s">
        <v>79</v>
      </c>
      <c r="P2383" t="s">
        <v>794</v>
      </c>
      <c r="Q2383" t="s"/>
      <c r="R2383" t="s">
        <v>80</v>
      </c>
      <c r="S2383" t="s">
        <v>2692</v>
      </c>
      <c r="T2383" t="s">
        <v>82</v>
      </c>
      <c r="U2383" t="s">
        <v>83</v>
      </c>
      <c r="V2383" t="s">
        <v>84</v>
      </c>
      <c r="W2383" t="s">
        <v>103</v>
      </c>
      <c r="X2383" t="s"/>
      <c r="Y2383" t="s">
        <v>86</v>
      </c>
      <c r="Z2383">
        <f>HYPERLINK("https://hotelmonitor-cachepage.eclerx.com/savepage/tk_15454758809172962_sr_59.html","info")</f>
        <v/>
      </c>
      <c r="AA2383" t="n">
        <v>-475625</v>
      </c>
      <c r="AB2383" t="s">
        <v>813</v>
      </c>
      <c r="AC2383" t="s">
        <v>88</v>
      </c>
      <c r="AD2383" t="s">
        <v>89</v>
      </c>
      <c r="AE2383" t="s"/>
      <c r="AF2383" t="s"/>
      <c r="AG2383" t="s"/>
      <c r="AH2383" t="s">
        <v>2693</v>
      </c>
      <c r="AI2383" t="s">
        <v>2692</v>
      </c>
      <c r="AJ2383" t="s"/>
      <c r="AK2383" t="s">
        <v>91</v>
      </c>
      <c r="AL2383" t="s"/>
      <c r="AM2383" t="s">
        <v>610</v>
      </c>
      <c r="AN2383" t="s">
        <v>91</v>
      </c>
      <c r="AO2383" t="s"/>
      <c r="AP2383" t="n">
        <v>12</v>
      </c>
      <c r="AQ2383" t="s">
        <v>92</v>
      </c>
      <c r="AR2383" t="s"/>
      <c r="AS2383" t="s">
        <v>160</v>
      </c>
      <c r="AT2383" t="s">
        <v>94</v>
      </c>
      <c r="AU2383" t="s">
        <v>91</v>
      </c>
      <c r="AV2383" t="s"/>
      <c r="AW2383" t="s">
        <v>95</v>
      </c>
      <c r="AX2383" t="s"/>
      <c r="AY2383" t="n">
        <v>475625</v>
      </c>
      <c r="AZ2383" t="s">
        <v>798</v>
      </c>
      <c r="BA2383" t="s"/>
      <c r="BB2383" t="s"/>
      <c r="BC2383" t="n">
        <v>38.9127</v>
      </c>
      <c r="BD2383" t="n">
        <v>38.9127</v>
      </c>
      <c r="BE2383" t="s">
        <v>2694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821</v>
      </c>
      <c r="BR2383" t="s">
        <v>449</v>
      </c>
    </row>
    <row r="2384" spans="1:70">
      <c r="A2384" t="s">
        <v>70</v>
      </c>
      <c r="B2384" t="s">
        <v>71</v>
      </c>
      <c r="C2384" t="s">
        <v>311</v>
      </c>
      <c r="D2384" t="n">
        <v>3</v>
      </c>
      <c r="E2384" t="s">
        <v>794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172.65</v>
      </c>
      <c r="L2384" t="s">
        <v>77</v>
      </c>
      <c r="M2384" t="s"/>
      <c r="N2384" t="s">
        <v>816</v>
      </c>
      <c r="O2384" t="s">
        <v>79</v>
      </c>
      <c r="P2384" t="s">
        <v>794</v>
      </c>
      <c r="Q2384" t="s"/>
      <c r="R2384" t="s">
        <v>80</v>
      </c>
      <c r="S2384" t="s">
        <v>2695</v>
      </c>
      <c r="T2384" t="s">
        <v>82</v>
      </c>
      <c r="U2384" t="s">
        <v>83</v>
      </c>
      <c r="V2384" t="s">
        <v>84</v>
      </c>
      <c r="W2384" t="s">
        <v>103</v>
      </c>
      <c r="X2384" t="s"/>
      <c r="Y2384" t="s">
        <v>86</v>
      </c>
      <c r="Z2384">
        <f>HYPERLINK("https://hotelmonitor-cachepage.eclerx.com/savepage/tk_15454758809172962_sr_59.html","info")</f>
        <v/>
      </c>
      <c r="AA2384" t="n">
        <v>-475625</v>
      </c>
      <c r="AB2384" t="s">
        <v>995</v>
      </c>
      <c r="AC2384" t="s">
        <v>88</v>
      </c>
      <c r="AD2384" t="s">
        <v>89</v>
      </c>
      <c r="AE2384" t="s"/>
      <c r="AF2384" t="s"/>
      <c r="AG2384" t="s"/>
      <c r="AH2384" t="s">
        <v>2696</v>
      </c>
      <c r="AI2384" t="s">
        <v>2695</v>
      </c>
      <c r="AJ2384" t="s"/>
      <c r="AK2384" t="s">
        <v>91</v>
      </c>
      <c r="AL2384" t="s"/>
      <c r="AM2384" t="s">
        <v>271</v>
      </c>
      <c r="AN2384" t="s">
        <v>91</v>
      </c>
      <c r="AO2384" t="s"/>
      <c r="AP2384" t="n">
        <v>12</v>
      </c>
      <c r="AQ2384" t="s">
        <v>92</v>
      </c>
      <c r="AR2384" t="s"/>
      <c r="AS2384" t="s">
        <v>160</v>
      </c>
      <c r="AT2384" t="s">
        <v>94</v>
      </c>
      <c r="AU2384" t="s">
        <v>99</v>
      </c>
      <c r="AV2384" t="s"/>
      <c r="AW2384" t="s">
        <v>95</v>
      </c>
      <c r="AX2384" t="s"/>
      <c r="AY2384" t="n">
        <v>475625</v>
      </c>
      <c r="AZ2384" t="s">
        <v>798</v>
      </c>
      <c r="BA2384" t="s"/>
      <c r="BB2384" t="s"/>
      <c r="BC2384" t="n">
        <v>38.9127</v>
      </c>
      <c r="BD2384" t="n">
        <v>38.9127</v>
      </c>
      <c r="BE2384" t="s">
        <v>2697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821</v>
      </c>
      <c r="BR2384" t="s">
        <v>449</v>
      </c>
    </row>
    <row r="2385" spans="1:70">
      <c r="A2385" t="s">
        <v>70</v>
      </c>
      <c r="B2385" t="s">
        <v>71</v>
      </c>
      <c r="C2385" t="s">
        <v>311</v>
      </c>
      <c r="D2385" t="n">
        <v>3</v>
      </c>
      <c r="E2385" t="s">
        <v>794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172.65</v>
      </c>
      <c r="L2385" t="s">
        <v>77</v>
      </c>
      <c r="M2385" t="s"/>
      <c r="N2385" t="s">
        <v>816</v>
      </c>
      <c r="O2385" t="s">
        <v>79</v>
      </c>
      <c r="P2385" t="s">
        <v>794</v>
      </c>
      <c r="Q2385" t="s"/>
      <c r="R2385" t="s">
        <v>80</v>
      </c>
      <c r="S2385" t="s">
        <v>2695</v>
      </c>
      <c r="T2385" t="s">
        <v>82</v>
      </c>
      <c r="U2385" t="s">
        <v>83</v>
      </c>
      <c r="V2385" t="s">
        <v>84</v>
      </c>
      <c r="W2385" t="s">
        <v>103</v>
      </c>
      <c r="X2385" t="s"/>
      <c r="Y2385" t="s">
        <v>86</v>
      </c>
      <c r="Z2385">
        <f>HYPERLINK("https://hotelmonitor-cachepage.eclerx.com/savepage/tk_15454758809172962_sr_59.html","info")</f>
        <v/>
      </c>
      <c r="AA2385" t="n">
        <v>-475625</v>
      </c>
      <c r="AB2385" t="s">
        <v>995</v>
      </c>
      <c r="AC2385" t="s">
        <v>88</v>
      </c>
      <c r="AD2385" t="s">
        <v>89</v>
      </c>
      <c r="AE2385" t="s"/>
      <c r="AF2385" t="s"/>
      <c r="AG2385" t="s"/>
      <c r="AH2385" t="s">
        <v>2696</v>
      </c>
      <c r="AI2385" t="s">
        <v>2695</v>
      </c>
      <c r="AJ2385" t="s"/>
      <c r="AK2385" t="s">
        <v>91</v>
      </c>
      <c r="AL2385" t="s"/>
      <c r="AM2385" t="s">
        <v>271</v>
      </c>
      <c r="AN2385" t="s">
        <v>91</v>
      </c>
      <c r="AO2385" t="s"/>
      <c r="AP2385" t="n">
        <v>12</v>
      </c>
      <c r="AQ2385" t="s">
        <v>92</v>
      </c>
      <c r="AR2385" t="s"/>
      <c r="AS2385" t="s">
        <v>160</v>
      </c>
      <c r="AT2385" t="s">
        <v>94</v>
      </c>
      <c r="AU2385" t="s">
        <v>99</v>
      </c>
      <c r="AV2385" t="s"/>
      <c r="AW2385" t="s">
        <v>95</v>
      </c>
      <c r="AX2385" t="s"/>
      <c r="AY2385" t="n">
        <v>475625</v>
      </c>
      <c r="AZ2385" t="s">
        <v>798</v>
      </c>
      <c r="BA2385" t="s"/>
      <c r="BB2385" t="s"/>
      <c r="BC2385" t="n">
        <v>38.9127</v>
      </c>
      <c r="BD2385" t="n">
        <v>38.9127</v>
      </c>
      <c r="BE2385" t="s">
        <v>2697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821</v>
      </c>
      <c r="BR2385" t="s">
        <v>449</v>
      </c>
    </row>
    <row r="2386" spans="1:70">
      <c r="A2386" t="s">
        <v>70</v>
      </c>
      <c r="B2386" t="s">
        <v>71</v>
      </c>
      <c r="C2386" t="s">
        <v>311</v>
      </c>
      <c r="D2386" t="n">
        <v>3</v>
      </c>
      <c r="E2386" t="s">
        <v>794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172.65</v>
      </c>
      <c r="L2386" t="s">
        <v>77</v>
      </c>
      <c r="M2386" t="s"/>
      <c r="N2386" t="s">
        <v>816</v>
      </c>
      <c r="O2386" t="s">
        <v>79</v>
      </c>
      <c r="P2386" t="s">
        <v>794</v>
      </c>
      <c r="Q2386" t="s"/>
      <c r="R2386" t="s">
        <v>80</v>
      </c>
      <c r="S2386" t="s">
        <v>2695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>
        <f>HYPERLINK("https://hotelmonitor-cachepage.eclerx.com/savepage/tk_15454758809172962_sr_59.html","info")</f>
        <v/>
      </c>
      <c r="AA2386" t="n">
        <v>-475625</v>
      </c>
      <c r="AB2386" t="s">
        <v>995</v>
      </c>
      <c r="AC2386" t="s">
        <v>88</v>
      </c>
      <c r="AD2386" t="s">
        <v>89</v>
      </c>
      <c r="AE2386" t="s"/>
      <c r="AF2386" t="s"/>
      <c r="AG2386" t="s"/>
      <c r="AH2386" t="s">
        <v>2696</v>
      </c>
      <c r="AI2386" t="s">
        <v>2695</v>
      </c>
      <c r="AJ2386" t="s"/>
      <c r="AK2386" t="s">
        <v>91</v>
      </c>
      <c r="AL2386" t="s"/>
      <c r="AM2386" t="s">
        <v>271</v>
      </c>
      <c r="AN2386" t="s">
        <v>91</v>
      </c>
      <c r="AO2386" t="s"/>
      <c r="AP2386" t="n">
        <v>12</v>
      </c>
      <c r="AQ2386" t="s">
        <v>92</v>
      </c>
      <c r="AR2386" t="s"/>
      <c r="AS2386" t="s">
        <v>160</v>
      </c>
      <c r="AT2386" t="s">
        <v>94</v>
      </c>
      <c r="AU2386" t="s">
        <v>99</v>
      </c>
      <c r="AV2386" t="s"/>
      <c r="AW2386" t="s">
        <v>95</v>
      </c>
      <c r="AX2386" t="s"/>
      <c r="AY2386" t="n">
        <v>475625</v>
      </c>
      <c r="AZ2386" t="s">
        <v>798</v>
      </c>
      <c r="BA2386" t="s"/>
      <c r="BB2386" t="s"/>
      <c r="BC2386" t="n">
        <v>38.9127</v>
      </c>
      <c r="BD2386" t="n">
        <v>38.9127</v>
      </c>
      <c r="BE2386" t="s">
        <v>2697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821</v>
      </c>
      <c r="BR2386" t="s">
        <v>449</v>
      </c>
    </row>
    <row r="2387" spans="1:70">
      <c r="A2387" t="s">
        <v>70</v>
      </c>
      <c r="B2387" t="s">
        <v>71</v>
      </c>
      <c r="C2387" t="s">
        <v>311</v>
      </c>
      <c r="D2387" t="n">
        <v>3</v>
      </c>
      <c r="E2387" t="s">
        <v>794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172.65</v>
      </c>
      <c r="L2387" t="s">
        <v>77</v>
      </c>
      <c r="M2387" t="s"/>
      <c r="N2387" t="s">
        <v>816</v>
      </c>
      <c r="O2387" t="s">
        <v>79</v>
      </c>
      <c r="P2387" t="s">
        <v>794</v>
      </c>
      <c r="Q2387" t="s"/>
      <c r="R2387" t="s">
        <v>80</v>
      </c>
      <c r="S2387" t="s">
        <v>2695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>
        <f>HYPERLINK("https://hotelmonitor-cachepage.eclerx.com/savepage/tk_15454758809172962_sr_59.html","info")</f>
        <v/>
      </c>
      <c r="AA2387" t="n">
        <v>-475625</v>
      </c>
      <c r="AB2387" t="s">
        <v>995</v>
      </c>
      <c r="AC2387" t="s">
        <v>88</v>
      </c>
      <c r="AD2387" t="s">
        <v>89</v>
      </c>
      <c r="AE2387" t="s"/>
      <c r="AF2387" t="s"/>
      <c r="AG2387" t="s"/>
      <c r="AH2387" t="s">
        <v>2696</v>
      </c>
      <c r="AI2387" t="s">
        <v>2695</v>
      </c>
      <c r="AJ2387" t="s"/>
      <c r="AK2387" t="s">
        <v>91</v>
      </c>
      <c r="AL2387" t="s"/>
      <c r="AM2387" t="s">
        <v>271</v>
      </c>
      <c r="AN2387" t="s">
        <v>91</v>
      </c>
      <c r="AO2387" t="s"/>
      <c r="AP2387" t="n">
        <v>12</v>
      </c>
      <c r="AQ2387" t="s">
        <v>92</v>
      </c>
      <c r="AR2387" t="s"/>
      <c r="AS2387" t="s">
        <v>160</v>
      </c>
      <c r="AT2387" t="s">
        <v>94</v>
      </c>
      <c r="AU2387" t="s">
        <v>99</v>
      </c>
      <c r="AV2387" t="s"/>
      <c r="AW2387" t="s">
        <v>95</v>
      </c>
      <c r="AX2387" t="s"/>
      <c r="AY2387" t="n">
        <v>475625</v>
      </c>
      <c r="AZ2387" t="s">
        <v>798</v>
      </c>
      <c r="BA2387" t="s"/>
      <c r="BB2387" t="s"/>
      <c r="BC2387" t="n">
        <v>38.9127</v>
      </c>
      <c r="BD2387" t="n">
        <v>38.9127</v>
      </c>
      <c r="BE2387" t="s">
        <v>2697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821</v>
      </c>
      <c r="BR2387" t="s">
        <v>449</v>
      </c>
    </row>
    <row r="2388" spans="1:70">
      <c r="A2388" t="s">
        <v>70</v>
      </c>
      <c r="B2388" t="s">
        <v>71</v>
      </c>
      <c r="C2388" t="s">
        <v>311</v>
      </c>
      <c r="D2388" t="n">
        <v>3</v>
      </c>
      <c r="E2388" t="s">
        <v>794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151.08</v>
      </c>
      <c r="L2388" t="s">
        <v>77</v>
      </c>
      <c r="M2388" t="s"/>
      <c r="N2388" t="s">
        <v>811</v>
      </c>
      <c r="O2388" t="s">
        <v>79</v>
      </c>
      <c r="P2388" t="s">
        <v>794</v>
      </c>
      <c r="Q2388" t="s"/>
      <c r="R2388" t="s">
        <v>80</v>
      </c>
      <c r="S2388" t="s">
        <v>2698</v>
      </c>
      <c r="T2388" t="s">
        <v>82</v>
      </c>
      <c r="U2388" t="s">
        <v>83</v>
      </c>
      <c r="V2388" t="s">
        <v>84</v>
      </c>
      <c r="W2388" t="s">
        <v>103</v>
      </c>
      <c r="X2388" t="s"/>
      <c r="Y2388" t="s">
        <v>86</v>
      </c>
      <c r="Z2388">
        <f>HYPERLINK("https://hotelmonitor-cachepage.eclerx.com/savepage/tk_15454758809172962_sr_59.html","info")</f>
        <v/>
      </c>
      <c r="AA2388" t="n">
        <v>-475625</v>
      </c>
      <c r="AB2388" t="s">
        <v>813</v>
      </c>
      <c r="AC2388" t="s">
        <v>88</v>
      </c>
      <c r="AD2388" t="s">
        <v>89</v>
      </c>
      <c r="AE2388" t="s"/>
      <c r="AF2388" t="s"/>
      <c r="AG2388" t="s"/>
      <c r="AH2388" t="s">
        <v>2699</v>
      </c>
      <c r="AI2388" t="s">
        <v>2698</v>
      </c>
      <c r="AJ2388" t="s"/>
      <c r="AK2388" t="s">
        <v>91</v>
      </c>
      <c r="AL2388" t="s"/>
      <c r="AM2388" t="s">
        <v>610</v>
      </c>
      <c r="AN2388" t="s">
        <v>91</v>
      </c>
      <c r="AO2388" t="s"/>
      <c r="AP2388" t="n">
        <v>12</v>
      </c>
      <c r="AQ2388" t="s">
        <v>92</v>
      </c>
      <c r="AR2388" t="s"/>
      <c r="AS2388" t="s">
        <v>160</v>
      </c>
      <c r="AT2388" t="s">
        <v>94</v>
      </c>
      <c r="AU2388" t="s">
        <v>91</v>
      </c>
      <c r="AV2388" t="s"/>
      <c r="AW2388" t="s">
        <v>95</v>
      </c>
      <c r="AX2388" t="s"/>
      <c r="AY2388" t="n">
        <v>475625</v>
      </c>
      <c r="AZ2388" t="s">
        <v>798</v>
      </c>
      <c r="BA2388" t="s"/>
      <c r="BB2388" t="s"/>
      <c r="BC2388" t="n">
        <v>38.9127</v>
      </c>
      <c r="BD2388" t="n">
        <v>38.9127</v>
      </c>
      <c r="BE2388" t="s">
        <v>2700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>
        <v>815</v>
      </c>
      <c r="BR2388" t="s">
        <v>449</v>
      </c>
    </row>
    <row r="2389" spans="1:70">
      <c r="A2389" t="s">
        <v>70</v>
      </c>
      <c r="B2389" t="s">
        <v>71</v>
      </c>
      <c r="C2389" t="s">
        <v>311</v>
      </c>
      <c r="D2389" t="n">
        <v>3</v>
      </c>
      <c r="E2389" t="s">
        <v>794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151.08</v>
      </c>
      <c r="L2389" t="s">
        <v>77</v>
      </c>
      <c r="M2389" t="s"/>
      <c r="N2389" t="s">
        <v>811</v>
      </c>
      <c r="O2389" t="s">
        <v>79</v>
      </c>
      <c r="P2389" t="s">
        <v>794</v>
      </c>
      <c r="Q2389" t="s"/>
      <c r="R2389" t="s">
        <v>80</v>
      </c>
      <c r="S2389" t="s">
        <v>2698</v>
      </c>
      <c r="T2389" t="s">
        <v>82</v>
      </c>
      <c r="U2389" t="s">
        <v>83</v>
      </c>
      <c r="V2389" t="s">
        <v>84</v>
      </c>
      <c r="W2389" t="s">
        <v>103</v>
      </c>
      <c r="X2389" t="s"/>
      <c r="Y2389" t="s">
        <v>86</v>
      </c>
      <c r="Z2389">
        <f>HYPERLINK("https://hotelmonitor-cachepage.eclerx.com/savepage/tk_15454758809172962_sr_59.html","info")</f>
        <v/>
      </c>
      <c r="AA2389" t="n">
        <v>-475625</v>
      </c>
      <c r="AB2389" t="s">
        <v>813</v>
      </c>
      <c r="AC2389" t="s">
        <v>88</v>
      </c>
      <c r="AD2389" t="s">
        <v>89</v>
      </c>
      <c r="AE2389" t="s"/>
      <c r="AF2389" t="s"/>
      <c r="AG2389" t="s"/>
      <c r="AH2389" t="s">
        <v>2699</v>
      </c>
      <c r="AI2389" t="s">
        <v>2698</v>
      </c>
      <c r="AJ2389" t="s"/>
      <c r="AK2389" t="s">
        <v>91</v>
      </c>
      <c r="AL2389" t="s"/>
      <c r="AM2389" t="s">
        <v>610</v>
      </c>
      <c r="AN2389" t="s">
        <v>91</v>
      </c>
      <c r="AO2389" t="s"/>
      <c r="AP2389" t="n">
        <v>12</v>
      </c>
      <c r="AQ2389" t="s">
        <v>92</v>
      </c>
      <c r="AR2389" t="s"/>
      <c r="AS2389" t="s">
        <v>160</v>
      </c>
      <c r="AT2389" t="s">
        <v>94</v>
      </c>
      <c r="AU2389" t="s">
        <v>91</v>
      </c>
      <c r="AV2389" t="s"/>
      <c r="AW2389" t="s">
        <v>95</v>
      </c>
      <c r="AX2389" t="s"/>
      <c r="AY2389" t="n">
        <v>475625</v>
      </c>
      <c r="AZ2389" t="s">
        <v>798</v>
      </c>
      <c r="BA2389" t="s"/>
      <c r="BB2389" t="s"/>
      <c r="BC2389" t="n">
        <v>38.9127</v>
      </c>
      <c r="BD2389" t="n">
        <v>38.9127</v>
      </c>
      <c r="BE2389" t="s">
        <v>2700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>
        <v>815</v>
      </c>
      <c r="BR2389" t="s">
        <v>449</v>
      </c>
    </row>
    <row r="2390" spans="1:70">
      <c r="A2390" t="s">
        <v>70</v>
      </c>
      <c r="B2390" t="s">
        <v>71</v>
      </c>
      <c r="C2390" t="s">
        <v>311</v>
      </c>
      <c r="D2390" t="n">
        <v>3</v>
      </c>
      <c r="E2390" t="s">
        <v>794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179.06</v>
      </c>
      <c r="L2390" t="s">
        <v>77</v>
      </c>
      <c r="M2390" t="s"/>
      <c r="N2390" t="s">
        <v>822</v>
      </c>
      <c r="O2390" t="s">
        <v>79</v>
      </c>
      <c r="P2390" t="s">
        <v>794</v>
      </c>
      <c r="Q2390" t="s"/>
      <c r="R2390" t="s">
        <v>80</v>
      </c>
      <c r="S2390" t="s">
        <v>2701</v>
      </c>
      <c r="T2390" t="s">
        <v>82</v>
      </c>
      <c r="U2390" t="s">
        <v>83</v>
      </c>
      <c r="V2390" t="s">
        <v>84</v>
      </c>
      <c r="W2390" t="s">
        <v>103</v>
      </c>
      <c r="X2390" t="s"/>
      <c r="Y2390" t="s">
        <v>86</v>
      </c>
      <c r="Z2390">
        <f>HYPERLINK("https://hotelmonitor-cachepage.eclerx.com/savepage/tk_15454758809172962_sr_59.html","info")</f>
        <v/>
      </c>
      <c r="AA2390" t="n">
        <v>-475625</v>
      </c>
      <c r="AB2390" t="s">
        <v>813</v>
      </c>
      <c r="AC2390" t="s">
        <v>88</v>
      </c>
      <c r="AD2390" t="s">
        <v>89</v>
      </c>
      <c r="AE2390" t="s"/>
      <c r="AF2390" t="s"/>
      <c r="AG2390" t="s"/>
      <c r="AH2390" t="s">
        <v>2702</v>
      </c>
      <c r="AI2390" t="s">
        <v>2701</v>
      </c>
      <c r="AJ2390" t="s"/>
      <c r="AK2390" t="s">
        <v>91</v>
      </c>
      <c r="AL2390" t="s"/>
      <c r="AM2390" t="s">
        <v>610</v>
      </c>
      <c r="AN2390" t="s">
        <v>91</v>
      </c>
      <c r="AO2390" t="s"/>
      <c r="AP2390" t="n">
        <v>12</v>
      </c>
      <c r="AQ2390" t="s">
        <v>92</v>
      </c>
      <c r="AR2390" t="s"/>
      <c r="AS2390" t="s">
        <v>160</v>
      </c>
      <c r="AT2390" t="s">
        <v>94</v>
      </c>
      <c r="AU2390" t="s">
        <v>91</v>
      </c>
      <c r="AV2390" t="s"/>
      <c r="AW2390" t="s">
        <v>95</v>
      </c>
      <c r="AX2390" t="s"/>
      <c r="AY2390" t="n">
        <v>475625</v>
      </c>
      <c r="AZ2390" t="s">
        <v>798</v>
      </c>
      <c r="BA2390" t="s"/>
      <c r="BB2390" t="s"/>
      <c r="BC2390" t="n">
        <v>38.9127</v>
      </c>
      <c r="BD2390" t="n">
        <v>38.9127</v>
      </c>
      <c r="BE2390" t="s">
        <v>2703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>
        <v>827</v>
      </c>
      <c r="BR2390" t="s">
        <v>449</v>
      </c>
    </row>
    <row r="2391" spans="1:70">
      <c r="A2391" t="s">
        <v>70</v>
      </c>
      <c r="B2391" t="s">
        <v>71</v>
      </c>
      <c r="C2391" t="s">
        <v>311</v>
      </c>
      <c r="D2391" t="n">
        <v>3</v>
      </c>
      <c r="E2391" t="s">
        <v>794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179.06</v>
      </c>
      <c r="L2391" t="s">
        <v>77</v>
      </c>
      <c r="M2391" t="s"/>
      <c r="N2391" t="s">
        <v>822</v>
      </c>
      <c r="O2391" t="s">
        <v>79</v>
      </c>
      <c r="P2391" t="s">
        <v>794</v>
      </c>
      <c r="Q2391" t="s"/>
      <c r="R2391" t="s">
        <v>80</v>
      </c>
      <c r="S2391" t="s">
        <v>2701</v>
      </c>
      <c r="T2391" t="s">
        <v>82</v>
      </c>
      <c r="U2391" t="s">
        <v>83</v>
      </c>
      <c r="V2391" t="s">
        <v>84</v>
      </c>
      <c r="W2391" t="s">
        <v>103</v>
      </c>
      <c r="X2391" t="s"/>
      <c r="Y2391" t="s">
        <v>86</v>
      </c>
      <c r="Z2391">
        <f>HYPERLINK("https://hotelmonitor-cachepage.eclerx.com/savepage/tk_15454758809172962_sr_59.html","info")</f>
        <v/>
      </c>
      <c r="AA2391" t="n">
        <v>-475625</v>
      </c>
      <c r="AB2391" t="s">
        <v>813</v>
      </c>
      <c r="AC2391" t="s">
        <v>88</v>
      </c>
      <c r="AD2391" t="s">
        <v>89</v>
      </c>
      <c r="AE2391" t="s"/>
      <c r="AF2391" t="s"/>
      <c r="AG2391" t="s"/>
      <c r="AH2391" t="s">
        <v>2702</v>
      </c>
      <c r="AI2391" t="s">
        <v>2701</v>
      </c>
      <c r="AJ2391" t="s"/>
      <c r="AK2391" t="s">
        <v>91</v>
      </c>
      <c r="AL2391" t="s"/>
      <c r="AM2391" t="s">
        <v>610</v>
      </c>
      <c r="AN2391" t="s">
        <v>91</v>
      </c>
      <c r="AO2391" t="s"/>
      <c r="AP2391" t="n">
        <v>12</v>
      </c>
      <c r="AQ2391" t="s">
        <v>92</v>
      </c>
      <c r="AR2391" t="s"/>
      <c r="AS2391" t="s">
        <v>160</v>
      </c>
      <c r="AT2391" t="s">
        <v>94</v>
      </c>
      <c r="AU2391" t="s">
        <v>91</v>
      </c>
      <c r="AV2391" t="s"/>
      <c r="AW2391" t="s">
        <v>95</v>
      </c>
      <c r="AX2391" t="s"/>
      <c r="AY2391" t="n">
        <v>475625</v>
      </c>
      <c r="AZ2391" t="s">
        <v>798</v>
      </c>
      <c r="BA2391" t="s"/>
      <c r="BB2391" t="s"/>
      <c r="BC2391" t="n">
        <v>38.9127</v>
      </c>
      <c r="BD2391" t="n">
        <v>38.9127</v>
      </c>
      <c r="BE2391" t="s">
        <v>2703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>
        <v>827</v>
      </c>
      <c r="BR2391" t="s">
        <v>449</v>
      </c>
    </row>
    <row r="2392" spans="1:70">
      <c r="A2392" t="s">
        <v>70</v>
      </c>
      <c r="B2392" t="s">
        <v>71</v>
      </c>
      <c r="C2392" t="s">
        <v>311</v>
      </c>
      <c r="D2392" t="n">
        <v>3</v>
      </c>
      <c r="E2392" t="s">
        <v>794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218.41</v>
      </c>
      <c r="L2392" t="s">
        <v>77</v>
      </c>
      <c r="M2392" t="s"/>
      <c r="N2392" t="s">
        <v>911</v>
      </c>
      <c r="O2392" t="s">
        <v>79</v>
      </c>
      <c r="P2392" t="s">
        <v>794</v>
      </c>
      <c r="Q2392" t="s"/>
      <c r="R2392" t="s">
        <v>80</v>
      </c>
      <c r="S2392" t="s">
        <v>2704</v>
      </c>
      <c r="T2392" t="s">
        <v>82</v>
      </c>
      <c r="U2392" t="s">
        <v>83</v>
      </c>
      <c r="V2392" t="s">
        <v>84</v>
      </c>
      <c r="W2392" t="s">
        <v>103</v>
      </c>
      <c r="X2392" t="s"/>
      <c r="Y2392" t="s">
        <v>86</v>
      </c>
      <c r="Z2392">
        <f>HYPERLINK("https://hotelmonitor-cachepage.eclerx.com/savepage/tk_15454758809172962_sr_59.html","info")</f>
        <v/>
      </c>
      <c r="AA2392" t="n">
        <v>-475625</v>
      </c>
      <c r="AB2392" t="s">
        <v>782</v>
      </c>
      <c r="AC2392" t="s">
        <v>196</v>
      </c>
      <c r="AD2392" t="s">
        <v>89</v>
      </c>
      <c r="AE2392" t="s"/>
      <c r="AF2392" t="s"/>
      <c r="AG2392" t="s"/>
      <c r="AH2392" t="s">
        <v>2705</v>
      </c>
      <c r="AI2392" t="s">
        <v>2704</v>
      </c>
      <c r="AJ2392" t="s"/>
      <c r="AK2392" t="s">
        <v>91</v>
      </c>
      <c r="AL2392" t="s"/>
      <c r="AM2392" t="s">
        <v>271</v>
      </c>
      <c r="AN2392" t="s">
        <v>91</v>
      </c>
      <c r="AO2392" t="s"/>
      <c r="AP2392" t="n">
        <v>12</v>
      </c>
      <c r="AQ2392" t="s">
        <v>92</v>
      </c>
      <c r="AR2392" t="s"/>
      <c r="AS2392" t="s">
        <v>160</v>
      </c>
      <c r="AT2392" t="s">
        <v>94</v>
      </c>
      <c r="AU2392" t="s">
        <v>91</v>
      </c>
      <c r="AV2392" t="s"/>
      <c r="AW2392" t="s">
        <v>95</v>
      </c>
      <c r="AX2392" t="s"/>
      <c r="AY2392" t="n">
        <v>475625</v>
      </c>
      <c r="AZ2392" t="s">
        <v>798</v>
      </c>
      <c r="BA2392" t="s"/>
      <c r="BB2392" t="s"/>
      <c r="BC2392" t="n">
        <v>38.9127</v>
      </c>
      <c r="BD2392" t="n">
        <v>38.9127</v>
      </c>
      <c r="BE2392" t="s">
        <v>2706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>
        <v>917</v>
      </c>
      <c r="BR2392" t="s">
        <v>449</v>
      </c>
    </row>
    <row r="2393" spans="1:70">
      <c r="A2393" t="s">
        <v>70</v>
      </c>
      <c r="B2393" t="s">
        <v>71</v>
      </c>
      <c r="C2393" t="s">
        <v>311</v>
      </c>
      <c r="D2393" t="n">
        <v>3</v>
      </c>
      <c r="E2393" t="s">
        <v>794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218.41</v>
      </c>
      <c r="L2393" t="s">
        <v>77</v>
      </c>
      <c r="M2393" t="s"/>
      <c r="N2393" t="s">
        <v>911</v>
      </c>
      <c r="O2393" t="s">
        <v>79</v>
      </c>
      <c r="P2393" t="s">
        <v>794</v>
      </c>
      <c r="Q2393" t="s"/>
      <c r="R2393" t="s">
        <v>80</v>
      </c>
      <c r="S2393" t="s">
        <v>2704</v>
      </c>
      <c r="T2393" t="s">
        <v>82</v>
      </c>
      <c r="U2393" t="s">
        <v>83</v>
      </c>
      <c r="V2393" t="s">
        <v>84</v>
      </c>
      <c r="W2393" t="s">
        <v>103</v>
      </c>
      <c r="X2393" t="s"/>
      <c r="Y2393" t="s">
        <v>86</v>
      </c>
      <c r="Z2393">
        <f>HYPERLINK("https://hotelmonitor-cachepage.eclerx.com/savepage/tk_15454758809172962_sr_59.html","info")</f>
        <v/>
      </c>
      <c r="AA2393" t="n">
        <v>-475625</v>
      </c>
      <c r="AB2393" t="s">
        <v>782</v>
      </c>
      <c r="AC2393" t="s">
        <v>196</v>
      </c>
      <c r="AD2393" t="s">
        <v>89</v>
      </c>
      <c r="AE2393" t="s"/>
      <c r="AF2393" t="s"/>
      <c r="AG2393" t="s"/>
      <c r="AH2393" t="s">
        <v>2705</v>
      </c>
      <c r="AI2393" t="s">
        <v>2704</v>
      </c>
      <c r="AJ2393" t="s"/>
      <c r="AK2393" t="s">
        <v>91</v>
      </c>
      <c r="AL2393" t="s"/>
      <c r="AM2393" t="s">
        <v>271</v>
      </c>
      <c r="AN2393" t="s">
        <v>91</v>
      </c>
      <c r="AO2393" t="s"/>
      <c r="AP2393" t="n">
        <v>12</v>
      </c>
      <c r="AQ2393" t="s">
        <v>92</v>
      </c>
      <c r="AR2393" t="s"/>
      <c r="AS2393" t="s">
        <v>160</v>
      </c>
      <c r="AT2393" t="s">
        <v>94</v>
      </c>
      <c r="AU2393" t="s">
        <v>91</v>
      </c>
      <c r="AV2393" t="s"/>
      <c r="AW2393" t="s">
        <v>95</v>
      </c>
      <c r="AX2393" t="s"/>
      <c r="AY2393" t="n">
        <v>475625</v>
      </c>
      <c r="AZ2393" t="s">
        <v>798</v>
      </c>
      <c r="BA2393" t="s"/>
      <c r="BB2393" t="s"/>
      <c r="BC2393" t="n">
        <v>38.9127</v>
      </c>
      <c r="BD2393" t="n">
        <v>38.9127</v>
      </c>
      <c r="BE2393" t="s">
        <v>2706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>
        <v>917</v>
      </c>
      <c r="BR2393" t="s">
        <v>449</v>
      </c>
    </row>
    <row r="2394" spans="1:70">
      <c r="A2394" t="s">
        <v>70</v>
      </c>
      <c r="B2394" t="s">
        <v>71</v>
      </c>
      <c r="C2394" t="s">
        <v>311</v>
      </c>
      <c r="D2394" t="n">
        <v>3</v>
      </c>
      <c r="E2394" t="s">
        <v>794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240.17</v>
      </c>
      <c r="L2394" t="s">
        <v>77</v>
      </c>
      <c r="M2394" t="s"/>
      <c r="N2394" t="s">
        <v>911</v>
      </c>
      <c r="O2394" t="s">
        <v>79</v>
      </c>
      <c r="P2394" t="s">
        <v>794</v>
      </c>
      <c r="Q2394" t="s"/>
      <c r="R2394" t="s">
        <v>80</v>
      </c>
      <c r="S2394" t="s">
        <v>2707</v>
      </c>
      <c r="T2394" t="s">
        <v>82</v>
      </c>
      <c r="U2394" t="s">
        <v>83</v>
      </c>
      <c r="V2394" t="s">
        <v>84</v>
      </c>
      <c r="W2394" t="s">
        <v>103</v>
      </c>
      <c r="X2394" t="s"/>
      <c r="Y2394" t="s">
        <v>86</v>
      </c>
      <c r="Z2394">
        <f>HYPERLINK("https://hotelmonitor-cachepage.eclerx.com/savepage/tk_15454758809172962_sr_59.html","info")</f>
        <v/>
      </c>
      <c r="AA2394" t="n">
        <v>-475625</v>
      </c>
      <c r="AB2394" t="s">
        <v>269</v>
      </c>
      <c r="AC2394" t="s">
        <v>88</v>
      </c>
      <c r="AD2394" t="s">
        <v>89</v>
      </c>
      <c r="AE2394" t="s"/>
      <c r="AF2394" t="s"/>
      <c r="AG2394" t="s"/>
      <c r="AH2394" t="s">
        <v>2708</v>
      </c>
      <c r="AI2394" t="s">
        <v>2707</v>
      </c>
      <c r="AJ2394" t="s"/>
      <c r="AK2394" t="s">
        <v>91</v>
      </c>
      <c r="AL2394" t="s"/>
      <c r="AM2394" t="s">
        <v>271</v>
      </c>
      <c r="AN2394" t="s">
        <v>91</v>
      </c>
      <c r="AO2394" t="s"/>
      <c r="AP2394" t="n">
        <v>12</v>
      </c>
      <c r="AQ2394" t="s">
        <v>92</v>
      </c>
      <c r="AR2394" t="s"/>
      <c r="AS2394" t="s">
        <v>160</v>
      </c>
      <c r="AT2394" t="s">
        <v>94</v>
      </c>
      <c r="AU2394" t="s">
        <v>91</v>
      </c>
      <c r="AV2394" t="s"/>
      <c r="AW2394" t="s">
        <v>95</v>
      </c>
      <c r="AX2394" t="s"/>
      <c r="AY2394" t="n">
        <v>475625</v>
      </c>
      <c r="AZ2394" t="s">
        <v>798</v>
      </c>
      <c r="BA2394" t="s"/>
      <c r="BB2394" t="s"/>
      <c r="BC2394" t="n">
        <v>38.9127</v>
      </c>
      <c r="BD2394" t="n">
        <v>38.9127</v>
      </c>
      <c r="BE2394" t="s">
        <v>2709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>
        <v>917</v>
      </c>
      <c r="BR2394" t="s">
        <v>449</v>
      </c>
    </row>
    <row r="2395" spans="1:70">
      <c r="A2395" t="s">
        <v>70</v>
      </c>
      <c r="B2395" t="s">
        <v>71</v>
      </c>
      <c r="C2395" t="s">
        <v>311</v>
      </c>
      <c r="D2395" t="n">
        <v>3</v>
      </c>
      <c r="E2395" t="s">
        <v>794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240.17</v>
      </c>
      <c r="L2395" t="s">
        <v>77</v>
      </c>
      <c r="M2395" t="s"/>
      <c r="N2395" t="s">
        <v>911</v>
      </c>
      <c r="O2395" t="s">
        <v>79</v>
      </c>
      <c r="P2395" t="s">
        <v>794</v>
      </c>
      <c r="Q2395" t="s"/>
      <c r="R2395" t="s">
        <v>80</v>
      </c>
      <c r="S2395" t="s">
        <v>2707</v>
      </c>
      <c r="T2395" t="s">
        <v>82</v>
      </c>
      <c r="U2395" t="s">
        <v>83</v>
      </c>
      <c r="V2395" t="s">
        <v>84</v>
      </c>
      <c r="W2395" t="s">
        <v>103</v>
      </c>
      <c r="X2395" t="s"/>
      <c r="Y2395" t="s">
        <v>86</v>
      </c>
      <c r="Z2395">
        <f>HYPERLINK("https://hotelmonitor-cachepage.eclerx.com/savepage/tk_15454758809172962_sr_59.html","info")</f>
        <v/>
      </c>
      <c r="AA2395" t="n">
        <v>-475625</v>
      </c>
      <c r="AB2395" t="s">
        <v>269</v>
      </c>
      <c r="AC2395" t="s">
        <v>88</v>
      </c>
      <c r="AD2395" t="s">
        <v>89</v>
      </c>
      <c r="AE2395" t="s"/>
      <c r="AF2395" t="s"/>
      <c r="AG2395" t="s"/>
      <c r="AH2395" t="s">
        <v>2708</v>
      </c>
      <c r="AI2395" t="s">
        <v>2707</v>
      </c>
      <c r="AJ2395" t="s"/>
      <c r="AK2395" t="s">
        <v>91</v>
      </c>
      <c r="AL2395" t="s"/>
      <c r="AM2395" t="s">
        <v>271</v>
      </c>
      <c r="AN2395" t="s">
        <v>91</v>
      </c>
      <c r="AO2395" t="s"/>
      <c r="AP2395" t="n">
        <v>12</v>
      </c>
      <c r="AQ2395" t="s">
        <v>92</v>
      </c>
      <c r="AR2395" t="s"/>
      <c r="AS2395" t="s">
        <v>160</v>
      </c>
      <c r="AT2395" t="s">
        <v>94</v>
      </c>
      <c r="AU2395" t="s">
        <v>91</v>
      </c>
      <c r="AV2395" t="s"/>
      <c r="AW2395" t="s">
        <v>95</v>
      </c>
      <c r="AX2395" t="s"/>
      <c r="AY2395" t="n">
        <v>475625</v>
      </c>
      <c r="AZ2395" t="s">
        <v>798</v>
      </c>
      <c r="BA2395" t="s"/>
      <c r="BB2395" t="s"/>
      <c r="BC2395" t="n">
        <v>38.9127</v>
      </c>
      <c r="BD2395" t="n">
        <v>38.9127</v>
      </c>
      <c r="BE2395" t="s">
        <v>2709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>
        <v>917</v>
      </c>
      <c r="BR2395" t="s">
        <v>449</v>
      </c>
    </row>
    <row r="2396" spans="1:70">
      <c r="A2396" t="s">
        <v>70</v>
      </c>
      <c r="B2396" t="s">
        <v>71</v>
      </c>
      <c r="C2396" t="s">
        <v>311</v>
      </c>
      <c r="D2396" t="n">
        <v>3</v>
      </c>
      <c r="E2396" t="s">
        <v>794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268.91</v>
      </c>
      <c r="L2396" t="s">
        <v>77</v>
      </c>
      <c r="M2396" t="s"/>
      <c r="N2396" t="s">
        <v>2710</v>
      </c>
      <c r="O2396" t="s">
        <v>79</v>
      </c>
      <c r="P2396" t="s">
        <v>794</v>
      </c>
      <c r="Q2396" t="s"/>
      <c r="R2396" t="s">
        <v>80</v>
      </c>
      <c r="S2396" t="s">
        <v>2711</v>
      </c>
      <c r="T2396" t="s">
        <v>82</v>
      </c>
      <c r="U2396" t="s">
        <v>83</v>
      </c>
      <c r="V2396" t="s">
        <v>84</v>
      </c>
      <c r="W2396" t="s">
        <v>103</v>
      </c>
      <c r="X2396" t="s"/>
      <c r="Y2396" t="s">
        <v>86</v>
      </c>
      <c r="Z2396">
        <f>HYPERLINK("https://hotelmonitor-cachepage.eclerx.com/savepage/tk_15454758809172962_sr_59.html","info")</f>
        <v/>
      </c>
      <c r="AA2396" t="n">
        <v>-475625</v>
      </c>
      <c r="AB2396" t="s">
        <v>782</v>
      </c>
      <c r="AC2396" t="s">
        <v>196</v>
      </c>
      <c r="AD2396" t="s">
        <v>89</v>
      </c>
      <c r="AE2396" t="s"/>
      <c r="AF2396" t="s"/>
      <c r="AG2396" t="s"/>
      <c r="AH2396" t="s">
        <v>2712</v>
      </c>
      <c r="AI2396" t="s">
        <v>2711</v>
      </c>
      <c r="AJ2396" t="s"/>
      <c r="AK2396" t="s">
        <v>91</v>
      </c>
      <c r="AL2396" t="s"/>
      <c r="AM2396" t="s">
        <v>271</v>
      </c>
      <c r="AN2396" t="s">
        <v>91</v>
      </c>
      <c r="AO2396" t="s"/>
      <c r="AP2396" t="n">
        <v>12</v>
      </c>
      <c r="AQ2396" t="s">
        <v>92</v>
      </c>
      <c r="AR2396" t="s"/>
      <c r="AS2396" t="s">
        <v>160</v>
      </c>
      <c r="AT2396" t="s">
        <v>94</v>
      </c>
      <c r="AU2396" t="s">
        <v>91</v>
      </c>
      <c r="AV2396" t="s"/>
      <c r="AW2396" t="s">
        <v>95</v>
      </c>
      <c r="AX2396" t="s"/>
      <c r="AY2396" t="n">
        <v>475625</v>
      </c>
      <c r="AZ2396" t="s">
        <v>798</v>
      </c>
      <c r="BA2396" t="s"/>
      <c r="BB2396" t="s"/>
      <c r="BC2396" t="n">
        <v>38.9127</v>
      </c>
      <c r="BD2396" t="n">
        <v>38.9127</v>
      </c>
      <c r="BE2396" t="s">
        <v>2713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>
        <v>2714</v>
      </c>
      <c r="BR2396" t="s">
        <v>449</v>
      </c>
    </row>
    <row r="2397" spans="1:70">
      <c r="A2397" t="s">
        <v>70</v>
      </c>
      <c r="B2397" t="s">
        <v>71</v>
      </c>
      <c r="C2397" t="s">
        <v>311</v>
      </c>
      <c r="D2397" t="n">
        <v>3</v>
      </c>
      <c r="E2397" t="s">
        <v>794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268.91</v>
      </c>
      <c r="L2397" t="s">
        <v>77</v>
      </c>
      <c r="M2397" t="s"/>
      <c r="N2397" t="s">
        <v>2710</v>
      </c>
      <c r="O2397" t="s">
        <v>79</v>
      </c>
      <c r="P2397" t="s">
        <v>794</v>
      </c>
      <c r="Q2397" t="s"/>
      <c r="R2397" t="s">
        <v>80</v>
      </c>
      <c r="S2397" t="s">
        <v>2711</v>
      </c>
      <c r="T2397" t="s">
        <v>82</v>
      </c>
      <c r="U2397" t="s">
        <v>83</v>
      </c>
      <c r="V2397" t="s">
        <v>84</v>
      </c>
      <c r="W2397" t="s">
        <v>103</v>
      </c>
      <c r="X2397" t="s"/>
      <c r="Y2397" t="s">
        <v>86</v>
      </c>
      <c r="Z2397">
        <f>HYPERLINK("https://hotelmonitor-cachepage.eclerx.com/savepage/tk_15454758809172962_sr_59.html","info")</f>
        <v/>
      </c>
      <c r="AA2397" t="n">
        <v>-475625</v>
      </c>
      <c r="AB2397" t="s">
        <v>782</v>
      </c>
      <c r="AC2397" t="s">
        <v>196</v>
      </c>
      <c r="AD2397" t="s">
        <v>89</v>
      </c>
      <c r="AE2397" t="s"/>
      <c r="AF2397" t="s"/>
      <c r="AG2397" t="s"/>
      <c r="AH2397" t="s">
        <v>2712</v>
      </c>
      <c r="AI2397" t="s">
        <v>2711</v>
      </c>
      <c r="AJ2397" t="s"/>
      <c r="AK2397" t="s">
        <v>91</v>
      </c>
      <c r="AL2397" t="s"/>
      <c r="AM2397" t="s">
        <v>271</v>
      </c>
      <c r="AN2397" t="s">
        <v>91</v>
      </c>
      <c r="AO2397" t="s"/>
      <c r="AP2397" t="n">
        <v>12</v>
      </c>
      <c r="AQ2397" t="s">
        <v>92</v>
      </c>
      <c r="AR2397" t="s"/>
      <c r="AS2397" t="s">
        <v>160</v>
      </c>
      <c r="AT2397" t="s">
        <v>94</v>
      </c>
      <c r="AU2397" t="s">
        <v>91</v>
      </c>
      <c r="AV2397" t="s"/>
      <c r="AW2397" t="s">
        <v>95</v>
      </c>
      <c r="AX2397" t="s"/>
      <c r="AY2397" t="n">
        <v>475625</v>
      </c>
      <c r="AZ2397" t="s">
        <v>798</v>
      </c>
      <c r="BA2397" t="s"/>
      <c r="BB2397" t="s"/>
      <c r="BC2397" t="n">
        <v>38.9127</v>
      </c>
      <c r="BD2397" t="n">
        <v>38.9127</v>
      </c>
      <c r="BE2397" t="s">
        <v>2713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>
        <v>2714</v>
      </c>
      <c r="BR2397" t="s">
        <v>449</v>
      </c>
    </row>
    <row r="2398" spans="1:70">
      <c r="A2398" t="s">
        <v>70</v>
      </c>
      <c r="B2398" t="s">
        <v>71</v>
      </c>
      <c r="C2398" t="s">
        <v>311</v>
      </c>
      <c r="D2398" t="n">
        <v>3</v>
      </c>
      <c r="E2398" t="s">
        <v>794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295.81</v>
      </c>
      <c r="L2398" t="s">
        <v>77</v>
      </c>
      <c r="M2398" t="s"/>
      <c r="N2398" t="s">
        <v>2710</v>
      </c>
      <c r="O2398" t="s">
        <v>79</v>
      </c>
      <c r="P2398" t="s">
        <v>794</v>
      </c>
      <c r="Q2398" t="s"/>
      <c r="R2398" t="s">
        <v>80</v>
      </c>
      <c r="S2398" t="s">
        <v>2715</v>
      </c>
      <c r="T2398" t="s">
        <v>82</v>
      </c>
      <c r="U2398" t="s">
        <v>83</v>
      </c>
      <c r="V2398" t="s">
        <v>84</v>
      </c>
      <c r="W2398" t="s">
        <v>103</v>
      </c>
      <c r="X2398" t="s"/>
      <c r="Y2398" t="s">
        <v>86</v>
      </c>
      <c r="Z2398">
        <f>HYPERLINK("https://hotelmonitor-cachepage.eclerx.com/savepage/tk_15454758809172962_sr_59.html","info")</f>
        <v/>
      </c>
      <c r="AA2398" t="n">
        <v>-475625</v>
      </c>
      <c r="AB2398" t="s">
        <v>269</v>
      </c>
      <c r="AC2398" t="s">
        <v>88</v>
      </c>
      <c r="AD2398" t="s">
        <v>89</v>
      </c>
      <c r="AE2398" t="s"/>
      <c r="AF2398" t="s"/>
      <c r="AG2398" t="s"/>
      <c r="AH2398" t="s">
        <v>2716</v>
      </c>
      <c r="AI2398" t="s">
        <v>2715</v>
      </c>
      <c r="AJ2398" t="s"/>
      <c r="AK2398" t="s">
        <v>91</v>
      </c>
      <c r="AL2398" t="s"/>
      <c r="AM2398" t="s">
        <v>271</v>
      </c>
      <c r="AN2398" t="s">
        <v>91</v>
      </c>
      <c r="AO2398" t="s"/>
      <c r="AP2398" t="n">
        <v>12</v>
      </c>
      <c r="AQ2398" t="s">
        <v>92</v>
      </c>
      <c r="AR2398" t="s"/>
      <c r="AS2398" t="s">
        <v>160</v>
      </c>
      <c r="AT2398" t="s">
        <v>94</v>
      </c>
      <c r="AU2398" t="s">
        <v>91</v>
      </c>
      <c r="AV2398" t="s"/>
      <c r="AW2398" t="s">
        <v>95</v>
      </c>
      <c r="AX2398" t="s"/>
      <c r="AY2398" t="n">
        <v>475625</v>
      </c>
      <c r="AZ2398" t="s">
        <v>798</v>
      </c>
      <c r="BA2398" t="s"/>
      <c r="BB2398" t="s"/>
      <c r="BC2398" t="n">
        <v>38.9127</v>
      </c>
      <c r="BD2398" t="n">
        <v>38.9127</v>
      </c>
      <c r="BE2398" t="s">
        <v>2717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>
        <v>2714</v>
      </c>
      <c r="BR2398" t="s">
        <v>449</v>
      </c>
    </row>
    <row r="2399" spans="1:70">
      <c r="A2399" t="s">
        <v>70</v>
      </c>
      <c r="B2399" t="s">
        <v>71</v>
      </c>
      <c r="C2399" t="s">
        <v>311</v>
      </c>
      <c r="D2399" t="n">
        <v>3</v>
      </c>
      <c r="E2399" t="s">
        <v>794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295.81</v>
      </c>
      <c r="L2399" t="s">
        <v>77</v>
      </c>
      <c r="M2399" t="s"/>
      <c r="N2399" t="s">
        <v>2710</v>
      </c>
      <c r="O2399" t="s">
        <v>79</v>
      </c>
      <c r="P2399" t="s">
        <v>794</v>
      </c>
      <c r="Q2399" t="s"/>
      <c r="R2399" t="s">
        <v>80</v>
      </c>
      <c r="S2399" t="s">
        <v>2715</v>
      </c>
      <c r="T2399" t="s">
        <v>82</v>
      </c>
      <c r="U2399" t="s">
        <v>83</v>
      </c>
      <c r="V2399" t="s">
        <v>84</v>
      </c>
      <c r="W2399" t="s">
        <v>103</v>
      </c>
      <c r="X2399" t="s"/>
      <c r="Y2399" t="s">
        <v>86</v>
      </c>
      <c r="Z2399">
        <f>HYPERLINK("https://hotelmonitor-cachepage.eclerx.com/savepage/tk_15454758809172962_sr_59.html","info")</f>
        <v/>
      </c>
      <c r="AA2399" t="n">
        <v>-475625</v>
      </c>
      <c r="AB2399" t="s">
        <v>269</v>
      </c>
      <c r="AC2399" t="s">
        <v>88</v>
      </c>
      <c r="AD2399" t="s">
        <v>89</v>
      </c>
      <c r="AE2399" t="s"/>
      <c r="AF2399" t="s"/>
      <c r="AG2399" t="s"/>
      <c r="AH2399" t="s">
        <v>2716</v>
      </c>
      <c r="AI2399" t="s">
        <v>2715</v>
      </c>
      <c r="AJ2399" t="s"/>
      <c r="AK2399" t="s">
        <v>91</v>
      </c>
      <c r="AL2399" t="s"/>
      <c r="AM2399" t="s">
        <v>271</v>
      </c>
      <c r="AN2399" t="s">
        <v>91</v>
      </c>
      <c r="AO2399" t="s"/>
      <c r="AP2399" t="n">
        <v>12</v>
      </c>
      <c r="AQ2399" t="s">
        <v>92</v>
      </c>
      <c r="AR2399" t="s"/>
      <c r="AS2399" t="s">
        <v>160</v>
      </c>
      <c r="AT2399" t="s">
        <v>94</v>
      </c>
      <c r="AU2399" t="s">
        <v>91</v>
      </c>
      <c r="AV2399" t="s"/>
      <c r="AW2399" t="s">
        <v>95</v>
      </c>
      <c r="AX2399" t="s"/>
      <c r="AY2399" t="n">
        <v>475625</v>
      </c>
      <c r="AZ2399" t="s">
        <v>798</v>
      </c>
      <c r="BA2399" t="s"/>
      <c r="BB2399" t="s"/>
      <c r="BC2399" t="n">
        <v>38.9127</v>
      </c>
      <c r="BD2399" t="n">
        <v>38.9127</v>
      </c>
      <c r="BE2399" t="s">
        <v>2717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>
        <v>2714</v>
      </c>
      <c r="BR2399" t="s">
        <v>449</v>
      </c>
    </row>
    <row r="2400" spans="1:70">
      <c r="A2400" t="s">
        <v>70</v>
      </c>
      <c r="B2400" t="s">
        <v>71</v>
      </c>
      <c r="C2400" t="s">
        <v>311</v>
      </c>
      <c r="D2400" t="n">
        <v>3</v>
      </c>
      <c r="E2400" t="s">
        <v>794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274.58</v>
      </c>
      <c r="L2400" t="s">
        <v>77</v>
      </c>
      <c r="M2400" t="s"/>
      <c r="N2400" t="s">
        <v>932</v>
      </c>
      <c r="O2400" t="s">
        <v>79</v>
      </c>
      <c r="P2400" t="s">
        <v>794</v>
      </c>
      <c r="Q2400" t="s"/>
      <c r="R2400" t="s">
        <v>80</v>
      </c>
      <c r="S2400" t="s">
        <v>2718</v>
      </c>
      <c r="T2400" t="s">
        <v>82</v>
      </c>
      <c r="U2400" t="s">
        <v>83</v>
      </c>
      <c r="V2400" t="s">
        <v>84</v>
      </c>
      <c r="W2400" t="s">
        <v>103</v>
      </c>
      <c r="X2400" t="s"/>
      <c r="Y2400" t="s">
        <v>86</v>
      </c>
      <c r="Z2400">
        <f>HYPERLINK("https://hotelmonitor-cachepage.eclerx.com/savepage/tk_15454758809172962_sr_59.html","info")</f>
        <v/>
      </c>
      <c r="AA2400" t="n">
        <v>-475625</v>
      </c>
      <c r="AB2400" t="s">
        <v>782</v>
      </c>
      <c r="AC2400" t="s">
        <v>196</v>
      </c>
      <c r="AD2400" t="s">
        <v>89</v>
      </c>
      <c r="AE2400" t="s"/>
      <c r="AF2400" t="s"/>
      <c r="AG2400" t="s"/>
      <c r="AH2400" t="s">
        <v>2719</v>
      </c>
      <c r="AI2400" t="s">
        <v>2718</v>
      </c>
      <c r="AJ2400" t="s"/>
      <c r="AK2400" t="s">
        <v>91</v>
      </c>
      <c r="AL2400" t="s"/>
      <c r="AM2400" t="s">
        <v>271</v>
      </c>
      <c r="AN2400" t="s">
        <v>91</v>
      </c>
      <c r="AO2400" t="s"/>
      <c r="AP2400" t="n">
        <v>12</v>
      </c>
      <c r="AQ2400" t="s">
        <v>92</v>
      </c>
      <c r="AR2400" t="s"/>
      <c r="AS2400" t="s">
        <v>160</v>
      </c>
      <c r="AT2400" t="s">
        <v>94</v>
      </c>
      <c r="AU2400" t="s">
        <v>91</v>
      </c>
      <c r="AV2400" t="s"/>
      <c r="AW2400" t="s">
        <v>95</v>
      </c>
      <c r="AX2400" t="s"/>
      <c r="AY2400" t="n">
        <v>475625</v>
      </c>
      <c r="AZ2400" t="s">
        <v>798</v>
      </c>
      <c r="BA2400" t="s"/>
      <c r="BB2400" t="s"/>
      <c r="BC2400" t="n">
        <v>38.9127</v>
      </c>
      <c r="BD2400" t="n">
        <v>38.9127</v>
      </c>
      <c r="BE2400" t="s">
        <v>2720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>
        <v>936</v>
      </c>
      <c r="BR2400" t="s">
        <v>449</v>
      </c>
    </row>
    <row r="2401" spans="1:70">
      <c r="A2401" t="s">
        <v>70</v>
      </c>
      <c r="B2401" t="s">
        <v>71</v>
      </c>
      <c r="C2401" t="s">
        <v>311</v>
      </c>
      <c r="D2401" t="n">
        <v>3</v>
      </c>
      <c r="E2401" t="s">
        <v>794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274.58</v>
      </c>
      <c r="L2401" t="s">
        <v>77</v>
      </c>
      <c r="M2401" t="s"/>
      <c r="N2401" t="s">
        <v>932</v>
      </c>
      <c r="O2401" t="s">
        <v>79</v>
      </c>
      <c r="P2401" t="s">
        <v>794</v>
      </c>
      <c r="Q2401" t="s"/>
      <c r="R2401" t="s">
        <v>80</v>
      </c>
      <c r="S2401" t="s">
        <v>2718</v>
      </c>
      <c r="T2401" t="s">
        <v>82</v>
      </c>
      <c r="U2401" t="s">
        <v>83</v>
      </c>
      <c r="V2401" t="s">
        <v>84</v>
      </c>
      <c r="W2401" t="s">
        <v>103</v>
      </c>
      <c r="X2401" t="s"/>
      <c r="Y2401" t="s">
        <v>86</v>
      </c>
      <c r="Z2401">
        <f>HYPERLINK("https://hotelmonitor-cachepage.eclerx.com/savepage/tk_15454758809172962_sr_59.html","info")</f>
        <v/>
      </c>
      <c r="AA2401" t="n">
        <v>-475625</v>
      </c>
      <c r="AB2401" t="s">
        <v>782</v>
      </c>
      <c r="AC2401" t="s">
        <v>196</v>
      </c>
      <c r="AD2401" t="s">
        <v>89</v>
      </c>
      <c r="AE2401" t="s"/>
      <c r="AF2401" t="s"/>
      <c r="AG2401" t="s"/>
      <c r="AH2401" t="s">
        <v>2719</v>
      </c>
      <c r="AI2401" t="s">
        <v>2718</v>
      </c>
      <c r="AJ2401" t="s"/>
      <c r="AK2401" t="s">
        <v>91</v>
      </c>
      <c r="AL2401" t="s"/>
      <c r="AM2401" t="s">
        <v>271</v>
      </c>
      <c r="AN2401" t="s">
        <v>91</v>
      </c>
      <c r="AO2401" t="s"/>
      <c r="AP2401" t="n">
        <v>12</v>
      </c>
      <c r="AQ2401" t="s">
        <v>92</v>
      </c>
      <c r="AR2401" t="s"/>
      <c r="AS2401" t="s">
        <v>160</v>
      </c>
      <c r="AT2401" t="s">
        <v>94</v>
      </c>
      <c r="AU2401" t="s">
        <v>91</v>
      </c>
      <c r="AV2401" t="s"/>
      <c r="AW2401" t="s">
        <v>95</v>
      </c>
      <c r="AX2401" t="s"/>
      <c r="AY2401" t="n">
        <v>475625</v>
      </c>
      <c r="AZ2401" t="s">
        <v>798</v>
      </c>
      <c r="BA2401" t="s"/>
      <c r="BB2401" t="s"/>
      <c r="BC2401" t="n">
        <v>38.9127</v>
      </c>
      <c r="BD2401" t="n">
        <v>38.9127</v>
      </c>
      <c r="BE2401" t="s">
        <v>2720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>
        <v>936</v>
      </c>
      <c r="BR2401" t="s">
        <v>449</v>
      </c>
    </row>
    <row r="2402" spans="1:70">
      <c r="A2402" t="s">
        <v>70</v>
      </c>
      <c r="B2402" t="s">
        <v>71</v>
      </c>
      <c r="C2402" t="s">
        <v>311</v>
      </c>
      <c r="D2402" t="n">
        <v>3</v>
      </c>
      <c r="E2402" t="s">
        <v>794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301.94</v>
      </c>
      <c r="L2402" t="s">
        <v>77</v>
      </c>
      <c r="M2402" t="s"/>
      <c r="N2402" t="s">
        <v>932</v>
      </c>
      <c r="O2402" t="s">
        <v>79</v>
      </c>
      <c r="P2402" t="s">
        <v>794</v>
      </c>
      <c r="Q2402" t="s"/>
      <c r="R2402" t="s">
        <v>80</v>
      </c>
      <c r="S2402" t="s">
        <v>2721</v>
      </c>
      <c r="T2402" t="s">
        <v>82</v>
      </c>
      <c r="U2402" t="s">
        <v>83</v>
      </c>
      <c r="V2402" t="s">
        <v>84</v>
      </c>
      <c r="W2402" t="s">
        <v>103</v>
      </c>
      <c r="X2402" t="s"/>
      <c r="Y2402" t="s">
        <v>86</v>
      </c>
      <c r="Z2402">
        <f>HYPERLINK("https://hotelmonitor-cachepage.eclerx.com/savepage/tk_15454758809172962_sr_59.html","info")</f>
        <v/>
      </c>
      <c r="AA2402" t="n">
        <v>-475625</v>
      </c>
      <c r="AB2402" t="s">
        <v>269</v>
      </c>
      <c r="AC2402" t="s">
        <v>88</v>
      </c>
      <c r="AD2402" t="s">
        <v>89</v>
      </c>
      <c r="AE2402" t="s"/>
      <c r="AF2402" t="s"/>
      <c r="AG2402" t="s"/>
      <c r="AH2402" t="s">
        <v>2722</v>
      </c>
      <c r="AI2402" t="s">
        <v>2721</v>
      </c>
      <c r="AJ2402" t="s"/>
      <c r="AK2402" t="s">
        <v>91</v>
      </c>
      <c r="AL2402" t="s"/>
      <c r="AM2402" t="s">
        <v>271</v>
      </c>
      <c r="AN2402" t="s">
        <v>91</v>
      </c>
      <c r="AO2402" t="s"/>
      <c r="AP2402" t="n">
        <v>12</v>
      </c>
      <c r="AQ2402" t="s">
        <v>92</v>
      </c>
      <c r="AR2402" t="s"/>
      <c r="AS2402" t="s">
        <v>160</v>
      </c>
      <c r="AT2402" t="s">
        <v>94</v>
      </c>
      <c r="AU2402" t="s">
        <v>91</v>
      </c>
      <c r="AV2402" t="s"/>
      <c r="AW2402" t="s">
        <v>95</v>
      </c>
      <c r="AX2402" t="s"/>
      <c r="AY2402" t="n">
        <v>475625</v>
      </c>
      <c r="AZ2402" t="s">
        <v>798</v>
      </c>
      <c r="BA2402" t="s"/>
      <c r="BB2402" t="s"/>
      <c r="BC2402" t="n">
        <v>38.9127</v>
      </c>
      <c r="BD2402" t="n">
        <v>38.9127</v>
      </c>
      <c r="BE2402" t="s">
        <v>2723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>
        <v>936</v>
      </c>
      <c r="BR2402" t="s">
        <v>449</v>
      </c>
    </row>
    <row r="2403" spans="1:70">
      <c r="A2403" t="s">
        <v>70</v>
      </c>
      <c r="B2403" t="s">
        <v>71</v>
      </c>
      <c r="C2403" t="s">
        <v>311</v>
      </c>
      <c r="D2403" t="n">
        <v>3</v>
      </c>
      <c r="E2403" t="s">
        <v>794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301.94</v>
      </c>
      <c r="L2403" t="s">
        <v>77</v>
      </c>
      <c r="M2403" t="s"/>
      <c r="N2403" t="s">
        <v>932</v>
      </c>
      <c r="O2403" t="s">
        <v>79</v>
      </c>
      <c r="P2403" t="s">
        <v>794</v>
      </c>
      <c r="Q2403" t="s"/>
      <c r="R2403" t="s">
        <v>80</v>
      </c>
      <c r="S2403" t="s">
        <v>2721</v>
      </c>
      <c r="T2403" t="s">
        <v>82</v>
      </c>
      <c r="U2403" t="s">
        <v>83</v>
      </c>
      <c r="V2403" t="s">
        <v>84</v>
      </c>
      <c r="W2403" t="s">
        <v>103</v>
      </c>
      <c r="X2403" t="s"/>
      <c r="Y2403" t="s">
        <v>86</v>
      </c>
      <c r="Z2403">
        <f>HYPERLINK("https://hotelmonitor-cachepage.eclerx.com/savepage/tk_15454758809172962_sr_59.html","info")</f>
        <v/>
      </c>
      <c r="AA2403" t="n">
        <v>-475625</v>
      </c>
      <c r="AB2403" t="s">
        <v>269</v>
      </c>
      <c r="AC2403" t="s">
        <v>88</v>
      </c>
      <c r="AD2403" t="s">
        <v>89</v>
      </c>
      <c r="AE2403" t="s"/>
      <c r="AF2403" t="s"/>
      <c r="AG2403" t="s"/>
      <c r="AH2403" t="s">
        <v>2722</v>
      </c>
      <c r="AI2403" t="s">
        <v>2721</v>
      </c>
      <c r="AJ2403" t="s"/>
      <c r="AK2403" t="s">
        <v>91</v>
      </c>
      <c r="AL2403" t="s"/>
      <c r="AM2403" t="s">
        <v>271</v>
      </c>
      <c r="AN2403" t="s">
        <v>91</v>
      </c>
      <c r="AO2403" t="s"/>
      <c r="AP2403" t="n">
        <v>12</v>
      </c>
      <c r="AQ2403" t="s">
        <v>92</v>
      </c>
      <c r="AR2403" t="s"/>
      <c r="AS2403" t="s">
        <v>160</v>
      </c>
      <c r="AT2403" t="s">
        <v>94</v>
      </c>
      <c r="AU2403" t="s">
        <v>91</v>
      </c>
      <c r="AV2403" t="s"/>
      <c r="AW2403" t="s">
        <v>95</v>
      </c>
      <c r="AX2403" t="s"/>
      <c r="AY2403" t="n">
        <v>475625</v>
      </c>
      <c r="AZ2403" t="s">
        <v>798</v>
      </c>
      <c r="BA2403" t="s"/>
      <c r="BB2403" t="s"/>
      <c r="BC2403" t="n">
        <v>38.9127</v>
      </c>
      <c r="BD2403" t="n">
        <v>38.9127</v>
      </c>
      <c r="BE2403" t="s">
        <v>2723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>
        <v>936</v>
      </c>
      <c r="BR2403" t="s">
        <v>449</v>
      </c>
    </row>
    <row r="2404" spans="1:70">
      <c r="A2404" t="s">
        <v>70</v>
      </c>
      <c r="B2404" t="s">
        <v>71</v>
      </c>
      <c r="C2404" t="s">
        <v>72</v>
      </c>
      <c r="D2404" t="n">
        <v>3</v>
      </c>
      <c r="E2404" t="s">
        <v>312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83.68000000000001</v>
      </c>
      <c r="L2404" t="s">
        <v>77</v>
      </c>
      <c r="M2404" t="s"/>
      <c r="N2404" t="s">
        <v>313</v>
      </c>
      <c r="O2404" t="s">
        <v>79</v>
      </c>
      <c r="P2404" t="s">
        <v>312</v>
      </c>
      <c r="Q2404" t="s"/>
      <c r="R2404" t="s">
        <v>314</v>
      </c>
      <c r="S2404" t="s">
        <v>2724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>
        <f>HYPERLINK("https://hotelmonitor-cachepage.eclerx.com/savepage/tk_15454758769566026_sr_62.html","info")</f>
        <v/>
      </c>
      <c r="AA2404" t="n">
        <v>-3539753</v>
      </c>
      <c r="AB2404" t="s">
        <v>316</v>
      </c>
      <c r="AC2404" t="s">
        <v>196</v>
      </c>
      <c r="AD2404" t="s">
        <v>89</v>
      </c>
      <c r="AE2404" t="s"/>
      <c r="AF2404" t="s"/>
      <c r="AG2404" t="s"/>
      <c r="AH2404" t="s">
        <v>2725</v>
      </c>
      <c r="AI2404" t="s">
        <v>2724</v>
      </c>
      <c r="AJ2404" t="s"/>
      <c r="AK2404" t="s">
        <v>91</v>
      </c>
      <c r="AL2404" t="s"/>
      <c r="AM2404" t="s"/>
      <c r="AN2404" t="s">
        <v>99</v>
      </c>
      <c r="AO2404" t="s">
        <v>200</v>
      </c>
      <c r="AP2404" t="n">
        <v>41</v>
      </c>
      <c r="AQ2404" t="s">
        <v>92</v>
      </c>
      <c r="AR2404" t="s"/>
      <c r="AS2404" t="s">
        <v>731</v>
      </c>
      <c r="AT2404" t="s">
        <v>94</v>
      </c>
      <c r="AU2404" t="s">
        <v>91</v>
      </c>
      <c r="AV2404" t="s"/>
      <c r="AW2404" t="s">
        <v>95</v>
      </c>
      <c r="AX2404" t="s"/>
      <c r="AY2404" t="n">
        <v>3539753</v>
      </c>
      <c r="AZ2404" t="s">
        <v>319</v>
      </c>
      <c r="BA2404" t="s"/>
      <c r="BB2404" t="s"/>
      <c r="BC2404" t="n">
        <v>38.9705</v>
      </c>
      <c r="BD2404" t="n">
        <v>38.9705</v>
      </c>
      <c r="BE2404" t="s">
        <v>2726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>
        <v>284</v>
      </c>
      <c r="BO2404" t="s">
        <v>82</v>
      </c>
      <c r="BP2404" t="s">
        <v>99</v>
      </c>
      <c r="BQ2404" t="s">
        <v>321</v>
      </c>
      <c r="BR2404" t="s">
        <v>205</v>
      </c>
    </row>
    <row r="2405" spans="1:70">
      <c r="A2405" t="s">
        <v>70</v>
      </c>
      <c r="B2405" t="s">
        <v>71</v>
      </c>
      <c r="C2405" t="s">
        <v>72</v>
      </c>
      <c r="D2405" t="n">
        <v>3</v>
      </c>
      <c r="E2405" t="s">
        <v>312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83.68000000000001</v>
      </c>
      <c r="L2405" t="s">
        <v>77</v>
      </c>
      <c r="M2405" t="s"/>
      <c r="N2405" t="s">
        <v>313</v>
      </c>
      <c r="O2405" t="s">
        <v>79</v>
      </c>
      <c r="P2405" t="s">
        <v>312</v>
      </c>
      <c r="Q2405" t="s"/>
      <c r="R2405" t="s">
        <v>314</v>
      </c>
      <c r="S2405" t="s">
        <v>2724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>
        <f>HYPERLINK("https://hotelmonitor-cachepage.eclerx.com/savepage/tk_15454758769566026_sr_62.html","info")</f>
        <v/>
      </c>
      <c r="AA2405" t="n">
        <v>-3539753</v>
      </c>
      <c r="AB2405" t="s">
        <v>316</v>
      </c>
      <c r="AC2405" t="s">
        <v>196</v>
      </c>
      <c r="AD2405" t="s">
        <v>89</v>
      </c>
      <c r="AE2405" t="s"/>
      <c r="AF2405" t="s"/>
      <c r="AG2405" t="s"/>
      <c r="AH2405" t="s">
        <v>2725</v>
      </c>
      <c r="AI2405" t="s">
        <v>2724</v>
      </c>
      <c r="AJ2405" t="s"/>
      <c r="AK2405" t="s">
        <v>91</v>
      </c>
      <c r="AL2405" t="s"/>
      <c r="AM2405" t="s"/>
      <c r="AN2405" t="s">
        <v>99</v>
      </c>
      <c r="AO2405" t="s">
        <v>200</v>
      </c>
      <c r="AP2405" t="n">
        <v>41</v>
      </c>
      <c r="AQ2405" t="s">
        <v>92</v>
      </c>
      <c r="AR2405" t="s"/>
      <c r="AS2405" t="s">
        <v>731</v>
      </c>
      <c r="AT2405" t="s">
        <v>94</v>
      </c>
      <c r="AU2405" t="s">
        <v>91</v>
      </c>
      <c r="AV2405" t="s"/>
      <c r="AW2405" t="s">
        <v>95</v>
      </c>
      <c r="AX2405" t="s"/>
      <c r="AY2405" t="n">
        <v>3539753</v>
      </c>
      <c r="AZ2405" t="s">
        <v>319</v>
      </c>
      <c r="BA2405" t="s"/>
      <c r="BB2405" t="s"/>
      <c r="BC2405" t="n">
        <v>38.9705</v>
      </c>
      <c r="BD2405" t="n">
        <v>38.9705</v>
      </c>
      <c r="BE2405" t="s">
        <v>2726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>
        <v>284</v>
      </c>
      <c r="BO2405" t="s">
        <v>82</v>
      </c>
      <c r="BP2405" t="s">
        <v>99</v>
      </c>
      <c r="BQ2405" t="s">
        <v>321</v>
      </c>
      <c r="BR2405" t="s">
        <v>205</v>
      </c>
    </row>
    <row r="2406" spans="1:70">
      <c r="A2406" t="s">
        <v>70</v>
      </c>
      <c r="B2406" t="s">
        <v>71</v>
      </c>
      <c r="C2406" t="s">
        <v>72</v>
      </c>
      <c r="D2406" t="n">
        <v>3</v>
      </c>
      <c r="E2406" t="s">
        <v>312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83.68000000000001</v>
      </c>
      <c r="L2406" t="s">
        <v>77</v>
      </c>
      <c r="M2406" t="s"/>
      <c r="N2406" t="s">
        <v>313</v>
      </c>
      <c r="O2406" t="s">
        <v>79</v>
      </c>
      <c r="P2406" t="s">
        <v>312</v>
      </c>
      <c r="Q2406" t="s"/>
      <c r="R2406" t="s">
        <v>314</v>
      </c>
      <c r="S2406" t="s">
        <v>2724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HYPERLINK("https://hotelmonitor-cachepage.eclerx.com/savepage/tk_15454758769566026_sr_62.html","info")</f>
        <v/>
      </c>
      <c r="AA2406" t="n">
        <v>-3539753</v>
      </c>
      <c r="AB2406" t="s">
        <v>316</v>
      </c>
      <c r="AC2406" t="s">
        <v>196</v>
      </c>
      <c r="AD2406" t="s">
        <v>89</v>
      </c>
      <c r="AE2406" t="s"/>
      <c r="AF2406" t="s"/>
      <c r="AG2406" t="s"/>
      <c r="AH2406" t="s">
        <v>2725</v>
      </c>
      <c r="AI2406" t="s">
        <v>2724</v>
      </c>
      <c r="AJ2406" t="s"/>
      <c r="AK2406" t="s">
        <v>91</v>
      </c>
      <c r="AL2406" t="s"/>
      <c r="AM2406" t="s"/>
      <c r="AN2406" t="s">
        <v>99</v>
      </c>
      <c r="AO2406" t="s">
        <v>200</v>
      </c>
      <c r="AP2406" t="n">
        <v>41</v>
      </c>
      <c r="AQ2406" t="s">
        <v>92</v>
      </c>
      <c r="AR2406" t="s"/>
      <c r="AS2406" t="s">
        <v>731</v>
      </c>
      <c r="AT2406" t="s">
        <v>94</v>
      </c>
      <c r="AU2406" t="s">
        <v>91</v>
      </c>
      <c r="AV2406" t="s"/>
      <c r="AW2406" t="s">
        <v>95</v>
      </c>
      <c r="AX2406" t="s"/>
      <c r="AY2406" t="n">
        <v>3539753</v>
      </c>
      <c r="AZ2406" t="s">
        <v>319</v>
      </c>
      <c r="BA2406" t="s"/>
      <c r="BB2406" t="s"/>
      <c r="BC2406" t="n">
        <v>38.9705</v>
      </c>
      <c r="BD2406" t="n">
        <v>38.9705</v>
      </c>
      <c r="BE2406" t="s">
        <v>2726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>
        <v>284</v>
      </c>
      <c r="BO2406" t="s">
        <v>82</v>
      </c>
      <c r="BP2406" t="s">
        <v>99</v>
      </c>
      <c r="BQ2406" t="s">
        <v>321</v>
      </c>
      <c r="BR2406" t="s">
        <v>205</v>
      </c>
    </row>
    <row r="2407" spans="1:70">
      <c r="A2407" t="s">
        <v>70</v>
      </c>
      <c r="B2407" t="s">
        <v>71</v>
      </c>
      <c r="C2407" t="s">
        <v>72</v>
      </c>
      <c r="D2407" t="n">
        <v>3</v>
      </c>
      <c r="E2407" t="s">
        <v>312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83.68000000000001</v>
      </c>
      <c r="L2407" t="s">
        <v>77</v>
      </c>
      <c r="M2407" t="s"/>
      <c r="N2407" t="s">
        <v>313</v>
      </c>
      <c r="O2407" t="s">
        <v>79</v>
      </c>
      <c r="P2407" t="s">
        <v>312</v>
      </c>
      <c r="Q2407" t="s"/>
      <c r="R2407" t="s">
        <v>314</v>
      </c>
      <c r="S2407" t="s">
        <v>2724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HYPERLINK("https://hotelmonitor-cachepage.eclerx.com/savepage/tk_15454758769566026_sr_62.html","info")</f>
        <v/>
      </c>
      <c r="AA2407" t="n">
        <v>-3539753</v>
      </c>
      <c r="AB2407" t="s">
        <v>316</v>
      </c>
      <c r="AC2407" t="s">
        <v>196</v>
      </c>
      <c r="AD2407" t="s">
        <v>89</v>
      </c>
      <c r="AE2407" t="s"/>
      <c r="AF2407" t="s"/>
      <c r="AG2407" t="s"/>
      <c r="AH2407" t="s">
        <v>2725</v>
      </c>
      <c r="AI2407" t="s">
        <v>2724</v>
      </c>
      <c r="AJ2407" t="s"/>
      <c r="AK2407" t="s">
        <v>91</v>
      </c>
      <c r="AL2407" t="s"/>
      <c r="AM2407" t="s"/>
      <c r="AN2407" t="s">
        <v>99</v>
      </c>
      <c r="AO2407" t="s">
        <v>200</v>
      </c>
      <c r="AP2407" t="n">
        <v>41</v>
      </c>
      <c r="AQ2407" t="s">
        <v>92</v>
      </c>
      <c r="AR2407" t="s"/>
      <c r="AS2407" t="s">
        <v>731</v>
      </c>
      <c r="AT2407" t="s">
        <v>94</v>
      </c>
      <c r="AU2407" t="s">
        <v>91</v>
      </c>
      <c r="AV2407" t="s"/>
      <c r="AW2407" t="s">
        <v>95</v>
      </c>
      <c r="AX2407" t="s"/>
      <c r="AY2407" t="n">
        <v>3539753</v>
      </c>
      <c r="AZ2407" t="s">
        <v>319</v>
      </c>
      <c r="BA2407" t="s"/>
      <c r="BB2407" t="s"/>
      <c r="BC2407" t="n">
        <v>38.9705</v>
      </c>
      <c r="BD2407" t="n">
        <v>38.9705</v>
      </c>
      <c r="BE2407" t="s">
        <v>2726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>
        <v>284</v>
      </c>
      <c r="BO2407" t="s">
        <v>82</v>
      </c>
      <c r="BP2407" t="s">
        <v>99</v>
      </c>
      <c r="BQ2407" t="s">
        <v>321</v>
      </c>
      <c r="BR2407" t="s">
        <v>205</v>
      </c>
    </row>
    <row r="2408" spans="1:70">
      <c r="A2408" t="s">
        <v>70</v>
      </c>
      <c r="B2408" t="s">
        <v>71</v>
      </c>
      <c r="C2408" t="s">
        <v>72</v>
      </c>
      <c r="D2408" t="n">
        <v>3</v>
      </c>
      <c r="E2408" t="s">
        <v>312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92.98</v>
      </c>
      <c r="L2408" t="s">
        <v>77</v>
      </c>
      <c r="M2408" t="s"/>
      <c r="N2408" t="s">
        <v>313</v>
      </c>
      <c r="O2408" t="s">
        <v>79</v>
      </c>
      <c r="P2408" t="s">
        <v>312</v>
      </c>
      <c r="Q2408" t="s"/>
      <c r="R2408" t="s">
        <v>314</v>
      </c>
      <c r="S2408" t="s">
        <v>2727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>
        <f>HYPERLINK("https://hotelmonitor-cachepage.eclerx.com/savepage/tk_15454758769566026_sr_62.html","info")</f>
        <v/>
      </c>
      <c r="AA2408" t="n">
        <v>-3539753</v>
      </c>
      <c r="AB2408" t="s">
        <v>323</v>
      </c>
      <c r="AC2408" t="s">
        <v>88</v>
      </c>
      <c r="AD2408" t="s">
        <v>89</v>
      </c>
      <c r="AE2408" t="s"/>
      <c r="AF2408" t="s"/>
      <c r="AG2408" t="s"/>
      <c r="AH2408" t="s">
        <v>2728</v>
      </c>
      <c r="AI2408" t="s">
        <v>2727</v>
      </c>
      <c r="AJ2408" t="s"/>
      <c r="AK2408" t="s">
        <v>91</v>
      </c>
      <c r="AL2408" t="s"/>
      <c r="AM2408" t="s"/>
      <c r="AN2408" t="s">
        <v>91</v>
      </c>
      <c r="AO2408" t="s"/>
      <c r="AP2408" t="n">
        <v>41</v>
      </c>
      <c r="AQ2408" t="s">
        <v>92</v>
      </c>
      <c r="AR2408" t="s"/>
      <c r="AS2408" t="s">
        <v>731</v>
      </c>
      <c r="AT2408" t="s">
        <v>94</v>
      </c>
      <c r="AU2408" t="s">
        <v>91</v>
      </c>
      <c r="AV2408" t="s"/>
      <c r="AW2408" t="s">
        <v>95</v>
      </c>
      <c r="AX2408" t="s"/>
      <c r="AY2408" t="n">
        <v>3539753</v>
      </c>
      <c r="AZ2408" t="s">
        <v>319</v>
      </c>
      <c r="BA2408" t="s"/>
      <c r="BB2408" t="s"/>
      <c r="BC2408" t="n">
        <v>38.9705</v>
      </c>
      <c r="BD2408" t="n">
        <v>38.9705</v>
      </c>
      <c r="BE2408" t="s">
        <v>2729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>
        <v>284</v>
      </c>
      <c r="BO2408" t="s">
        <v>82</v>
      </c>
      <c r="BP2408" t="s">
        <v>99</v>
      </c>
      <c r="BQ2408" t="s">
        <v>321</v>
      </c>
      <c r="BR2408" t="s">
        <v>205</v>
      </c>
    </row>
    <row r="2409" spans="1:70">
      <c r="A2409" t="s">
        <v>70</v>
      </c>
      <c r="B2409" t="s">
        <v>71</v>
      </c>
      <c r="C2409" t="s">
        <v>72</v>
      </c>
      <c r="D2409" t="n">
        <v>3</v>
      </c>
      <c r="E2409" t="s">
        <v>312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92.98</v>
      </c>
      <c r="L2409" t="s">
        <v>77</v>
      </c>
      <c r="M2409" t="s"/>
      <c r="N2409" t="s">
        <v>313</v>
      </c>
      <c r="O2409" t="s">
        <v>79</v>
      </c>
      <c r="P2409" t="s">
        <v>312</v>
      </c>
      <c r="Q2409" t="s"/>
      <c r="R2409" t="s">
        <v>314</v>
      </c>
      <c r="S2409" t="s">
        <v>2727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>
        <f>HYPERLINK("https://hotelmonitor-cachepage.eclerx.com/savepage/tk_15454758769566026_sr_62.html","info")</f>
        <v/>
      </c>
      <c r="AA2409" t="n">
        <v>-3539753</v>
      </c>
      <c r="AB2409" t="s">
        <v>323</v>
      </c>
      <c r="AC2409" t="s">
        <v>88</v>
      </c>
      <c r="AD2409" t="s">
        <v>89</v>
      </c>
      <c r="AE2409" t="s"/>
      <c r="AF2409" t="s"/>
      <c r="AG2409" t="s"/>
      <c r="AH2409" t="s">
        <v>2728</v>
      </c>
      <c r="AI2409" t="s">
        <v>2727</v>
      </c>
      <c r="AJ2409" t="s"/>
      <c r="AK2409" t="s">
        <v>91</v>
      </c>
      <c r="AL2409" t="s"/>
      <c r="AM2409" t="s"/>
      <c r="AN2409" t="s">
        <v>91</v>
      </c>
      <c r="AO2409" t="s"/>
      <c r="AP2409" t="n">
        <v>41</v>
      </c>
      <c r="AQ2409" t="s">
        <v>92</v>
      </c>
      <c r="AR2409" t="s"/>
      <c r="AS2409" t="s">
        <v>731</v>
      </c>
      <c r="AT2409" t="s">
        <v>94</v>
      </c>
      <c r="AU2409" t="s">
        <v>91</v>
      </c>
      <c r="AV2409" t="s"/>
      <c r="AW2409" t="s">
        <v>95</v>
      </c>
      <c r="AX2409" t="s"/>
      <c r="AY2409" t="n">
        <v>3539753</v>
      </c>
      <c r="AZ2409" t="s">
        <v>319</v>
      </c>
      <c r="BA2409" t="s"/>
      <c r="BB2409" t="s"/>
      <c r="BC2409" t="n">
        <v>38.9705</v>
      </c>
      <c r="BD2409" t="n">
        <v>38.9705</v>
      </c>
      <c r="BE2409" t="s">
        <v>2729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>
        <v>284</v>
      </c>
      <c r="BO2409" t="s">
        <v>82</v>
      </c>
      <c r="BP2409" t="s">
        <v>99</v>
      </c>
      <c r="BQ2409" t="s">
        <v>321</v>
      </c>
      <c r="BR2409" t="s">
        <v>205</v>
      </c>
    </row>
    <row r="2410" spans="1:70">
      <c r="A2410" t="s">
        <v>70</v>
      </c>
      <c r="B2410" t="s">
        <v>71</v>
      </c>
      <c r="C2410" t="s">
        <v>72</v>
      </c>
      <c r="D2410" t="n">
        <v>3</v>
      </c>
      <c r="E2410" t="s">
        <v>312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92.98</v>
      </c>
      <c r="L2410" t="s">
        <v>77</v>
      </c>
      <c r="M2410" t="s"/>
      <c r="N2410" t="s">
        <v>313</v>
      </c>
      <c r="O2410" t="s">
        <v>79</v>
      </c>
      <c r="P2410" t="s">
        <v>312</v>
      </c>
      <c r="Q2410" t="s"/>
      <c r="R2410" t="s">
        <v>314</v>
      </c>
      <c r="S2410" t="s">
        <v>2727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>
        <f>HYPERLINK("https://hotelmonitor-cachepage.eclerx.com/savepage/tk_15454758769566026_sr_62.html","info")</f>
        <v/>
      </c>
      <c r="AA2410" t="n">
        <v>-3539753</v>
      </c>
      <c r="AB2410" t="s">
        <v>323</v>
      </c>
      <c r="AC2410" t="s">
        <v>88</v>
      </c>
      <c r="AD2410" t="s">
        <v>89</v>
      </c>
      <c r="AE2410" t="s"/>
      <c r="AF2410" t="s"/>
      <c r="AG2410" t="s"/>
      <c r="AH2410" t="s">
        <v>2728</v>
      </c>
      <c r="AI2410" t="s">
        <v>2727</v>
      </c>
      <c r="AJ2410" t="s"/>
      <c r="AK2410" t="s">
        <v>91</v>
      </c>
      <c r="AL2410" t="s"/>
      <c r="AM2410" t="s"/>
      <c r="AN2410" t="s">
        <v>91</v>
      </c>
      <c r="AO2410" t="s"/>
      <c r="AP2410" t="n">
        <v>41</v>
      </c>
      <c r="AQ2410" t="s">
        <v>92</v>
      </c>
      <c r="AR2410" t="s"/>
      <c r="AS2410" t="s">
        <v>731</v>
      </c>
      <c r="AT2410" t="s">
        <v>94</v>
      </c>
      <c r="AU2410" t="s">
        <v>91</v>
      </c>
      <c r="AV2410" t="s"/>
      <c r="AW2410" t="s">
        <v>95</v>
      </c>
      <c r="AX2410" t="s"/>
      <c r="AY2410" t="n">
        <v>3539753</v>
      </c>
      <c r="AZ2410" t="s">
        <v>319</v>
      </c>
      <c r="BA2410" t="s"/>
      <c r="BB2410" t="s"/>
      <c r="BC2410" t="n">
        <v>38.9705</v>
      </c>
      <c r="BD2410" t="n">
        <v>38.9705</v>
      </c>
      <c r="BE2410" t="s">
        <v>2729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>
        <v>284</v>
      </c>
      <c r="BO2410" t="s">
        <v>82</v>
      </c>
      <c r="BP2410" t="s">
        <v>99</v>
      </c>
      <c r="BQ2410" t="s">
        <v>321</v>
      </c>
      <c r="BR2410" t="s">
        <v>205</v>
      </c>
    </row>
    <row r="2411" spans="1:70">
      <c r="A2411" t="s">
        <v>70</v>
      </c>
      <c r="B2411" t="s">
        <v>71</v>
      </c>
      <c r="C2411" t="s">
        <v>72</v>
      </c>
      <c r="D2411" t="n">
        <v>3</v>
      </c>
      <c r="E2411" t="s">
        <v>312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92.98</v>
      </c>
      <c r="L2411" t="s">
        <v>77</v>
      </c>
      <c r="M2411" t="s"/>
      <c r="N2411" t="s">
        <v>313</v>
      </c>
      <c r="O2411" t="s">
        <v>79</v>
      </c>
      <c r="P2411" t="s">
        <v>312</v>
      </c>
      <c r="Q2411" t="s"/>
      <c r="R2411" t="s">
        <v>314</v>
      </c>
      <c r="S2411" t="s">
        <v>2727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>
        <f>HYPERLINK("https://hotelmonitor-cachepage.eclerx.com/savepage/tk_15454758769566026_sr_62.html","info")</f>
        <v/>
      </c>
      <c r="AA2411" t="n">
        <v>-3539753</v>
      </c>
      <c r="AB2411" t="s">
        <v>323</v>
      </c>
      <c r="AC2411" t="s">
        <v>88</v>
      </c>
      <c r="AD2411" t="s">
        <v>89</v>
      </c>
      <c r="AE2411" t="s"/>
      <c r="AF2411" t="s"/>
      <c r="AG2411" t="s"/>
      <c r="AH2411" t="s">
        <v>2728</v>
      </c>
      <c r="AI2411" t="s">
        <v>2727</v>
      </c>
      <c r="AJ2411" t="s"/>
      <c r="AK2411" t="s">
        <v>91</v>
      </c>
      <c r="AL2411" t="s"/>
      <c r="AM2411" t="s"/>
      <c r="AN2411" t="s">
        <v>91</v>
      </c>
      <c r="AO2411" t="s"/>
      <c r="AP2411" t="n">
        <v>41</v>
      </c>
      <c r="AQ2411" t="s">
        <v>92</v>
      </c>
      <c r="AR2411" t="s"/>
      <c r="AS2411" t="s">
        <v>731</v>
      </c>
      <c r="AT2411" t="s">
        <v>94</v>
      </c>
      <c r="AU2411" t="s">
        <v>91</v>
      </c>
      <c r="AV2411" t="s"/>
      <c r="AW2411" t="s">
        <v>95</v>
      </c>
      <c r="AX2411" t="s"/>
      <c r="AY2411" t="n">
        <v>3539753</v>
      </c>
      <c r="AZ2411" t="s">
        <v>319</v>
      </c>
      <c r="BA2411" t="s"/>
      <c r="BB2411" t="s"/>
      <c r="BC2411" t="n">
        <v>38.9705</v>
      </c>
      <c r="BD2411" t="n">
        <v>38.9705</v>
      </c>
      <c r="BE2411" t="s">
        <v>2729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>
        <v>284</v>
      </c>
      <c r="BO2411" t="s">
        <v>82</v>
      </c>
      <c r="BP2411" t="s">
        <v>99</v>
      </c>
      <c r="BQ2411" t="s">
        <v>321</v>
      </c>
      <c r="BR2411" t="s">
        <v>205</v>
      </c>
    </row>
    <row r="2412" spans="1:70">
      <c r="A2412" t="s">
        <v>70</v>
      </c>
      <c r="B2412" t="s">
        <v>71</v>
      </c>
      <c r="C2412" t="s">
        <v>72</v>
      </c>
      <c r="D2412" t="n">
        <v>3</v>
      </c>
      <c r="E2412" t="s">
        <v>2730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103.5</v>
      </c>
      <c r="L2412" t="s">
        <v>77</v>
      </c>
      <c r="M2412" t="s"/>
      <c r="N2412" t="s">
        <v>2731</v>
      </c>
      <c r="O2412" t="s">
        <v>79</v>
      </c>
      <c r="P2412" t="s">
        <v>2730</v>
      </c>
      <c r="Q2412" t="s"/>
      <c r="R2412" t="s">
        <v>277</v>
      </c>
      <c r="S2412" t="s">
        <v>2732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HYPERLINK("https://hotelmonitor-cachepage.eclerx.com/savepage/tk_15454758768086207_sr_62.html","info")</f>
        <v/>
      </c>
      <c r="AA2412" t="n">
        <v>-1560635</v>
      </c>
      <c r="AB2412" t="s">
        <v>2733</v>
      </c>
      <c r="AC2412" t="s">
        <v>196</v>
      </c>
      <c r="AD2412" t="s">
        <v>89</v>
      </c>
      <c r="AE2412" t="s"/>
      <c r="AF2412" t="s"/>
      <c r="AG2412" t="s"/>
      <c r="AH2412" t="s">
        <v>2734</v>
      </c>
      <c r="AI2412" t="s">
        <v>2735</v>
      </c>
      <c r="AJ2412" t="s"/>
      <c r="AK2412" t="s">
        <v>91</v>
      </c>
      <c r="AL2412" t="s"/>
      <c r="AM2412" t="s"/>
      <c r="AN2412" t="s">
        <v>91</v>
      </c>
      <c r="AO2412" t="s"/>
      <c r="AP2412" t="n">
        <v>22</v>
      </c>
      <c r="AQ2412" t="s">
        <v>92</v>
      </c>
      <c r="AR2412" t="s"/>
      <c r="AS2412" t="s">
        <v>1999</v>
      </c>
      <c r="AT2412" t="s">
        <v>94</v>
      </c>
      <c r="AU2412" t="s">
        <v>91</v>
      </c>
      <c r="AV2412" t="s"/>
      <c r="AW2412" t="s">
        <v>95</v>
      </c>
      <c r="AX2412" t="s"/>
      <c r="AY2412" t="n">
        <v>1560635</v>
      </c>
      <c r="AZ2412" t="s">
        <v>2736</v>
      </c>
      <c r="BA2412" t="s"/>
      <c r="BB2412" t="s"/>
      <c r="BC2412" t="n">
        <v>38.97</v>
      </c>
      <c r="BD2412" t="n">
        <v>38.97</v>
      </c>
      <c r="BE2412" t="s">
        <v>2737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>
        <v>284</v>
      </c>
      <c r="BO2412" t="s">
        <v>82</v>
      </c>
      <c r="BP2412" t="s">
        <v>99</v>
      </c>
      <c r="BQ2412" t="s">
        <v>2738</v>
      </c>
      <c r="BR2412" t="s">
        <v>205</v>
      </c>
    </row>
    <row r="2413" spans="1:70">
      <c r="A2413" t="s">
        <v>70</v>
      </c>
      <c r="B2413" t="s">
        <v>71</v>
      </c>
      <c r="C2413" t="s">
        <v>72</v>
      </c>
      <c r="D2413" t="n">
        <v>3</v>
      </c>
      <c r="E2413" t="s">
        <v>2730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103.5</v>
      </c>
      <c r="L2413" t="s">
        <v>77</v>
      </c>
      <c r="M2413" t="s"/>
      <c r="N2413" t="s">
        <v>2731</v>
      </c>
      <c r="O2413" t="s">
        <v>79</v>
      </c>
      <c r="P2413" t="s">
        <v>2730</v>
      </c>
      <c r="Q2413" t="s"/>
      <c r="R2413" t="s">
        <v>277</v>
      </c>
      <c r="S2413" t="s">
        <v>2732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HYPERLINK("https://hotelmonitor-cachepage.eclerx.com/savepage/tk_15454758768086207_sr_62.html","info")</f>
        <v/>
      </c>
      <c r="AA2413" t="n">
        <v>-1560635</v>
      </c>
      <c r="AB2413" t="s">
        <v>2733</v>
      </c>
      <c r="AC2413" t="s">
        <v>196</v>
      </c>
      <c r="AD2413" t="s">
        <v>89</v>
      </c>
      <c r="AE2413" t="s"/>
      <c r="AF2413" t="s"/>
      <c r="AG2413" t="s"/>
      <c r="AH2413" t="s">
        <v>2734</v>
      </c>
      <c r="AI2413" t="s">
        <v>2735</v>
      </c>
      <c r="AJ2413" t="s"/>
      <c r="AK2413" t="s">
        <v>91</v>
      </c>
      <c r="AL2413" t="s"/>
      <c r="AM2413" t="s"/>
      <c r="AN2413" t="s">
        <v>91</v>
      </c>
      <c r="AO2413" t="s"/>
      <c r="AP2413" t="n">
        <v>22</v>
      </c>
      <c r="AQ2413" t="s">
        <v>92</v>
      </c>
      <c r="AR2413" t="s"/>
      <c r="AS2413" t="s">
        <v>1999</v>
      </c>
      <c r="AT2413" t="s">
        <v>94</v>
      </c>
      <c r="AU2413" t="s">
        <v>91</v>
      </c>
      <c r="AV2413" t="s"/>
      <c r="AW2413" t="s">
        <v>95</v>
      </c>
      <c r="AX2413" t="s"/>
      <c r="AY2413" t="n">
        <v>1560635</v>
      </c>
      <c r="AZ2413" t="s">
        <v>2736</v>
      </c>
      <c r="BA2413" t="s"/>
      <c r="BB2413" t="s"/>
      <c r="BC2413" t="n">
        <v>38.97</v>
      </c>
      <c r="BD2413" t="n">
        <v>38.97</v>
      </c>
      <c r="BE2413" t="s">
        <v>2737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>
        <v>284</v>
      </c>
      <c r="BO2413" t="s">
        <v>82</v>
      </c>
      <c r="BP2413" t="s">
        <v>99</v>
      </c>
      <c r="BQ2413" t="s">
        <v>2738</v>
      </c>
      <c r="BR2413" t="s">
        <v>205</v>
      </c>
    </row>
    <row r="2414" spans="1:70">
      <c r="A2414" t="s">
        <v>70</v>
      </c>
      <c r="B2414" t="s">
        <v>71</v>
      </c>
      <c r="C2414" t="s">
        <v>72</v>
      </c>
      <c r="D2414" t="n">
        <v>3</v>
      </c>
      <c r="E2414" t="s">
        <v>2730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115</v>
      </c>
      <c r="L2414" t="s">
        <v>77</v>
      </c>
      <c r="M2414" t="s"/>
      <c r="N2414" t="s">
        <v>2731</v>
      </c>
      <c r="O2414" t="s">
        <v>79</v>
      </c>
      <c r="P2414" t="s">
        <v>2730</v>
      </c>
      <c r="Q2414" t="s"/>
      <c r="R2414" t="s">
        <v>277</v>
      </c>
      <c r="S2414" t="s">
        <v>2739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>
        <f>HYPERLINK("https://hotelmonitor-cachepage.eclerx.com/savepage/tk_15454758768086207_sr_62.html","info")</f>
        <v/>
      </c>
      <c r="AA2414" t="n">
        <v>-1560635</v>
      </c>
      <c r="AB2414" t="s">
        <v>323</v>
      </c>
      <c r="AC2414" t="s">
        <v>88</v>
      </c>
      <c r="AD2414" t="s">
        <v>89</v>
      </c>
      <c r="AE2414" t="s"/>
      <c r="AF2414" t="s"/>
      <c r="AG2414" t="s"/>
      <c r="AH2414" t="s">
        <v>2740</v>
      </c>
      <c r="AI2414" t="s">
        <v>2741</v>
      </c>
      <c r="AJ2414" t="s"/>
      <c r="AK2414" t="s">
        <v>91</v>
      </c>
      <c r="AL2414" t="s"/>
      <c r="AM2414" t="s"/>
      <c r="AN2414" t="s">
        <v>91</v>
      </c>
      <c r="AO2414" t="s"/>
      <c r="AP2414" t="n">
        <v>22</v>
      </c>
      <c r="AQ2414" t="s">
        <v>92</v>
      </c>
      <c r="AR2414" t="s"/>
      <c r="AS2414" t="s">
        <v>1999</v>
      </c>
      <c r="AT2414" t="s">
        <v>94</v>
      </c>
      <c r="AU2414" t="s">
        <v>91</v>
      </c>
      <c r="AV2414" t="s"/>
      <c r="AW2414" t="s">
        <v>95</v>
      </c>
      <c r="AX2414" t="s"/>
      <c r="AY2414" t="n">
        <v>1560635</v>
      </c>
      <c r="AZ2414" t="s">
        <v>2736</v>
      </c>
      <c r="BA2414" t="s"/>
      <c r="BB2414" t="s"/>
      <c r="BC2414" t="n">
        <v>38.97</v>
      </c>
      <c r="BD2414" t="n">
        <v>38.97</v>
      </c>
      <c r="BE2414" t="s">
        <v>2742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>
        <v>284</v>
      </c>
      <c r="BO2414" t="s">
        <v>82</v>
      </c>
      <c r="BP2414" t="s">
        <v>99</v>
      </c>
      <c r="BQ2414" t="s">
        <v>2738</v>
      </c>
      <c r="BR2414" t="s">
        <v>205</v>
      </c>
    </row>
    <row r="2415" spans="1:70">
      <c r="A2415" t="s">
        <v>70</v>
      </c>
      <c r="B2415" t="s">
        <v>71</v>
      </c>
      <c r="C2415" t="s">
        <v>72</v>
      </c>
      <c r="D2415" t="n">
        <v>3</v>
      </c>
      <c r="E2415" t="s">
        <v>2730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115</v>
      </c>
      <c r="L2415" t="s">
        <v>77</v>
      </c>
      <c r="M2415" t="s"/>
      <c r="N2415" t="s">
        <v>2731</v>
      </c>
      <c r="O2415" t="s">
        <v>79</v>
      </c>
      <c r="P2415" t="s">
        <v>2730</v>
      </c>
      <c r="Q2415" t="s"/>
      <c r="R2415" t="s">
        <v>277</v>
      </c>
      <c r="S2415" t="s">
        <v>2739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>
        <f>HYPERLINK("https://hotelmonitor-cachepage.eclerx.com/savepage/tk_15454758768086207_sr_62.html","info")</f>
        <v/>
      </c>
      <c r="AA2415" t="n">
        <v>-1560635</v>
      </c>
      <c r="AB2415" t="s">
        <v>323</v>
      </c>
      <c r="AC2415" t="s">
        <v>88</v>
      </c>
      <c r="AD2415" t="s">
        <v>89</v>
      </c>
      <c r="AE2415" t="s"/>
      <c r="AF2415" t="s"/>
      <c r="AG2415" t="s"/>
      <c r="AH2415" t="s">
        <v>2740</v>
      </c>
      <c r="AI2415" t="s">
        <v>2741</v>
      </c>
      <c r="AJ2415" t="s"/>
      <c r="AK2415" t="s">
        <v>91</v>
      </c>
      <c r="AL2415" t="s"/>
      <c r="AM2415" t="s"/>
      <c r="AN2415" t="s">
        <v>91</v>
      </c>
      <c r="AO2415" t="s"/>
      <c r="AP2415" t="n">
        <v>22</v>
      </c>
      <c r="AQ2415" t="s">
        <v>92</v>
      </c>
      <c r="AR2415" t="s"/>
      <c r="AS2415" t="s">
        <v>1999</v>
      </c>
      <c r="AT2415" t="s">
        <v>94</v>
      </c>
      <c r="AU2415" t="s">
        <v>91</v>
      </c>
      <c r="AV2415" t="s"/>
      <c r="AW2415" t="s">
        <v>95</v>
      </c>
      <c r="AX2415" t="s"/>
      <c r="AY2415" t="n">
        <v>1560635</v>
      </c>
      <c r="AZ2415" t="s">
        <v>2736</v>
      </c>
      <c r="BA2415" t="s"/>
      <c r="BB2415" t="s"/>
      <c r="BC2415" t="n">
        <v>38.97</v>
      </c>
      <c r="BD2415" t="n">
        <v>38.97</v>
      </c>
      <c r="BE2415" t="s">
        <v>2742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>
        <v>284</v>
      </c>
      <c r="BO2415" t="s">
        <v>82</v>
      </c>
      <c r="BP2415" t="s">
        <v>99</v>
      </c>
      <c r="BQ2415" t="s">
        <v>2738</v>
      </c>
      <c r="BR2415" t="s">
        <v>205</v>
      </c>
    </row>
    <row r="2416" spans="1:70">
      <c r="A2416" t="s">
        <v>70</v>
      </c>
      <c r="B2416" t="s">
        <v>71</v>
      </c>
      <c r="C2416" t="s">
        <v>72</v>
      </c>
      <c r="D2416" t="n">
        <v>3</v>
      </c>
      <c r="E2416" t="s">
        <v>2730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115.5</v>
      </c>
      <c r="L2416" t="s">
        <v>77</v>
      </c>
      <c r="M2416" t="s"/>
      <c r="N2416" t="s">
        <v>2731</v>
      </c>
      <c r="O2416" t="s">
        <v>79</v>
      </c>
      <c r="P2416" t="s">
        <v>2730</v>
      </c>
      <c r="Q2416" t="s"/>
      <c r="R2416" t="s">
        <v>277</v>
      </c>
      <c r="S2416" t="s">
        <v>2743</v>
      </c>
      <c r="T2416" t="s">
        <v>82</v>
      </c>
      <c r="U2416" t="s">
        <v>83</v>
      </c>
      <c r="V2416" t="s">
        <v>84</v>
      </c>
      <c r="W2416" t="s">
        <v>103</v>
      </c>
      <c r="X2416" t="s"/>
      <c r="Y2416" t="s">
        <v>86</v>
      </c>
      <c r="Z2416">
        <f>HYPERLINK("https://hotelmonitor-cachepage.eclerx.com/savepage/tk_15454758768086207_sr_62.html","info")</f>
        <v/>
      </c>
      <c r="AA2416" t="n">
        <v>-1560635</v>
      </c>
      <c r="AB2416" t="s">
        <v>2733</v>
      </c>
      <c r="AC2416" t="s">
        <v>196</v>
      </c>
      <c r="AD2416" t="s">
        <v>89</v>
      </c>
      <c r="AE2416" t="s"/>
      <c r="AF2416" t="s"/>
      <c r="AG2416" t="s"/>
      <c r="AH2416" t="s">
        <v>2744</v>
      </c>
      <c r="AI2416" t="s">
        <v>2745</v>
      </c>
      <c r="AJ2416" t="s"/>
      <c r="AK2416" t="s">
        <v>91</v>
      </c>
      <c r="AL2416" t="s"/>
      <c r="AM2416" t="s"/>
      <c r="AN2416" t="s">
        <v>91</v>
      </c>
      <c r="AO2416" t="s"/>
      <c r="AP2416" t="n">
        <v>22</v>
      </c>
      <c r="AQ2416" t="s">
        <v>92</v>
      </c>
      <c r="AR2416" t="s"/>
      <c r="AS2416" t="s">
        <v>1999</v>
      </c>
      <c r="AT2416" t="s">
        <v>94</v>
      </c>
      <c r="AU2416" t="s">
        <v>91</v>
      </c>
      <c r="AV2416" t="s"/>
      <c r="AW2416" t="s">
        <v>95</v>
      </c>
      <c r="AX2416" t="s"/>
      <c r="AY2416" t="n">
        <v>1560635</v>
      </c>
      <c r="AZ2416" t="s">
        <v>2736</v>
      </c>
      <c r="BA2416" t="s"/>
      <c r="BB2416" t="s"/>
      <c r="BC2416" t="n">
        <v>38.97</v>
      </c>
      <c r="BD2416" t="n">
        <v>38.97</v>
      </c>
      <c r="BE2416" t="s">
        <v>2746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>
        <v>284</v>
      </c>
      <c r="BO2416" t="s">
        <v>82</v>
      </c>
      <c r="BP2416" t="s">
        <v>99</v>
      </c>
      <c r="BQ2416" t="s">
        <v>2738</v>
      </c>
      <c r="BR2416" t="s">
        <v>205</v>
      </c>
    </row>
    <row r="2417" spans="1:70">
      <c r="A2417" t="s">
        <v>70</v>
      </c>
      <c r="B2417" t="s">
        <v>71</v>
      </c>
      <c r="C2417" t="s">
        <v>72</v>
      </c>
      <c r="D2417" t="n">
        <v>3</v>
      </c>
      <c r="E2417" t="s">
        <v>2730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115.5</v>
      </c>
      <c r="L2417" t="s">
        <v>77</v>
      </c>
      <c r="M2417" t="s"/>
      <c r="N2417" t="s">
        <v>2731</v>
      </c>
      <c r="O2417" t="s">
        <v>79</v>
      </c>
      <c r="P2417" t="s">
        <v>2730</v>
      </c>
      <c r="Q2417" t="s"/>
      <c r="R2417" t="s">
        <v>277</v>
      </c>
      <c r="S2417" t="s">
        <v>2743</v>
      </c>
      <c r="T2417" t="s">
        <v>82</v>
      </c>
      <c r="U2417" t="s">
        <v>83</v>
      </c>
      <c r="V2417" t="s">
        <v>84</v>
      </c>
      <c r="W2417" t="s">
        <v>103</v>
      </c>
      <c r="X2417" t="s"/>
      <c r="Y2417" t="s">
        <v>86</v>
      </c>
      <c r="Z2417">
        <f>HYPERLINK("https://hotelmonitor-cachepage.eclerx.com/savepage/tk_15454758768086207_sr_62.html","info")</f>
        <v/>
      </c>
      <c r="AA2417" t="n">
        <v>-1560635</v>
      </c>
      <c r="AB2417" t="s">
        <v>2733</v>
      </c>
      <c r="AC2417" t="s">
        <v>196</v>
      </c>
      <c r="AD2417" t="s">
        <v>89</v>
      </c>
      <c r="AE2417" t="s"/>
      <c r="AF2417" t="s"/>
      <c r="AG2417" t="s"/>
      <c r="AH2417" t="s">
        <v>2744</v>
      </c>
      <c r="AI2417" t="s">
        <v>2745</v>
      </c>
      <c r="AJ2417" t="s"/>
      <c r="AK2417" t="s">
        <v>91</v>
      </c>
      <c r="AL2417" t="s"/>
      <c r="AM2417" t="s"/>
      <c r="AN2417" t="s">
        <v>91</v>
      </c>
      <c r="AO2417" t="s"/>
      <c r="AP2417" t="n">
        <v>22</v>
      </c>
      <c r="AQ2417" t="s">
        <v>92</v>
      </c>
      <c r="AR2417" t="s"/>
      <c r="AS2417" t="s">
        <v>1999</v>
      </c>
      <c r="AT2417" t="s">
        <v>94</v>
      </c>
      <c r="AU2417" t="s">
        <v>91</v>
      </c>
      <c r="AV2417" t="s"/>
      <c r="AW2417" t="s">
        <v>95</v>
      </c>
      <c r="AX2417" t="s"/>
      <c r="AY2417" t="n">
        <v>1560635</v>
      </c>
      <c r="AZ2417" t="s">
        <v>2736</v>
      </c>
      <c r="BA2417" t="s"/>
      <c r="BB2417" t="s"/>
      <c r="BC2417" t="n">
        <v>38.97</v>
      </c>
      <c r="BD2417" t="n">
        <v>38.97</v>
      </c>
      <c r="BE2417" t="s">
        <v>2746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>
        <v>284</v>
      </c>
      <c r="BO2417" t="s">
        <v>82</v>
      </c>
      <c r="BP2417" t="s">
        <v>99</v>
      </c>
      <c r="BQ2417" t="s">
        <v>2738</v>
      </c>
      <c r="BR2417" t="s">
        <v>205</v>
      </c>
    </row>
    <row r="2418" spans="1:70">
      <c r="A2418" t="s">
        <v>70</v>
      </c>
      <c r="B2418" t="s">
        <v>71</v>
      </c>
      <c r="C2418" t="s">
        <v>72</v>
      </c>
      <c r="D2418" t="n">
        <v>3</v>
      </c>
      <c r="E2418" t="s">
        <v>2730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115.5</v>
      </c>
      <c r="L2418" t="s">
        <v>77</v>
      </c>
      <c r="M2418" t="s"/>
      <c r="N2418" t="s">
        <v>2731</v>
      </c>
      <c r="O2418" t="s">
        <v>79</v>
      </c>
      <c r="P2418" t="s">
        <v>2730</v>
      </c>
      <c r="Q2418" t="s"/>
      <c r="R2418" t="s">
        <v>277</v>
      </c>
      <c r="S2418" t="s">
        <v>2743</v>
      </c>
      <c r="T2418" t="s">
        <v>82</v>
      </c>
      <c r="U2418" t="s">
        <v>83</v>
      </c>
      <c r="V2418" t="s">
        <v>84</v>
      </c>
      <c r="W2418" t="s">
        <v>103</v>
      </c>
      <c r="X2418" t="s"/>
      <c r="Y2418" t="s">
        <v>86</v>
      </c>
      <c r="Z2418">
        <f>HYPERLINK("https://hotelmonitor-cachepage.eclerx.com/savepage/tk_15454758768086207_sr_62.html","info")</f>
        <v/>
      </c>
      <c r="AA2418" t="n">
        <v>-1560635</v>
      </c>
      <c r="AB2418" t="s">
        <v>2733</v>
      </c>
      <c r="AC2418" t="s">
        <v>196</v>
      </c>
      <c r="AD2418" t="s">
        <v>89</v>
      </c>
      <c r="AE2418" t="s"/>
      <c r="AF2418" t="s"/>
      <c r="AG2418" t="s"/>
      <c r="AH2418" t="s">
        <v>2744</v>
      </c>
      <c r="AI2418" t="s">
        <v>2745</v>
      </c>
      <c r="AJ2418" t="s"/>
      <c r="AK2418" t="s">
        <v>91</v>
      </c>
      <c r="AL2418" t="s"/>
      <c r="AM2418" t="s"/>
      <c r="AN2418" t="s">
        <v>91</v>
      </c>
      <c r="AO2418" t="s"/>
      <c r="AP2418" t="n">
        <v>22</v>
      </c>
      <c r="AQ2418" t="s">
        <v>92</v>
      </c>
      <c r="AR2418" t="s"/>
      <c r="AS2418" t="s">
        <v>1999</v>
      </c>
      <c r="AT2418" t="s">
        <v>94</v>
      </c>
      <c r="AU2418" t="s">
        <v>91</v>
      </c>
      <c r="AV2418" t="s"/>
      <c r="AW2418" t="s">
        <v>95</v>
      </c>
      <c r="AX2418" t="s"/>
      <c r="AY2418" t="n">
        <v>1560635</v>
      </c>
      <c r="AZ2418" t="s">
        <v>2736</v>
      </c>
      <c r="BA2418" t="s"/>
      <c r="BB2418" t="s"/>
      <c r="BC2418" t="n">
        <v>38.97</v>
      </c>
      <c r="BD2418" t="n">
        <v>38.97</v>
      </c>
      <c r="BE2418" t="s">
        <v>2746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>
        <v>284</v>
      </c>
      <c r="BO2418" t="s">
        <v>82</v>
      </c>
      <c r="BP2418" t="s">
        <v>99</v>
      </c>
      <c r="BQ2418" t="s">
        <v>2738</v>
      </c>
      <c r="BR2418" t="s">
        <v>205</v>
      </c>
    </row>
    <row r="2419" spans="1:70">
      <c r="A2419" t="s">
        <v>70</v>
      </c>
      <c r="B2419" t="s">
        <v>71</v>
      </c>
      <c r="C2419" t="s">
        <v>72</v>
      </c>
      <c r="D2419" t="n">
        <v>3</v>
      </c>
      <c r="E2419" t="s">
        <v>2730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115.5</v>
      </c>
      <c r="L2419" t="s">
        <v>77</v>
      </c>
      <c r="M2419" t="s"/>
      <c r="N2419" t="s">
        <v>2731</v>
      </c>
      <c r="O2419" t="s">
        <v>79</v>
      </c>
      <c r="P2419" t="s">
        <v>2730</v>
      </c>
      <c r="Q2419" t="s"/>
      <c r="R2419" t="s">
        <v>277</v>
      </c>
      <c r="S2419" t="s">
        <v>2743</v>
      </c>
      <c r="T2419" t="s">
        <v>82</v>
      </c>
      <c r="U2419" t="s">
        <v>83</v>
      </c>
      <c r="V2419" t="s">
        <v>84</v>
      </c>
      <c r="W2419" t="s">
        <v>103</v>
      </c>
      <c r="X2419" t="s"/>
      <c r="Y2419" t="s">
        <v>86</v>
      </c>
      <c r="Z2419">
        <f>HYPERLINK("https://hotelmonitor-cachepage.eclerx.com/savepage/tk_15454758768086207_sr_62.html","info")</f>
        <v/>
      </c>
      <c r="AA2419" t="n">
        <v>-1560635</v>
      </c>
      <c r="AB2419" t="s">
        <v>2733</v>
      </c>
      <c r="AC2419" t="s">
        <v>196</v>
      </c>
      <c r="AD2419" t="s">
        <v>89</v>
      </c>
      <c r="AE2419" t="s"/>
      <c r="AF2419" t="s"/>
      <c r="AG2419" t="s"/>
      <c r="AH2419" t="s">
        <v>2744</v>
      </c>
      <c r="AI2419" t="s">
        <v>2745</v>
      </c>
      <c r="AJ2419" t="s"/>
      <c r="AK2419" t="s">
        <v>91</v>
      </c>
      <c r="AL2419" t="s"/>
      <c r="AM2419" t="s"/>
      <c r="AN2419" t="s">
        <v>91</v>
      </c>
      <c r="AO2419" t="s"/>
      <c r="AP2419" t="n">
        <v>22</v>
      </c>
      <c r="AQ2419" t="s">
        <v>92</v>
      </c>
      <c r="AR2419" t="s"/>
      <c r="AS2419" t="s">
        <v>1999</v>
      </c>
      <c r="AT2419" t="s">
        <v>94</v>
      </c>
      <c r="AU2419" t="s">
        <v>91</v>
      </c>
      <c r="AV2419" t="s"/>
      <c r="AW2419" t="s">
        <v>95</v>
      </c>
      <c r="AX2419" t="s"/>
      <c r="AY2419" t="n">
        <v>1560635</v>
      </c>
      <c r="AZ2419" t="s">
        <v>2736</v>
      </c>
      <c r="BA2419" t="s"/>
      <c r="BB2419" t="s"/>
      <c r="BC2419" t="n">
        <v>38.97</v>
      </c>
      <c r="BD2419" t="n">
        <v>38.97</v>
      </c>
      <c r="BE2419" t="s">
        <v>2746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>
        <v>284</v>
      </c>
      <c r="BO2419" t="s">
        <v>82</v>
      </c>
      <c r="BP2419" t="s">
        <v>99</v>
      </c>
      <c r="BQ2419" t="s">
        <v>2738</v>
      </c>
      <c r="BR2419" t="s">
        <v>205</v>
      </c>
    </row>
    <row r="2420" spans="1:70">
      <c r="A2420" t="s">
        <v>70</v>
      </c>
      <c r="B2420" t="s">
        <v>71</v>
      </c>
      <c r="C2420" t="s">
        <v>72</v>
      </c>
      <c r="D2420" t="n">
        <v>3</v>
      </c>
      <c r="E2420" t="s">
        <v>2730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127</v>
      </c>
      <c r="L2420" t="s">
        <v>77</v>
      </c>
      <c r="M2420" t="s"/>
      <c r="N2420" t="s">
        <v>2731</v>
      </c>
      <c r="O2420" t="s">
        <v>79</v>
      </c>
      <c r="P2420" t="s">
        <v>2730</v>
      </c>
      <c r="Q2420" t="s"/>
      <c r="R2420" t="s">
        <v>277</v>
      </c>
      <c r="S2420" t="s">
        <v>2747</v>
      </c>
      <c r="T2420" t="s">
        <v>82</v>
      </c>
      <c r="U2420" t="s">
        <v>83</v>
      </c>
      <c r="V2420" t="s">
        <v>84</v>
      </c>
      <c r="W2420" t="s">
        <v>103</v>
      </c>
      <c r="X2420" t="s"/>
      <c r="Y2420" t="s">
        <v>86</v>
      </c>
      <c r="Z2420">
        <f>HYPERLINK("https://hotelmonitor-cachepage.eclerx.com/savepage/tk_15454758768086207_sr_62.html","info")</f>
        <v/>
      </c>
      <c r="AA2420" t="n">
        <v>-1560635</v>
      </c>
      <c r="AB2420" t="s">
        <v>323</v>
      </c>
      <c r="AC2420" t="s">
        <v>88</v>
      </c>
      <c r="AD2420" t="s">
        <v>89</v>
      </c>
      <c r="AE2420" t="s"/>
      <c r="AF2420" t="s"/>
      <c r="AG2420" t="s"/>
      <c r="AH2420" t="s">
        <v>2748</v>
      </c>
      <c r="AI2420" t="s">
        <v>2749</v>
      </c>
      <c r="AJ2420" t="s"/>
      <c r="AK2420" t="s">
        <v>91</v>
      </c>
      <c r="AL2420" t="s"/>
      <c r="AM2420" t="s"/>
      <c r="AN2420" t="s">
        <v>91</v>
      </c>
      <c r="AO2420" t="s"/>
      <c r="AP2420" t="n">
        <v>22</v>
      </c>
      <c r="AQ2420" t="s">
        <v>92</v>
      </c>
      <c r="AR2420" t="s"/>
      <c r="AS2420" t="s">
        <v>1999</v>
      </c>
      <c r="AT2420" t="s">
        <v>94</v>
      </c>
      <c r="AU2420" t="s">
        <v>91</v>
      </c>
      <c r="AV2420" t="s"/>
      <c r="AW2420" t="s">
        <v>95</v>
      </c>
      <c r="AX2420" t="s"/>
      <c r="AY2420" t="n">
        <v>1560635</v>
      </c>
      <c r="AZ2420" t="s">
        <v>2736</v>
      </c>
      <c r="BA2420" t="s"/>
      <c r="BB2420" t="s"/>
      <c r="BC2420" t="n">
        <v>38.97</v>
      </c>
      <c r="BD2420" t="n">
        <v>38.97</v>
      </c>
      <c r="BE2420" t="s">
        <v>2750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>
        <v>284</v>
      </c>
      <c r="BO2420" t="s">
        <v>82</v>
      </c>
      <c r="BP2420" t="s">
        <v>99</v>
      </c>
      <c r="BQ2420" t="s">
        <v>2738</v>
      </c>
      <c r="BR2420" t="s">
        <v>205</v>
      </c>
    </row>
    <row r="2421" spans="1:70">
      <c r="A2421" t="s">
        <v>70</v>
      </c>
      <c r="B2421" t="s">
        <v>71</v>
      </c>
      <c r="C2421" t="s">
        <v>72</v>
      </c>
      <c r="D2421" t="n">
        <v>3</v>
      </c>
      <c r="E2421" t="s">
        <v>2730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127</v>
      </c>
      <c r="L2421" t="s">
        <v>77</v>
      </c>
      <c r="M2421" t="s"/>
      <c r="N2421" t="s">
        <v>2731</v>
      </c>
      <c r="O2421" t="s">
        <v>79</v>
      </c>
      <c r="P2421" t="s">
        <v>2730</v>
      </c>
      <c r="Q2421" t="s"/>
      <c r="R2421" t="s">
        <v>277</v>
      </c>
      <c r="S2421" t="s">
        <v>2747</v>
      </c>
      <c r="T2421" t="s">
        <v>82</v>
      </c>
      <c r="U2421" t="s">
        <v>83</v>
      </c>
      <c r="V2421" t="s">
        <v>84</v>
      </c>
      <c r="W2421" t="s">
        <v>103</v>
      </c>
      <c r="X2421" t="s"/>
      <c r="Y2421" t="s">
        <v>86</v>
      </c>
      <c r="Z2421">
        <f>HYPERLINK("https://hotelmonitor-cachepage.eclerx.com/savepage/tk_15454758768086207_sr_62.html","info")</f>
        <v/>
      </c>
      <c r="AA2421" t="n">
        <v>-1560635</v>
      </c>
      <c r="AB2421" t="s">
        <v>323</v>
      </c>
      <c r="AC2421" t="s">
        <v>88</v>
      </c>
      <c r="AD2421" t="s">
        <v>89</v>
      </c>
      <c r="AE2421" t="s"/>
      <c r="AF2421" t="s"/>
      <c r="AG2421" t="s"/>
      <c r="AH2421" t="s">
        <v>2748</v>
      </c>
      <c r="AI2421" t="s">
        <v>2749</v>
      </c>
      <c r="AJ2421" t="s"/>
      <c r="AK2421" t="s">
        <v>91</v>
      </c>
      <c r="AL2421" t="s"/>
      <c r="AM2421" t="s"/>
      <c r="AN2421" t="s">
        <v>91</v>
      </c>
      <c r="AO2421" t="s"/>
      <c r="AP2421" t="n">
        <v>22</v>
      </c>
      <c r="AQ2421" t="s">
        <v>92</v>
      </c>
      <c r="AR2421" t="s"/>
      <c r="AS2421" t="s">
        <v>1999</v>
      </c>
      <c r="AT2421" t="s">
        <v>94</v>
      </c>
      <c r="AU2421" t="s">
        <v>91</v>
      </c>
      <c r="AV2421" t="s"/>
      <c r="AW2421" t="s">
        <v>95</v>
      </c>
      <c r="AX2421" t="s"/>
      <c r="AY2421" t="n">
        <v>1560635</v>
      </c>
      <c r="AZ2421" t="s">
        <v>2736</v>
      </c>
      <c r="BA2421" t="s"/>
      <c r="BB2421" t="s"/>
      <c r="BC2421" t="n">
        <v>38.97</v>
      </c>
      <c r="BD2421" t="n">
        <v>38.97</v>
      </c>
      <c r="BE2421" t="s">
        <v>2750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>
        <v>284</v>
      </c>
      <c r="BO2421" t="s">
        <v>82</v>
      </c>
      <c r="BP2421" t="s">
        <v>99</v>
      </c>
      <c r="BQ2421" t="s">
        <v>2738</v>
      </c>
      <c r="BR2421" t="s">
        <v>205</v>
      </c>
    </row>
    <row r="2422" spans="1:70">
      <c r="A2422" t="s">
        <v>70</v>
      </c>
      <c r="B2422" t="s">
        <v>71</v>
      </c>
      <c r="C2422" t="s">
        <v>72</v>
      </c>
      <c r="D2422" t="n">
        <v>3</v>
      </c>
      <c r="E2422" t="s">
        <v>2730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127</v>
      </c>
      <c r="L2422" t="s">
        <v>77</v>
      </c>
      <c r="M2422" t="s"/>
      <c r="N2422" t="s">
        <v>2731</v>
      </c>
      <c r="O2422" t="s">
        <v>79</v>
      </c>
      <c r="P2422" t="s">
        <v>2730</v>
      </c>
      <c r="Q2422" t="s"/>
      <c r="R2422" t="s">
        <v>277</v>
      </c>
      <c r="S2422" t="s">
        <v>2747</v>
      </c>
      <c r="T2422" t="s">
        <v>82</v>
      </c>
      <c r="U2422" t="s">
        <v>83</v>
      </c>
      <c r="V2422" t="s">
        <v>84</v>
      </c>
      <c r="W2422" t="s">
        <v>103</v>
      </c>
      <c r="X2422" t="s"/>
      <c r="Y2422" t="s">
        <v>86</v>
      </c>
      <c r="Z2422">
        <f>HYPERLINK("https://hotelmonitor-cachepage.eclerx.com/savepage/tk_15454758768086207_sr_62.html","info")</f>
        <v/>
      </c>
      <c r="AA2422" t="n">
        <v>-1560635</v>
      </c>
      <c r="AB2422" t="s">
        <v>323</v>
      </c>
      <c r="AC2422" t="s">
        <v>88</v>
      </c>
      <c r="AD2422" t="s">
        <v>89</v>
      </c>
      <c r="AE2422" t="s"/>
      <c r="AF2422" t="s"/>
      <c r="AG2422" t="s"/>
      <c r="AH2422" t="s">
        <v>2748</v>
      </c>
      <c r="AI2422" t="s">
        <v>2749</v>
      </c>
      <c r="AJ2422" t="s"/>
      <c r="AK2422" t="s">
        <v>91</v>
      </c>
      <c r="AL2422" t="s"/>
      <c r="AM2422" t="s"/>
      <c r="AN2422" t="s">
        <v>91</v>
      </c>
      <c r="AO2422" t="s"/>
      <c r="AP2422" t="n">
        <v>22</v>
      </c>
      <c r="AQ2422" t="s">
        <v>92</v>
      </c>
      <c r="AR2422" t="s"/>
      <c r="AS2422" t="s">
        <v>1999</v>
      </c>
      <c r="AT2422" t="s">
        <v>94</v>
      </c>
      <c r="AU2422" t="s">
        <v>91</v>
      </c>
      <c r="AV2422" t="s"/>
      <c r="AW2422" t="s">
        <v>95</v>
      </c>
      <c r="AX2422" t="s"/>
      <c r="AY2422" t="n">
        <v>1560635</v>
      </c>
      <c r="AZ2422" t="s">
        <v>2736</v>
      </c>
      <c r="BA2422" t="s"/>
      <c r="BB2422" t="s"/>
      <c r="BC2422" t="n">
        <v>38.97</v>
      </c>
      <c r="BD2422" t="n">
        <v>38.97</v>
      </c>
      <c r="BE2422" t="s">
        <v>2750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>
        <v>284</v>
      </c>
      <c r="BO2422" t="s">
        <v>82</v>
      </c>
      <c r="BP2422" t="s">
        <v>99</v>
      </c>
      <c r="BQ2422" t="s">
        <v>2738</v>
      </c>
      <c r="BR2422" t="s">
        <v>205</v>
      </c>
    </row>
    <row r="2423" spans="1:70">
      <c r="A2423" t="s">
        <v>70</v>
      </c>
      <c r="B2423" t="s">
        <v>71</v>
      </c>
      <c r="C2423" t="s">
        <v>72</v>
      </c>
      <c r="D2423" t="n">
        <v>3</v>
      </c>
      <c r="E2423" t="s">
        <v>2730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127</v>
      </c>
      <c r="L2423" t="s">
        <v>77</v>
      </c>
      <c r="M2423" t="s"/>
      <c r="N2423" t="s">
        <v>2731</v>
      </c>
      <c r="O2423" t="s">
        <v>79</v>
      </c>
      <c r="P2423" t="s">
        <v>2730</v>
      </c>
      <c r="Q2423" t="s"/>
      <c r="R2423" t="s">
        <v>277</v>
      </c>
      <c r="S2423" t="s">
        <v>2747</v>
      </c>
      <c r="T2423" t="s">
        <v>82</v>
      </c>
      <c r="U2423" t="s">
        <v>83</v>
      </c>
      <c r="V2423" t="s">
        <v>84</v>
      </c>
      <c r="W2423" t="s">
        <v>103</v>
      </c>
      <c r="X2423" t="s"/>
      <c r="Y2423" t="s">
        <v>86</v>
      </c>
      <c r="Z2423">
        <f>HYPERLINK("https://hotelmonitor-cachepage.eclerx.com/savepage/tk_15454758768086207_sr_62.html","info")</f>
        <v/>
      </c>
      <c r="AA2423" t="n">
        <v>-1560635</v>
      </c>
      <c r="AB2423" t="s">
        <v>323</v>
      </c>
      <c r="AC2423" t="s">
        <v>88</v>
      </c>
      <c r="AD2423" t="s">
        <v>89</v>
      </c>
      <c r="AE2423" t="s"/>
      <c r="AF2423" t="s"/>
      <c r="AG2423" t="s"/>
      <c r="AH2423" t="s">
        <v>2748</v>
      </c>
      <c r="AI2423" t="s">
        <v>2749</v>
      </c>
      <c r="AJ2423" t="s"/>
      <c r="AK2423" t="s">
        <v>91</v>
      </c>
      <c r="AL2423" t="s"/>
      <c r="AM2423" t="s"/>
      <c r="AN2423" t="s">
        <v>91</v>
      </c>
      <c r="AO2423" t="s"/>
      <c r="AP2423" t="n">
        <v>22</v>
      </c>
      <c r="AQ2423" t="s">
        <v>92</v>
      </c>
      <c r="AR2423" t="s"/>
      <c r="AS2423" t="s">
        <v>1999</v>
      </c>
      <c r="AT2423" t="s">
        <v>94</v>
      </c>
      <c r="AU2423" t="s">
        <v>91</v>
      </c>
      <c r="AV2423" t="s"/>
      <c r="AW2423" t="s">
        <v>95</v>
      </c>
      <c r="AX2423" t="s"/>
      <c r="AY2423" t="n">
        <v>1560635</v>
      </c>
      <c r="AZ2423" t="s">
        <v>2736</v>
      </c>
      <c r="BA2423" t="s"/>
      <c r="BB2423" t="s"/>
      <c r="BC2423" t="n">
        <v>38.97</v>
      </c>
      <c r="BD2423" t="n">
        <v>38.97</v>
      </c>
      <c r="BE2423" t="s">
        <v>2750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>
        <v>284</v>
      </c>
      <c r="BO2423" t="s">
        <v>82</v>
      </c>
      <c r="BP2423" t="s">
        <v>99</v>
      </c>
      <c r="BQ2423" t="s">
        <v>2738</v>
      </c>
      <c r="BR2423" t="s">
        <v>205</v>
      </c>
    </row>
    <row r="2424" spans="1:70">
      <c r="A2424" t="s">
        <v>70</v>
      </c>
      <c r="B2424" t="s">
        <v>71</v>
      </c>
      <c r="C2424" t="s">
        <v>72</v>
      </c>
      <c r="D2424" t="n">
        <v>3</v>
      </c>
      <c r="E2424" t="s">
        <v>2730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133.5</v>
      </c>
      <c r="L2424" t="s">
        <v>77</v>
      </c>
      <c r="M2424" t="s"/>
      <c r="N2424" t="s">
        <v>2731</v>
      </c>
      <c r="O2424" t="s">
        <v>79</v>
      </c>
      <c r="P2424" t="s">
        <v>2730</v>
      </c>
      <c r="Q2424" t="s"/>
      <c r="R2424" t="s">
        <v>277</v>
      </c>
      <c r="S2424" t="s">
        <v>2751</v>
      </c>
      <c r="T2424" t="s">
        <v>82</v>
      </c>
      <c r="U2424" t="s">
        <v>83</v>
      </c>
      <c r="V2424" t="s">
        <v>84</v>
      </c>
      <c r="W2424" t="s">
        <v>107</v>
      </c>
      <c r="X2424" t="s"/>
      <c r="Y2424" t="s">
        <v>86</v>
      </c>
      <c r="Z2424">
        <f>HYPERLINK("https://hotelmonitor-cachepage.eclerx.com/savepage/tk_15454758768086207_sr_62.html","info")</f>
        <v/>
      </c>
      <c r="AA2424" t="n">
        <v>-1560635</v>
      </c>
      <c r="AB2424" t="s">
        <v>2733</v>
      </c>
      <c r="AC2424" t="s">
        <v>196</v>
      </c>
      <c r="AD2424" t="s">
        <v>89</v>
      </c>
      <c r="AE2424" t="s"/>
      <c r="AF2424" t="s"/>
      <c r="AG2424" t="s"/>
      <c r="AH2424" t="s">
        <v>2752</v>
      </c>
      <c r="AI2424" t="s">
        <v>2753</v>
      </c>
      <c r="AJ2424" t="s"/>
      <c r="AK2424" t="s">
        <v>91</v>
      </c>
      <c r="AL2424" t="s"/>
      <c r="AM2424" t="s"/>
      <c r="AN2424" t="s">
        <v>91</v>
      </c>
      <c r="AO2424" t="s"/>
      <c r="AP2424" t="n">
        <v>22</v>
      </c>
      <c r="AQ2424" t="s">
        <v>92</v>
      </c>
      <c r="AR2424" t="s"/>
      <c r="AS2424" t="s">
        <v>1999</v>
      </c>
      <c r="AT2424" t="s">
        <v>94</v>
      </c>
      <c r="AU2424" t="s">
        <v>91</v>
      </c>
      <c r="AV2424" t="s"/>
      <c r="AW2424" t="s">
        <v>95</v>
      </c>
      <c r="AX2424" t="s"/>
      <c r="AY2424" t="n">
        <v>1560635</v>
      </c>
      <c r="AZ2424" t="s">
        <v>2736</v>
      </c>
      <c r="BA2424" t="s"/>
      <c r="BB2424" t="s"/>
      <c r="BC2424" t="n">
        <v>38.97</v>
      </c>
      <c r="BD2424" t="n">
        <v>38.97</v>
      </c>
      <c r="BE2424" t="s">
        <v>2754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>
        <v>284</v>
      </c>
      <c r="BO2424" t="s">
        <v>82</v>
      </c>
      <c r="BP2424" t="s">
        <v>99</v>
      </c>
      <c r="BQ2424" t="s">
        <v>2738</v>
      </c>
      <c r="BR2424" t="s">
        <v>205</v>
      </c>
    </row>
    <row r="2425" spans="1:70">
      <c r="A2425" t="s">
        <v>70</v>
      </c>
      <c r="B2425" t="s">
        <v>71</v>
      </c>
      <c r="C2425" t="s">
        <v>72</v>
      </c>
      <c r="D2425" t="n">
        <v>3</v>
      </c>
      <c r="E2425" t="s">
        <v>2730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133.5</v>
      </c>
      <c r="L2425" t="s">
        <v>77</v>
      </c>
      <c r="M2425" t="s"/>
      <c r="N2425" t="s">
        <v>2731</v>
      </c>
      <c r="O2425" t="s">
        <v>79</v>
      </c>
      <c r="P2425" t="s">
        <v>2730</v>
      </c>
      <c r="Q2425" t="s"/>
      <c r="R2425" t="s">
        <v>277</v>
      </c>
      <c r="S2425" t="s">
        <v>2751</v>
      </c>
      <c r="T2425" t="s">
        <v>82</v>
      </c>
      <c r="U2425" t="s">
        <v>83</v>
      </c>
      <c r="V2425" t="s">
        <v>84</v>
      </c>
      <c r="W2425" t="s">
        <v>107</v>
      </c>
      <c r="X2425" t="s"/>
      <c r="Y2425" t="s">
        <v>86</v>
      </c>
      <c r="Z2425">
        <f>HYPERLINK("https://hotelmonitor-cachepage.eclerx.com/savepage/tk_15454758768086207_sr_62.html","info")</f>
        <v/>
      </c>
      <c r="AA2425" t="n">
        <v>-1560635</v>
      </c>
      <c r="AB2425" t="s">
        <v>2733</v>
      </c>
      <c r="AC2425" t="s">
        <v>196</v>
      </c>
      <c r="AD2425" t="s">
        <v>89</v>
      </c>
      <c r="AE2425" t="s"/>
      <c r="AF2425" t="s"/>
      <c r="AG2425" t="s"/>
      <c r="AH2425" t="s">
        <v>2752</v>
      </c>
      <c r="AI2425" t="s">
        <v>2753</v>
      </c>
      <c r="AJ2425" t="s"/>
      <c r="AK2425" t="s">
        <v>91</v>
      </c>
      <c r="AL2425" t="s"/>
      <c r="AM2425" t="s"/>
      <c r="AN2425" t="s">
        <v>91</v>
      </c>
      <c r="AO2425" t="s"/>
      <c r="AP2425" t="n">
        <v>22</v>
      </c>
      <c r="AQ2425" t="s">
        <v>92</v>
      </c>
      <c r="AR2425" t="s"/>
      <c r="AS2425" t="s">
        <v>1999</v>
      </c>
      <c r="AT2425" t="s">
        <v>94</v>
      </c>
      <c r="AU2425" t="s">
        <v>91</v>
      </c>
      <c r="AV2425" t="s"/>
      <c r="AW2425" t="s">
        <v>95</v>
      </c>
      <c r="AX2425" t="s"/>
      <c r="AY2425" t="n">
        <v>1560635</v>
      </c>
      <c r="AZ2425" t="s">
        <v>2736</v>
      </c>
      <c r="BA2425" t="s"/>
      <c r="BB2425" t="s"/>
      <c r="BC2425" t="n">
        <v>38.97</v>
      </c>
      <c r="BD2425" t="n">
        <v>38.97</v>
      </c>
      <c r="BE2425" t="s">
        <v>2754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>
        <v>284</v>
      </c>
      <c r="BO2425" t="s">
        <v>82</v>
      </c>
      <c r="BP2425" t="s">
        <v>99</v>
      </c>
      <c r="BQ2425" t="s">
        <v>2738</v>
      </c>
      <c r="BR2425" t="s">
        <v>205</v>
      </c>
    </row>
    <row r="2426" spans="1:70">
      <c r="A2426" t="s">
        <v>70</v>
      </c>
      <c r="B2426" t="s">
        <v>71</v>
      </c>
      <c r="C2426" t="s">
        <v>72</v>
      </c>
      <c r="D2426" t="n">
        <v>3</v>
      </c>
      <c r="E2426" t="s">
        <v>2730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133.5</v>
      </c>
      <c r="L2426" t="s">
        <v>77</v>
      </c>
      <c r="M2426" t="s"/>
      <c r="N2426" t="s">
        <v>2731</v>
      </c>
      <c r="O2426" t="s">
        <v>79</v>
      </c>
      <c r="P2426" t="s">
        <v>2730</v>
      </c>
      <c r="Q2426" t="s"/>
      <c r="R2426" t="s">
        <v>277</v>
      </c>
      <c r="S2426" t="s">
        <v>2751</v>
      </c>
      <c r="T2426" t="s">
        <v>82</v>
      </c>
      <c r="U2426" t="s">
        <v>83</v>
      </c>
      <c r="V2426" t="s">
        <v>84</v>
      </c>
      <c r="W2426" t="s">
        <v>107</v>
      </c>
      <c r="X2426" t="s"/>
      <c r="Y2426" t="s">
        <v>86</v>
      </c>
      <c r="Z2426">
        <f>HYPERLINK("https://hotelmonitor-cachepage.eclerx.com/savepage/tk_15454758768086207_sr_62.html","info")</f>
        <v/>
      </c>
      <c r="AA2426" t="n">
        <v>-1560635</v>
      </c>
      <c r="AB2426" t="s">
        <v>2733</v>
      </c>
      <c r="AC2426" t="s">
        <v>196</v>
      </c>
      <c r="AD2426" t="s">
        <v>89</v>
      </c>
      <c r="AE2426" t="s"/>
      <c r="AF2426" t="s"/>
      <c r="AG2426" t="s"/>
      <c r="AH2426" t="s">
        <v>2752</v>
      </c>
      <c r="AI2426" t="s">
        <v>2753</v>
      </c>
      <c r="AJ2426" t="s"/>
      <c r="AK2426" t="s">
        <v>91</v>
      </c>
      <c r="AL2426" t="s"/>
      <c r="AM2426" t="s"/>
      <c r="AN2426" t="s">
        <v>91</v>
      </c>
      <c r="AO2426" t="s"/>
      <c r="AP2426" t="n">
        <v>22</v>
      </c>
      <c r="AQ2426" t="s">
        <v>92</v>
      </c>
      <c r="AR2426" t="s"/>
      <c r="AS2426" t="s">
        <v>1999</v>
      </c>
      <c r="AT2426" t="s">
        <v>94</v>
      </c>
      <c r="AU2426" t="s">
        <v>91</v>
      </c>
      <c r="AV2426" t="s"/>
      <c r="AW2426" t="s">
        <v>95</v>
      </c>
      <c r="AX2426" t="s"/>
      <c r="AY2426" t="n">
        <v>1560635</v>
      </c>
      <c r="AZ2426" t="s">
        <v>2736</v>
      </c>
      <c r="BA2426" t="s"/>
      <c r="BB2426" t="s"/>
      <c r="BC2426" t="n">
        <v>38.97</v>
      </c>
      <c r="BD2426" t="n">
        <v>38.97</v>
      </c>
      <c r="BE2426" t="s">
        <v>2754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>
        <v>284</v>
      </c>
      <c r="BO2426" t="s">
        <v>82</v>
      </c>
      <c r="BP2426" t="s">
        <v>99</v>
      </c>
      <c r="BQ2426" t="s">
        <v>2738</v>
      </c>
      <c r="BR2426" t="s">
        <v>205</v>
      </c>
    </row>
    <row r="2427" spans="1:70">
      <c r="A2427" t="s">
        <v>70</v>
      </c>
      <c r="B2427" t="s">
        <v>71</v>
      </c>
      <c r="C2427" t="s">
        <v>72</v>
      </c>
      <c r="D2427" t="n">
        <v>3</v>
      </c>
      <c r="E2427" t="s">
        <v>2730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133.5</v>
      </c>
      <c r="L2427" t="s">
        <v>77</v>
      </c>
      <c r="M2427" t="s"/>
      <c r="N2427" t="s">
        <v>2731</v>
      </c>
      <c r="O2427" t="s">
        <v>79</v>
      </c>
      <c r="P2427" t="s">
        <v>2730</v>
      </c>
      <c r="Q2427" t="s"/>
      <c r="R2427" t="s">
        <v>277</v>
      </c>
      <c r="S2427" t="s">
        <v>2751</v>
      </c>
      <c r="T2427" t="s">
        <v>82</v>
      </c>
      <c r="U2427" t="s">
        <v>83</v>
      </c>
      <c r="V2427" t="s">
        <v>84</v>
      </c>
      <c r="W2427" t="s">
        <v>107</v>
      </c>
      <c r="X2427" t="s"/>
      <c r="Y2427" t="s">
        <v>86</v>
      </c>
      <c r="Z2427">
        <f>HYPERLINK("https://hotelmonitor-cachepage.eclerx.com/savepage/tk_15454758768086207_sr_62.html","info")</f>
        <v/>
      </c>
      <c r="AA2427" t="n">
        <v>-1560635</v>
      </c>
      <c r="AB2427" t="s">
        <v>2733</v>
      </c>
      <c r="AC2427" t="s">
        <v>196</v>
      </c>
      <c r="AD2427" t="s">
        <v>89</v>
      </c>
      <c r="AE2427" t="s"/>
      <c r="AF2427" t="s"/>
      <c r="AG2427" t="s"/>
      <c r="AH2427" t="s">
        <v>2752</v>
      </c>
      <c r="AI2427" t="s">
        <v>2753</v>
      </c>
      <c r="AJ2427" t="s"/>
      <c r="AK2427" t="s">
        <v>91</v>
      </c>
      <c r="AL2427" t="s"/>
      <c r="AM2427" t="s"/>
      <c r="AN2427" t="s">
        <v>91</v>
      </c>
      <c r="AO2427" t="s"/>
      <c r="AP2427" t="n">
        <v>22</v>
      </c>
      <c r="AQ2427" t="s">
        <v>92</v>
      </c>
      <c r="AR2427" t="s"/>
      <c r="AS2427" t="s">
        <v>1999</v>
      </c>
      <c r="AT2427" t="s">
        <v>94</v>
      </c>
      <c r="AU2427" t="s">
        <v>91</v>
      </c>
      <c r="AV2427" t="s"/>
      <c r="AW2427" t="s">
        <v>95</v>
      </c>
      <c r="AX2427" t="s"/>
      <c r="AY2427" t="n">
        <v>1560635</v>
      </c>
      <c r="AZ2427" t="s">
        <v>2736</v>
      </c>
      <c r="BA2427" t="s"/>
      <c r="BB2427" t="s"/>
      <c r="BC2427" t="n">
        <v>38.97</v>
      </c>
      <c r="BD2427" t="n">
        <v>38.97</v>
      </c>
      <c r="BE2427" t="s">
        <v>2754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>
        <v>284</v>
      </c>
      <c r="BO2427" t="s">
        <v>82</v>
      </c>
      <c r="BP2427" t="s">
        <v>99</v>
      </c>
      <c r="BQ2427" t="s">
        <v>2738</v>
      </c>
      <c r="BR2427" t="s">
        <v>205</v>
      </c>
    </row>
    <row r="2428" spans="1:70">
      <c r="A2428" t="s">
        <v>70</v>
      </c>
      <c r="B2428" t="s">
        <v>71</v>
      </c>
      <c r="C2428" t="s">
        <v>72</v>
      </c>
      <c r="D2428" t="n">
        <v>3</v>
      </c>
      <c r="E2428" t="s">
        <v>2730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145</v>
      </c>
      <c r="L2428" t="s">
        <v>77</v>
      </c>
      <c r="M2428" t="s"/>
      <c r="N2428" t="s">
        <v>2731</v>
      </c>
      <c r="O2428" t="s">
        <v>79</v>
      </c>
      <c r="P2428" t="s">
        <v>2730</v>
      </c>
      <c r="Q2428" t="s"/>
      <c r="R2428" t="s">
        <v>277</v>
      </c>
      <c r="S2428" t="s">
        <v>2603</v>
      </c>
      <c r="T2428" t="s">
        <v>82</v>
      </c>
      <c r="U2428" t="s">
        <v>83</v>
      </c>
      <c r="V2428" t="s">
        <v>84</v>
      </c>
      <c r="W2428" t="s">
        <v>107</v>
      </c>
      <c r="X2428" t="s"/>
      <c r="Y2428" t="s">
        <v>86</v>
      </c>
      <c r="Z2428">
        <f>HYPERLINK("https://hotelmonitor-cachepage.eclerx.com/savepage/tk_15454758768086207_sr_62.html","info")</f>
        <v/>
      </c>
      <c r="AA2428" t="n">
        <v>-1560635</v>
      </c>
      <c r="AB2428" t="s">
        <v>323</v>
      </c>
      <c r="AC2428" t="s">
        <v>88</v>
      </c>
      <c r="AD2428" t="s">
        <v>89</v>
      </c>
      <c r="AE2428" t="s"/>
      <c r="AF2428" t="s"/>
      <c r="AG2428" t="s"/>
      <c r="AH2428" t="s">
        <v>2755</v>
      </c>
      <c r="AI2428" t="s">
        <v>2605</v>
      </c>
      <c r="AJ2428" t="s"/>
      <c r="AK2428" t="s">
        <v>91</v>
      </c>
      <c r="AL2428" t="s"/>
      <c r="AM2428" t="s"/>
      <c r="AN2428" t="s">
        <v>91</v>
      </c>
      <c r="AO2428" t="s"/>
      <c r="AP2428" t="n">
        <v>22</v>
      </c>
      <c r="AQ2428" t="s">
        <v>92</v>
      </c>
      <c r="AR2428" t="s"/>
      <c r="AS2428" t="s">
        <v>1999</v>
      </c>
      <c r="AT2428" t="s">
        <v>94</v>
      </c>
      <c r="AU2428" t="s">
        <v>91</v>
      </c>
      <c r="AV2428" t="s"/>
      <c r="AW2428" t="s">
        <v>95</v>
      </c>
      <c r="AX2428" t="s"/>
      <c r="AY2428" t="n">
        <v>1560635</v>
      </c>
      <c r="AZ2428" t="s">
        <v>2736</v>
      </c>
      <c r="BA2428" t="s"/>
      <c r="BB2428" t="s"/>
      <c r="BC2428" t="n">
        <v>38.97</v>
      </c>
      <c r="BD2428" t="n">
        <v>38.97</v>
      </c>
      <c r="BE2428" t="s">
        <v>2756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>
        <v>284</v>
      </c>
      <c r="BO2428" t="s">
        <v>82</v>
      </c>
      <c r="BP2428" t="s">
        <v>99</v>
      </c>
      <c r="BQ2428" t="s">
        <v>2738</v>
      </c>
      <c r="BR2428" t="s">
        <v>205</v>
      </c>
    </row>
    <row r="2429" spans="1:70">
      <c r="A2429" t="s">
        <v>70</v>
      </c>
      <c r="B2429" t="s">
        <v>71</v>
      </c>
      <c r="C2429" t="s">
        <v>72</v>
      </c>
      <c r="D2429" t="n">
        <v>3</v>
      </c>
      <c r="E2429" t="s">
        <v>2730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145</v>
      </c>
      <c r="L2429" t="s">
        <v>77</v>
      </c>
      <c r="M2429" t="s"/>
      <c r="N2429" t="s">
        <v>2731</v>
      </c>
      <c r="O2429" t="s">
        <v>79</v>
      </c>
      <c r="P2429" t="s">
        <v>2730</v>
      </c>
      <c r="Q2429" t="s"/>
      <c r="R2429" t="s">
        <v>277</v>
      </c>
      <c r="S2429" t="s">
        <v>2603</v>
      </c>
      <c r="T2429" t="s">
        <v>82</v>
      </c>
      <c r="U2429" t="s">
        <v>83</v>
      </c>
      <c r="V2429" t="s">
        <v>84</v>
      </c>
      <c r="W2429" t="s">
        <v>107</v>
      </c>
      <c r="X2429" t="s"/>
      <c r="Y2429" t="s">
        <v>86</v>
      </c>
      <c r="Z2429">
        <f>HYPERLINK("https://hotelmonitor-cachepage.eclerx.com/savepage/tk_15454758768086207_sr_62.html","info")</f>
        <v/>
      </c>
      <c r="AA2429" t="n">
        <v>-1560635</v>
      </c>
      <c r="AB2429" t="s">
        <v>323</v>
      </c>
      <c r="AC2429" t="s">
        <v>88</v>
      </c>
      <c r="AD2429" t="s">
        <v>89</v>
      </c>
      <c r="AE2429" t="s"/>
      <c r="AF2429" t="s"/>
      <c r="AG2429" t="s"/>
      <c r="AH2429" t="s">
        <v>2755</v>
      </c>
      <c r="AI2429" t="s">
        <v>2605</v>
      </c>
      <c r="AJ2429" t="s"/>
      <c r="AK2429" t="s">
        <v>91</v>
      </c>
      <c r="AL2429" t="s"/>
      <c r="AM2429" t="s"/>
      <c r="AN2429" t="s">
        <v>91</v>
      </c>
      <c r="AO2429" t="s"/>
      <c r="AP2429" t="n">
        <v>22</v>
      </c>
      <c r="AQ2429" t="s">
        <v>92</v>
      </c>
      <c r="AR2429" t="s"/>
      <c r="AS2429" t="s">
        <v>1999</v>
      </c>
      <c r="AT2429" t="s">
        <v>94</v>
      </c>
      <c r="AU2429" t="s">
        <v>91</v>
      </c>
      <c r="AV2429" t="s"/>
      <c r="AW2429" t="s">
        <v>95</v>
      </c>
      <c r="AX2429" t="s"/>
      <c r="AY2429" t="n">
        <v>1560635</v>
      </c>
      <c r="AZ2429" t="s">
        <v>2736</v>
      </c>
      <c r="BA2429" t="s"/>
      <c r="BB2429" t="s"/>
      <c r="BC2429" t="n">
        <v>38.97</v>
      </c>
      <c r="BD2429" t="n">
        <v>38.97</v>
      </c>
      <c r="BE2429" t="s">
        <v>2756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>
        <v>284</v>
      </c>
      <c r="BO2429" t="s">
        <v>82</v>
      </c>
      <c r="BP2429" t="s">
        <v>99</v>
      </c>
      <c r="BQ2429" t="s">
        <v>2738</v>
      </c>
      <c r="BR2429" t="s">
        <v>205</v>
      </c>
    </row>
    <row r="2430" spans="1:70">
      <c r="A2430" t="s">
        <v>70</v>
      </c>
      <c r="B2430" t="s">
        <v>71</v>
      </c>
      <c r="C2430" t="s">
        <v>72</v>
      </c>
      <c r="D2430" t="n">
        <v>3</v>
      </c>
      <c r="E2430" t="s">
        <v>2730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145</v>
      </c>
      <c r="L2430" t="s">
        <v>77</v>
      </c>
      <c r="M2430" t="s"/>
      <c r="N2430" t="s">
        <v>2731</v>
      </c>
      <c r="O2430" t="s">
        <v>79</v>
      </c>
      <c r="P2430" t="s">
        <v>2730</v>
      </c>
      <c r="Q2430" t="s"/>
      <c r="R2430" t="s">
        <v>277</v>
      </c>
      <c r="S2430" t="s">
        <v>2603</v>
      </c>
      <c r="T2430" t="s">
        <v>82</v>
      </c>
      <c r="U2430" t="s">
        <v>83</v>
      </c>
      <c r="V2430" t="s">
        <v>84</v>
      </c>
      <c r="W2430" t="s">
        <v>107</v>
      </c>
      <c r="X2430" t="s"/>
      <c r="Y2430" t="s">
        <v>86</v>
      </c>
      <c r="Z2430">
        <f>HYPERLINK("https://hotelmonitor-cachepage.eclerx.com/savepage/tk_15454758768086207_sr_62.html","info")</f>
        <v/>
      </c>
      <c r="AA2430" t="n">
        <v>-1560635</v>
      </c>
      <c r="AB2430" t="s">
        <v>323</v>
      </c>
      <c r="AC2430" t="s">
        <v>88</v>
      </c>
      <c r="AD2430" t="s">
        <v>89</v>
      </c>
      <c r="AE2430" t="s"/>
      <c r="AF2430" t="s"/>
      <c r="AG2430" t="s"/>
      <c r="AH2430" t="s">
        <v>2755</v>
      </c>
      <c r="AI2430" t="s">
        <v>2605</v>
      </c>
      <c r="AJ2430" t="s"/>
      <c r="AK2430" t="s">
        <v>91</v>
      </c>
      <c r="AL2430" t="s"/>
      <c r="AM2430" t="s"/>
      <c r="AN2430" t="s">
        <v>91</v>
      </c>
      <c r="AO2430" t="s"/>
      <c r="AP2430" t="n">
        <v>22</v>
      </c>
      <c r="AQ2430" t="s">
        <v>92</v>
      </c>
      <c r="AR2430" t="s"/>
      <c r="AS2430" t="s">
        <v>1999</v>
      </c>
      <c r="AT2430" t="s">
        <v>94</v>
      </c>
      <c r="AU2430" t="s">
        <v>91</v>
      </c>
      <c r="AV2430" t="s"/>
      <c r="AW2430" t="s">
        <v>95</v>
      </c>
      <c r="AX2430" t="s"/>
      <c r="AY2430" t="n">
        <v>1560635</v>
      </c>
      <c r="AZ2430" t="s">
        <v>2736</v>
      </c>
      <c r="BA2430" t="s"/>
      <c r="BB2430" t="s"/>
      <c r="BC2430" t="n">
        <v>38.97</v>
      </c>
      <c r="BD2430" t="n">
        <v>38.97</v>
      </c>
      <c r="BE2430" t="s">
        <v>2756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>
        <v>284</v>
      </c>
      <c r="BO2430" t="s">
        <v>82</v>
      </c>
      <c r="BP2430" t="s">
        <v>99</v>
      </c>
      <c r="BQ2430" t="s">
        <v>2738</v>
      </c>
      <c r="BR2430" t="s">
        <v>205</v>
      </c>
    </row>
    <row r="2431" spans="1:70">
      <c r="A2431" t="s">
        <v>70</v>
      </c>
      <c r="B2431" t="s">
        <v>71</v>
      </c>
      <c r="C2431" t="s">
        <v>72</v>
      </c>
      <c r="D2431" t="n">
        <v>3</v>
      </c>
      <c r="E2431" t="s">
        <v>2730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145</v>
      </c>
      <c r="L2431" t="s">
        <v>77</v>
      </c>
      <c r="M2431" t="s"/>
      <c r="N2431" t="s">
        <v>2731</v>
      </c>
      <c r="O2431" t="s">
        <v>79</v>
      </c>
      <c r="P2431" t="s">
        <v>2730</v>
      </c>
      <c r="Q2431" t="s"/>
      <c r="R2431" t="s">
        <v>277</v>
      </c>
      <c r="S2431" t="s">
        <v>2603</v>
      </c>
      <c r="T2431" t="s">
        <v>82</v>
      </c>
      <c r="U2431" t="s">
        <v>83</v>
      </c>
      <c r="V2431" t="s">
        <v>84</v>
      </c>
      <c r="W2431" t="s">
        <v>107</v>
      </c>
      <c r="X2431" t="s"/>
      <c r="Y2431" t="s">
        <v>86</v>
      </c>
      <c r="Z2431">
        <f>HYPERLINK("https://hotelmonitor-cachepage.eclerx.com/savepage/tk_15454758768086207_sr_62.html","info")</f>
        <v/>
      </c>
      <c r="AA2431" t="n">
        <v>-1560635</v>
      </c>
      <c r="AB2431" t="s">
        <v>323</v>
      </c>
      <c r="AC2431" t="s">
        <v>88</v>
      </c>
      <c r="AD2431" t="s">
        <v>89</v>
      </c>
      <c r="AE2431" t="s"/>
      <c r="AF2431" t="s"/>
      <c r="AG2431" t="s"/>
      <c r="AH2431" t="s">
        <v>2755</v>
      </c>
      <c r="AI2431" t="s">
        <v>2605</v>
      </c>
      <c r="AJ2431" t="s"/>
      <c r="AK2431" t="s">
        <v>91</v>
      </c>
      <c r="AL2431" t="s"/>
      <c r="AM2431" t="s"/>
      <c r="AN2431" t="s">
        <v>91</v>
      </c>
      <c r="AO2431" t="s"/>
      <c r="AP2431" t="n">
        <v>22</v>
      </c>
      <c r="AQ2431" t="s">
        <v>92</v>
      </c>
      <c r="AR2431" t="s"/>
      <c r="AS2431" t="s">
        <v>1999</v>
      </c>
      <c r="AT2431" t="s">
        <v>94</v>
      </c>
      <c r="AU2431" t="s">
        <v>91</v>
      </c>
      <c r="AV2431" t="s"/>
      <c r="AW2431" t="s">
        <v>95</v>
      </c>
      <c r="AX2431" t="s"/>
      <c r="AY2431" t="n">
        <v>1560635</v>
      </c>
      <c r="AZ2431" t="s">
        <v>2736</v>
      </c>
      <c r="BA2431" t="s"/>
      <c r="BB2431" t="s"/>
      <c r="BC2431" t="n">
        <v>38.97</v>
      </c>
      <c r="BD2431" t="n">
        <v>38.97</v>
      </c>
      <c r="BE2431" t="s">
        <v>2756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>
        <v>284</v>
      </c>
      <c r="BO2431" t="s">
        <v>82</v>
      </c>
      <c r="BP2431" t="s">
        <v>99</v>
      </c>
      <c r="BQ2431" t="s">
        <v>2738</v>
      </c>
      <c r="BR2431" t="s">
        <v>205</v>
      </c>
    </row>
    <row r="2432" spans="1:70">
      <c r="A2432" t="s">
        <v>70</v>
      </c>
      <c r="B2432" t="s">
        <v>71</v>
      </c>
      <c r="C2432" t="s">
        <v>72</v>
      </c>
      <c r="D2432" t="n">
        <v>3</v>
      </c>
      <c r="E2432" t="s">
        <v>2730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112.5</v>
      </c>
      <c r="L2432" t="s">
        <v>77</v>
      </c>
      <c r="M2432" t="s"/>
      <c r="N2432" t="s">
        <v>2757</v>
      </c>
      <c r="O2432" t="s">
        <v>79</v>
      </c>
      <c r="P2432" t="s">
        <v>2730</v>
      </c>
      <c r="Q2432" t="s"/>
      <c r="R2432" t="s">
        <v>277</v>
      </c>
      <c r="S2432" t="s">
        <v>2758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>
        <f>HYPERLINK("https://hotelmonitor-cachepage.eclerx.com/savepage/tk_15454758768086207_sr_62.html","info")</f>
        <v/>
      </c>
      <c r="AA2432" t="n">
        <v>-1560635</v>
      </c>
      <c r="AB2432" t="s">
        <v>2733</v>
      </c>
      <c r="AC2432" t="s">
        <v>196</v>
      </c>
      <c r="AD2432" t="s">
        <v>89</v>
      </c>
      <c r="AE2432" t="s"/>
      <c r="AF2432" t="s"/>
      <c r="AG2432" t="s"/>
      <c r="AH2432" t="s">
        <v>484</v>
      </c>
      <c r="AI2432" t="s">
        <v>2759</v>
      </c>
      <c r="AJ2432" t="s"/>
      <c r="AK2432" t="s">
        <v>91</v>
      </c>
      <c r="AL2432" t="s"/>
      <c r="AM2432" t="s"/>
      <c r="AN2432" t="s">
        <v>91</v>
      </c>
      <c r="AO2432" t="s"/>
      <c r="AP2432" t="n">
        <v>22</v>
      </c>
      <c r="AQ2432" t="s">
        <v>92</v>
      </c>
      <c r="AR2432" t="s"/>
      <c r="AS2432" t="s">
        <v>1171</v>
      </c>
      <c r="AT2432" t="s">
        <v>94</v>
      </c>
      <c r="AU2432" t="s">
        <v>91</v>
      </c>
      <c r="AV2432" t="s"/>
      <c r="AW2432" t="s">
        <v>95</v>
      </c>
      <c r="AX2432" t="s"/>
      <c r="AY2432" t="n">
        <v>1560635</v>
      </c>
      <c r="AZ2432" t="s">
        <v>2736</v>
      </c>
      <c r="BA2432" t="s"/>
      <c r="BB2432" t="s"/>
      <c r="BC2432" t="n">
        <v>38.97</v>
      </c>
      <c r="BD2432" t="n">
        <v>38.97</v>
      </c>
      <c r="BE2432" t="s">
        <v>2760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>
        <v>284</v>
      </c>
      <c r="BO2432" t="s">
        <v>82</v>
      </c>
      <c r="BP2432" t="s">
        <v>99</v>
      </c>
      <c r="BQ2432" t="s">
        <v>2761</v>
      </c>
      <c r="BR2432" t="s">
        <v>205</v>
      </c>
    </row>
    <row r="2433" spans="1:70">
      <c r="A2433" t="s">
        <v>70</v>
      </c>
      <c r="B2433" t="s">
        <v>71</v>
      </c>
      <c r="C2433" t="s">
        <v>72</v>
      </c>
      <c r="D2433" t="n">
        <v>3</v>
      </c>
      <c r="E2433" t="s">
        <v>2730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112.5</v>
      </c>
      <c r="L2433" t="s">
        <v>77</v>
      </c>
      <c r="M2433" t="s"/>
      <c r="N2433" t="s">
        <v>2757</v>
      </c>
      <c r="O2433" t="s">
        <v>79</v>
      </c>
      <c r="P2433" t="s">
        <v>2730</v>
      </c>
      <c r="Q2433" t="s"/>
      <c r="R2433" t="s">
        <v>277</v>
      </c>
      <c r="S2433" t="s">
        <v>2758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>
        <f>HYPERLINK("https://hotelmonitor-cachepage.eclerx.com/savepage/tk_15454758768086207_sr_62.html","info")</f>
        <v/>
      </c>
      <c r="AA2433" t="n">
        <v>-1560635</v>
      </c>
      <c r="AB2433" t="s">
        <v>2733</v>
      </c>
      <c r="AC2433" t="s">
        <v>196</v>
      </c>
      <c r="AD2433" t="s">
        <v>89</v>
      </c>
      <c r="AE2433" t="s"/>
      <c r="AF2433" t="s"/>
      <c r="AG2433" t="s"/>
      <c r="AH2433" t="s">
        <v>484</v>
      </c>
      <c r="AI2433" t="s">
        <v>2759</v>
      </c>
      <c r="AJ2433" t="s"/>
      <c r="AK2433" t="s">
        <v>91</v>
      </c>
      <c r="AL2433" t="s"/>
      <c r="AM2433" t="s"/>
      <c r="AN2433" t="s">
        <v>91</v>
      </c>
      <c r="AO2433" t="s"/>
      <c r="AP2433" t="n">
        <v>22</v>
      </c>
      <c r="AQ2433" t="s">
        <v>92</v>
      </c>
      <c r="AR2433" t="s"/>
      <c r="AS2433" t="s">
        <v>1171</v>
      </c>
      <c r="AT2433" t="s">
        <v>94</v>
      </c>
      <c r="AU2433" t="s">
        <v>91</v>
      </c>
      <c r="AV2433" t="s"/>
      <c r="AW2433" t="s">
        <v>95</v>
      </c>
      <c r="AX2433" t="s"/>
      <c r="AY2433" t="n">
        <v>1560635</v>
      </c>
      <c r="AZ2433" t="s">
        <v>2736</v>
      </c>
      <c r="BA2433" t="s"/>
      <c r="BB2433" t="s"/>
      <c r="BC2433" t="n">
        <v>38.97</v>
      </c>
      <c r="BD2433" t="n">
        <v>38.97</v>
      </c>
      <c r="BE2433" t="s">
        <v>2760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>
        <v>284</v>
      </c>
      <c r="BO2433" t="s">
        <v>82</v>
      </c>
      <c r="BP2433" t="s">
        <v>99</v>
      </c>
      <c r="BQ2433" t="s">
        <v>2761</v>
      </c>
      <c r="BR2433" t="s">
        <v>205</v>
      </c>
    </row>
    <row r="2434" spans="1:70">
      <c r="A2434" t="s">
        <v>70</v>
      </c>
      <c r="B2434" t="s">
        <v>71</v>
      </c>
      <c r="C2434" t="s">
        <v>72</v>
      </c>
      <c r="D2434" t="n">
        <v>3</v>
      </c>
      <c r="E2434" t="s">
        <v>2730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124.5</v>
      </c>
      <c r="L2434" t="s">
        <v>77</v>
      </c>
      <c r="M2434" t="s"/>
      <c r="N2434" t="s">
        <v>2757</v>
      </c>
      <c r="O2434" t="s">
        <v>79</v>
      </c>
      <c r="P2434" t="s">
        <v>2730</v>
      </c>
      <c r="Q2434" t="s"/>
      <c r="R2434" t="s">
        <v>277</v>
      </c>
      <c r="S2434" t="s">
        <v>2762</v>
      </c>
      <c r="T2434" t="s">
        <v>82</v>
      </c>
      <c r="U2434" t="s">
        <v>83</v>
      </c>
      <c r="V2434" t="s">
        <v>84</v>
      </c>
      <c r="W2434" t="s">
        <v>103</v>
      </c>
      <c r="X2434" t="s"/>
      <c r="Y2434" t="s">
        <v>86</v>
      </c>
      <c r="Z2434">
        <f>HYPERLINK("https://hotelmonitor-cachepage.eclerx.com/savepage/tk_15454758768086207_sr_62.html","info")</f>
        <v/>
      </c>
      <c r="AA2434" t="n">
        <v>-1560635</v>
      </c>
      <c r="AB2434" t="s">
        <v>2733</v>
      </c>
      <c r="AC2434" t="s">
        <v>196</v>
      </c>
      <c r="AD2434" t="s">
        <v>89</v>
      </c>
      <c r="AE2434" t="s"/>
      <c r="AF2434" t="s"/>
      <c r="AG2434" t="s"/>
      <c r="AH2434" t="s">
        <v>2763</v>
      </c>
      <c r="AI2434" t="s">
        <v>2764</v>
      </c>
      <c r="AJ2434" t="s"/>
      <c r="AK2434" t="s">
        <v>91</v>
      </c>
      <c r="AL2434" t="s"/>
      <c r="AM2434" t="s"/>
      <c r="AN2434" t="s">
        <v>91</v>
      </c>
      <c r="AO2434" t="s"/>
      <c r="AP2434" t="n">
        <v>22</v>
      </c>
      <c r="AQ2434" t="s">
        <v>92</v>
      </c>
      <c r="AR2434" t="s"/>
      <c r="AS2434" t="s">
        <v>1171</v>
      </c>
      <c r="AT2434" t="s">
        <v>94</v>
      </c>
      <c r="AU2434" t="s">
        <v>91</v>
      </c>
      <c r="AV2434" t="s"/>
      <c r="AW2434" t="s">
        <v>95</v>
      </c>
      <c r="AX2434" t="s"/>
      <c r="AY2434" t="n">
        <v>1560635</v>
      </c>
      <c r="AZ2434" t="s">
        <v>2736</v>
      </c>
      <c r="BA2434" t="s"/>
      <c r="BB2434" t="s"/>
      <c r="BC2434" t="n">
        <v>38.97</v>
      </c>
      <c r="BD2434" t="n">
        <v>38.97</v>
      </c>
      <c r="BE2434" t="s">
        <v>2765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>
        <v>284</v>
      </c>
      <c r="BO2434" t="s">
        <v>82</v>
      </c>
      <c r="BP2434" t="s">
        <v>99</v>
      </c>
      <c r="BQ2434" t="s">
        <v>2761</v>
      </c>
      <c r="BR2434" t="s">
        <v>205</v>
      </c>
    </row>
    <row r="2435" spans="1:70">
      <c r="A2435" t="s">
        <v>70</v>
      </c>
      <c r="B2435" t="s">
        <v>71</v>
      </c>
      <c r="C2435" t="s">
        <v>72</v>
      </c>
      <c r="D2435" t="n">
        <v>3</v>
      </c>
      <c r="E2435" t="s">
        <v>2730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124.5</v>
      </c>
      <c r="L2435" t="s">
        <v>77</v>
      </c>
      <c r="M2435" t="s"/>
      <c r="N2435" t="s">
        <v>2757</v>
      </c>
      <c r="O2435" t="s">
        <v>79</v>
      </c>
      <c r="P2435" t="s">
        <v>2730</v>
      </c>
      <c r="Q2435" t="s"/>
      <c r="R2435" t="s">
        <v>277</v>
      </c>
      <c r="S2435" t="s">
        <v>2762</v>
      </c>
      <c r="T2435" t="s">
        <v>82</v>
      </c>
      <c r="U2435" t="s">
        <v>83</v>
      </c>
      <c r="V2435" t="s">
        <v>84</v>
      </c>
      <c r="W2435" t="s">
        <v>103</v>
      </c>
      <c r="X2435" t="s"/>
      <c r="Y2435" t="s">
        <v>86</v>
      </c>
      <c r="Z2435">
        <f>HYPERLINK("https://hotelmonitor-cachepage.eclerx.com/savepage/tk_15454758768086207_sr_62.html","info")</f>
        <v/>
      </c>
      <c r="AA2435" t="n">
        <v>-1560635</v>
      </c>
      <c r="AB2435" t="s">
        <v>2733</v>
      </c>
      <c r="AC2435" t="s">
        <v>196</v>
      </c>
      <c r="AD2435" t="s">
        <v>89</v>
      </c>
      <c r="AE2435" t="s"/>
      <c r="AF2435" t="s"/>
      <c r="AG2435" t="s"/>
      <c r="AH2435" t="s">
        <v>2763</v>
      </c>
      <c r="AI2435" t="s">
        <v>2764</v>
      </c>
      <c r="AJ2435" t="s"/>
      <c r="AK2435" t="s">
        <v>91</v>
      </c>
      <c r="AL2435" t="s"/>
      <c r="AM2435" t="s"/>
      <c r="AN2435" t="s">
        <v>91</v>
      </c>
      <c r="AO2435" t="s"/>
      <c r="AP2435" t="n">
        <v>22</v>
      </c>
      <c r="AQ2435" t="s">
        <v>92</v>
      </c>
      <c r="AR2435" t="s"/>
      <c r="AS2435" t="s">
        <v>1171</v>
      </c>
      <c r="AT2435" t="s">
        <v>94</v>
      </c>
      <c r="AU2435" t="s">
        <v>91</v>
      </c>
      <c r="AV2435" t="s"/>
      <c r="AW2435" t="s">
        <v>95</v>
      </c>
      <c r="AX2435" t="s"/>
      <c r="AY2435" t="n">
        <v>1560635</v>
      </c>
      <c r="AZ2435" t="s">
        <v>2736</v>
      </c>
      <c r="BA2435" t="s"/>
      <c r="BB2435" t="s"/>
      <c r="BC2435" t="n">
        <v>38.97</v>
      </c>
      <c r="BD2435" t="n">
        <v>38.97</v>
      </c>
      <c r="BE2435" t="s">
        <v>2765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>
        <v>284</v>
      </c>
      <c r="BO2435" t="s">
        <v>82</v>
      </c>
      <c r="BP2435" t="s">
        <v>99</v>
      </c>
      <c r="BQ2435" t="s">
        <v>2761</v>
      </c>
      <c r="BR2435" t="s">
        <v>205</v>
      </c>
    </row>
    <row r="2436" spans="1:70">
      <c r="A2436" t="s">
        <v>70</v>
      </c>
      <c r="B2436" t="s">
        <v>71</v>
      </c>
      <c r="C2436" t="s">
        <v>72</v>
      </c>
      <c r="D2436" t="n">
        <v>3</v>
      </c>
      <c r="E2436" t="s">
        <v>2730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124.5</v>
      </c>
      <c r="L2436" t="s">
        <v>77</v>
      </c>
      <c r="M2436" t="s"/>
      <c r="N2436" t="s">
        <v>2757</v>
      </c>
      <c r="O2436" t="s">
        <v>79</v>
      </c>
      <c r="P2436" t="s">
        <v>2730</v>
      </c>
      <c r="Q2436" t="s"/>
      <c r="R2436" t="s">
        <v>277</v>
      </c>
      <c r="S2436" t="s">
        <v>2762</v>
      </c>
      <c r="T2436" t="s">
        <v>82</v>
      </c>
      <c r="U2436" t="s">
        <v>83</v>
      </c>
      <c r="V2436" t="s">
        <v>84</v>
      </c>
      <c r="W2436" t="s">
        <v>103</v>
      </c>
      <c r="X2436" t="s"/>
      <c r="Y2436" t="s">
        <v>86</v>
      </c>
      <c r="Z2436">
        <f>HYPERLINK("https://hotelmonitor-cachepage.eclerx.com/savepage/tk_15454758768086207_sr_62.html","info")</f>
        <v/>
      </c>
      <c r="AA2436" t="n">
        <v>-1560635</v>
      </c>
      <c r="AB2436" t="s">
        <v>2733</v>
      </c>
      <c r="AC2436" t="s">
        <v>196</v>
      </c>
      <c r="AD2436" t="s">
        <v>89</v>
      </c>
      <c r="AE2436" t="s"/>
      <c r="AF2436" t="s"/>
      <c r="AG2436" t="s"/>
      <c r="AH2436" t="s">
        <v>2763</v>
      </c>
      <c r="AI2436" t="s">
        <v>2764</v>
      </c>
      <c r="AJ2436" t="s"/>
      <c r="AK2436" t="s">
        <v>91</v>
      </c>
      <c r="AL2436" t="s"/>
      <c r="AM2436" t="s"/>
      <c r="AN2436" t="s">
        <v>91</v>
      </c>
      <c r="AO2436" t="s"/>
      <c r="AP2436" t="n">
        <v>22</v>
      </c>
      <c r="AQ2436" t="s">
        <v>92</v>
      </c>
      <c r="AR2436" t="s"/>
      <c r="AS2436" t="s">
        <v>1171</v>
      </c>
      <c r="AT2436" t="s">
        <v>94</v>
      </c>
      <c r="AU2436" t="s">
        <v>91</v>
      </c>
      <c r="AV2436" t="s"/>
      <c r="AW2436" t="s">
        <v>95</v>
      </c>
      <c r="AX2436" t="s"/>
      <c r="AY2436" t="n">
        <v>1560635</v>
      </c>
      <c r="AZ2436" t="s">
        <v>2736</v>
      </c>
      <c r="BA2436" t="s"/>
      <c r="BB2436" t="s"/>
      <c r="BC2436" t="n">
        <v>38.97</v>
      </c>
      <c r="BD2436" t="n">
        <v>38.97</v>
      </c>
      <c r="BE2436" t="s">
        <v>2765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>
        <v>284</v>
      </c>
      <c r="BO2436" t="s">
        <v>82</v>
      </c>
      <c r="BP2436" t="s">
        <v>99</v>
      </c>
      <c r="BQ2436" t="s">
        <v>2761</v>
      </c>
      <c r="BR2436" t="s">
        <v>205</v>
      </c>
    </row>
    <row r="2437" spans="1:70">
      <c r="A2437" t="s">
        <v>70</v>
      </c>
      <c r="B2437" t="s">
        <v>71</v>
      </c>
      <c r="C2437" t="s">
        <v>72</v>
      </c>
      <c r="D2437" t="n">
        <v>3</v>
      </c>
      <c r="E2437" t="s">
        <v>2730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124.5</v>
      </c>
      <c r="L2437" t="s">
        <v>77</v>
      </c>
      <c r="M2437" t="s"/>
      <c r="N2437" t="s">
        <v>2757</v>
      </c>
      <c r="O2437" t="s">
        <v>79</v>
      </c>
      <c r="P2437" t="s">
        <v>2730</v>
      </c>
      <c r="Q2437" t="s"/>
      <c r="R2437" t="s">
        <v>277</v>
      </c>
      <c r="S2437" t="s">
        <v>2762</v>
      </c>
      <c r="T2437" t="s">
        <v>82</v>
      </c>
      <c r="U2437" t="s">
        <v>83</v>
      </c>
      <c r="V2437" t="s">
        <v>84</v>
      </c>
      <c r="W2437" t="s">
        <v>103</v>
      </c>
      <c r="X2437" t="s"/>
      <c r="Y2437" t="s">
        <v>86</v>
      </c>
      <c r="Z2437">
        <f>HYPERLINK("https://hotelmonitor-cachepage.eclerx.com/savepage/tk_15454758768086207_sr_62.html","info")</f>
        <v/>
      </c>
      <c r="AA2437" t="n">
        <v>-1560635</v>
      </c>
      <c r="AB2437" t="s">
        <v>2733</v>
      </c>
      <c r="AC2437" t="s">
        <v>196</v>
      </c>
      <c r="AD2437" t="s">
        <v>89</v>
      </c>
      <c r="AE2437" t="s"/>
      <c r="AF2437" t="s"/>
      <c r="AG2437" t="s"/>
      <c r="AH2437" t="s">
        <v>2763</v>
      </c>
      <c r="AI2437" t="s">
        <v>2764</v>
      </c>
      <c r="AJ2437" t="s"/>
      <c r="AK2437" t="s">
        <v>91</v>
      </c>
      <c r="AL2437" t="s"/>
      <c r="AM2437" t="s"/>
      <c r="AN2437" t="s">
        <v>91</v>
      </c>
      <c r="AO2437" t="s"/>
      <c r="AP2437" t="n">
        <v>22</v>
      </c>
      <c r="AQ2437" t="s">
        <v>92</v>
      </c>
      <c r="AR2437" t="s"/>
      <c r="AS2437" t="s">
        <v>1171</v>
      </c>
      <c r="AT2437" t="s">
        <v>94</v>
      </c>
      <c r="AU2437" t="s">
        <v>91</v>
      </c>
      <c r="AV2437" t="s"/>
      <c r="AW2437" t="s">
        <v>95</v>
      </c>
      <c r="AX2437" t="s"/>
      <c r="AY2437" t="n">
        <v>1560635</v>
      </c>
      <c r="AZ2437" t="s">
        <v>2736</v>
      </c>
      <c r="BA2437" t="s"/>
      <c r="BB2437" t="s"/>
      <c r="BC2437" t="n">
        <v>38.97</v>
      </c>
      <c r="BD2437" t="n">
        <v>38.97</v>
      </c>
      <c r="BE2437" t="s">
        <v>2765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>
        <v>284</v>
      </c>
      <c r="BO2437" t="s">
        <v>82</v>
      </c>
      <c r="BP2437" t="s">
        <v>99</v>
      </c>
      <c r="BQ2437" t="s">
        <v>2761</v>
      </c>
      <c r="BR2437" t="s">
        <v>205</v>
      </c>
    </row>
    <row r="2438" spans="1:70">
      <c r="A2438" t="s">
        <v>70</v>
      </c>
      <c r="B2438" t="s">
        <v>71</v>
      </c>
      <c r="C2438" t="s">
        <v>72</v>
      </c>
      <c r="D2438" t="n">
        <v>3</v>
      </c>
      <c r="E2438" t="s">
        <v>2730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125</v>
      </c>
      <c r="L2438" t="s">
        <v>77</v>
      </c>
      <c r="M2438" t="s"/>
      <c r="N2438" t="s">
        <v>2757</v>
      </c>
      <c r="O2438" t="s">
        <v>79</v>
      </c>
      <c r="P2438" t="s">
        <v>2730</v>
      </c>
      <c r="Q2438" t="s"/>
      <c r="R2438" t="s">
        <v>277</v>
      </c>
      <c r="S2438" t="s">
        <v>2113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>
        <f>HYPERLINK("https://hotelmonitor-cachepage.eclerx.com/savepage/tk_15454758768086207_sr_62.html","info")</f>
        <v/>
      </c>
      <c r="AA2438" t="n">
        <v>-1560635</v>
      </c>
      <c r="AB2438" t="s">
        <v>323</v>
      </c>
      <c r="AC2438" t="s">
        <v>88</v>
      </c>
      <c r="AD2438" t="s">
        <v>89</v>
      </c>
      <c r="AE2438" t="s"/>
      <c r="AF2438" t="s"/>
      <c r="AG2438" t="s"/>
      <c r="AH2438" t="s">
        <v>488</v>
      </c>
      <c r="AI2438" t="s">
        <v>2766</v>
      </c>
      <c r="AJ2438" t="s"/>
      <c r="AK2438" t="s">
        <v>91</v>
      </c>
      <c r="AL2438" t="s"/>
      <c r="AM2438" t="s"/>
      <c r="AN2438" t="s">
        <v>91</v>
      </c>
      <c r="AO2438" t="s"/>
      <c r="AP2438" t="n">
        <v>22</v>
      </c>
      <c r="AQ2438" t="s">
        <v>92</v>
      </c>
      <c r="AR2438" t="s"/>
      <c r="AS2438" t="s">
        <v>1171</v>
      </c>
      <c r="AT2438" t="s">
        <v>94</v>
      </c>
      <c r="AU2438" t="s">
        <v>91</v>
      </c>
      <c r="AV2438" t="s"/>
      <c r="AW2438" t="s">
        <v>95</v>
      </c>
      <c r="AX2438" t="s"/>
      <c r="AY2438" t="n">
        <v>1560635</v>
      </c>
      <c r="AZ2438" t="s">
        <v>2736</v>
      </c>
      <c r="BA2438" t="s"/>
      <c r="BB2438" t="s"/>
      <c r="BC2438" t="n">
        <v>38.97</v>
      </c>
      <c r="BD2438" t="n">
        <v>38.97</v>
      </c>
      <c r="BE2438" t="s">
        <v>2767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>
        <v>284</v>
      </c>
      <c r="BO2438" t="s">
        <v>82</v>
      </c>
      <c r="BP2438" t="s">
        <v>99</v>
      </c>
      <c r="BQ2438" t="s">
        <v>2761</v>
      </c>
      <c r="BR2438" t="s">
        <v>205</v>
      </c>
    </row>
    <row r="2439" spans="1:70">
      <c r="A2439" t="s">
        <v>70</v>
      </c>
      <c r="B2439" t="s">
        <v>71</v>
      </c>
      <c r="C2439" t="s">
        <v>72</v>
      </c>
      <c r="D2439" t="n">
        <v>3</v>
      </c>
      <c r="E2439" t="s">
        <v>2730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125</v>
      </c>
      <c r="L2439" t="s">
        <v>77</v>
      </c>
      <c r="M2439" t="s"/>
      <c r="N2439" t="s">
        <v>2757</v>
      </c>
      <c r="O2439" t="s">
        <v>79</v>
      </c>
      <c r="P2439" t="s">
        <v>2730</v>
      </c>
      <c r="Q2439" t="s"/>
      <c r="R2439" t="s">
        <v>277</v>
      </c>
      <c r="S2439" t="s">
        <v>2113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>
        <f>HYPERLINK("https://hotelmonitor-cachepage.eclerx.com/savepage/tk_15454758768086207_sr_62.html","info")</f>
        <v/>
      </c>
      <c r="AA2439" t="n">
        <v>-1560635</v>
      </c>
      <c r="AB2439" t="s">
        <v>323</v>
      </c>
      <c r="AC2439" t="s">
        <v>88</v>
      </c>
      <c r="AD2439" t="s">
        <v>89</v>
      </c>
      <c r="AE2439" t="s"/>
      <c r="AF2439" t="s"/>
      <c r="AG2439" t="s"/>
      <c r="AH2439" t="s">
        <v>488</v>
      </c>
      <c r="AI2439" t="s">
        <v>2766</v>
      </c>
      <c r="AJ2439" t="s"/>
      <c r="AK2439" t="s">
        <v>91</v>
      </c>
      <c r="AL2439" t="s"/>
      <c r="AM2439" t="s"/>
      <c r="AN2439" t="s">
        <v>91</v>
      </c>
      <c r="AO2439" t="s"/>
      <c r="AP2439" t="n">
        <v>22</v>
      </c>
      <c r="AQ2439" t="s">
        <v>92</v>
      </c>
      <c r="AR2439" t="s"/>
      <c r="AS2439" t="s">
        <v>1171</v>
      </c>
      <c r="AT2439" t="s">
        <v>94</v>
      </c>
      <c r="AU2439" t="s">
        <v>91</v>
      </c>
      <c r="AV2439" t="s"/>
      <c r="AW2439" t="s">
        <v>95</v>
      </c>
      <c r="AX2439" t="s"/>
      <c r="AY2439" t="n">
        <v>1560635</v>
      </c>
      <c r="AZ2439" t="s">
        <v>2736</v>
      </c>
      <c r="BA2439" t="s"/>
      <c r="BB2439" t="s"/>
      <c r="BC2439" t="n">
        <v>38.97</v>
      </c>
      <c r="BD2439" t="n">
        <v>38.97</v>
      </c>
      <c r="BE2439" t="s">
        <v>2767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>
        <v>284</v>
      </c>
      <c r="BO2439" t="s">
        <v>82</v>
      </c>
      <c r="BP2439" t="s">
        <v>99</v>
      </c>
      <c r="BQ2439" t="s">
        <v>2761</v>
      </c>
      <c r="BR2439" t="s">
        <v>205</v>
      </c>
    </row>
    <row r="2440" spans="1:70">
      <c r="A2440" t="s">
        <v>70</v>
      </c>
      <c r="B2440" t="s">
        <v>71</v>
      </c>
      <c r="C2440" t="s">
        <v>72</v>
      </c>
      <c r="D2440" t="n">
        <v>3</v>
      </c>
      <c r="E2440" t="s">
        <v>2730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137</v>
      </c>
      <c r="L2440" t="s">
        <v>77</v>
      </c>
      <c r="M2440" t="s"/>
      <c r="N2440" t="s">
        <v>2757</v>
      </c>
      <c r="O2440" t="s">
        <v>79</v>
      </c>
      <c r="P2440" t="s">
        <v>2730</v>
      </c>
      <c r="Q2440" t="s"/>
      <c r="R2440" t="s">
        <v>277</v>
      </c>
      <c r="S2440" t="s">
        <v>2768</v>
      </c>
      <c r="T2440" t="s">
        <v>82</v>
      </c>
      <c r="U2440" t="s">
        <v>83</v>
      </c>
      <c r="V2440" t="s">
        <v>84</v>
      </c>
      <c r="W2440" t="s">
        <v>103</v>
      </c>
      <c r="X2440" t="s"/>
      <c r="Y2440" t="s">
        <v>86</v>
      </c>
      <c r="Z2440">
        <f>HYPERLINK("https://hotelmonitor-cachepage.eclerx.com/savepage/tk_15454758768086207_sr_62.html","info")</f>
        <v/>
      </c>
      <c r="AA2440" t="n">
        <v>-1560635</v>
      </c>
      <c r="AB2440" t="s">
        <v>323</v>
      </c>
      <c r="AC2440" t="s">
        <v>88</v>
      </c>
      <c r="AD2440" t="s">
        <v>89</v>
      </c>
      <c r="AE2440" t="s"/>
      <c r="AF2440" t="s"/>
      <c r="AG2440" t="s"/>
      <c r="AH2440" t="s">
        <v>2769</v>
      </c>
      <c r="AI2440" t="s">
        <v>2770</v>
      </c>
      <c r="AJ2440" t="s"/>
      <c r="AK2440" t="s">
        <v>91</v>
      </c>
      <c r="AL2440" t="s"/>
      <c r="AM2440" t="s"/>
      <c r="AN2440" t="s">
        <v>91</v>
      </c>
      <c r="AO2440" t="s"/>
      <c r="AP2440" t="n">
        <v>22</v>
      </c>
      <c r="AQ2440" t="s">
        <v>92</v>
      </c>
      <c r="AR2440" t="s"/>
      <c r="AS2440" t="s">
        <v>1171</v>
      </c>
      <c r="AT2440" t="s">
        <v>94</v>
      </c>
      <c r="AU2440" t="s">
        <v>91</v>
      </c>
      <c r="AV2440" t="s"/>
      <c r="AW2440" t="s">
        <v>95</v>
      </c>
      <c r="AX2440" t="s"/>
      <c r="AY2440" t="n">
        <v>1560635</v>
      </c>
      <c r="AZ2440" t="s">
        <v>2736</v>
      </c>
      <c r="BA2440" t="s"/>
      <c r="BB2440" t="s"/>
      <c r="BC2440" t="n">
        <v>38.97</v>
      </c>
      <c r="BD2440" t="n">
        <v>38.97</v>
      </c>
      <c r="BE2440" t="s">
        <v>2771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>
        <v>284</v>
      </c>
      <c r="BO2440" t="s">
        <v>82</v>
      </c>
      <c r="BP2440" t="s">
        <v>99</v>
      </c>
      <c r="BQ2440" t="s">
        <v>2761</v>
      </c>
      <c r="BR2440" t="s">
        <v>205</v>
      </c>
    </row>
    <row r="2441" spans="1:70">
      <c r="A2441" t="s">
        <v>70</v>
      </c>
      <c r="B2441" t="s">
        <v>71</v>
      </c>
      <c r="C2441" t="s">
        <v>72</v>
      </c>
      <c r="D2441" t="n">
        <v>3</v>
      </c>
      <c r="E2441" t="s">
        <v>2730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137</v>
      </c>
      <c r="L2441" t="s">
        <v>77</v>
      </c>
      <c r="M2441" t="s"/>
      <c r="N2441" t="s">
        <v>2757</v>
      </c>
      <c r="O2441" t="s">
        <v>79</v>
      </c>
      <c r="P2441" t="s">
        <v>2730</v>
      </c>
      <c r="Q2441" t="s"/>
      <c r="R2441" t="s">
        <v>277</v>
      </c>
      <c r="S2441" t="s">
        <v>2768</v>
      </c>
      <c r="T2441" t="s">
        <v>82</v>
      </c>
      <c r="U2441" t="s">
        <v>83</v>
      </c>
      <c r="V2441" t="s">
        <v>84</v>
      </c>
      <c r="W2441" t="s">
        <v>103</v>
      </c>
      <c r="X2441" t="s"/>
      <c r="Y2441" t="s">
        <v>86</v>
      </c>
      <c r="Z2441">
        <f>HYPERLINK("https://hotelmonitor-cachepage.eclerx.com/savepage/tk_15454758768086207_sr_62.html","info")</f>
        <v/>
      </c>
      <c r="AA2441" t="n">
        <v>-1560635</v>
      </c>
      <c r="AB2441" t="s">
        <v>323</v>
      </c>
      <c r="AC2441" t="s">
        <v>88</v>
      </c>
      <c r="AD2441" t="s">
        <v>89</v>
      </c>
      <c r="AE2441" t="s"/>
      <c r="AF2441" t="s"/>
      <c r="AG2441" t="s"/>
      <c r="AH2441" t="s">
        <v>2769</v>
      </c>
      <c r="AI2441" t="s">
        <v>2770</v>
      </c>
      <c r="AJ2441" t="s"/>
      <c r="AK2441" t="s">
        <v>91</v>
      </c>
      <c r="AL2441" t="s"/>
      <c r="AM2441" t="s"/>
      <c r="AN2441" t="s">
        <v>91</v>
      </c>
      <c r="AO2441" t="s"/>
      <c r="AP2441" t="n">
        <v>22</v>
      </c>
      <c r="AQ2441" t="s">
        <v>92</v>
      </c>
      <c r="AR2441" t="s"/>
      <c r="AS2441" t="s">
        <v>1171</v>
      </c>
      <c r="AT2441" t="s">
        <v>94</v>
      </c>
      <c r="AU2441" t="s">
        <v>91</v>
      </c>
      <c r="AV2441" t="s"/>
      <c r="AW2441" t="s">
        <v>95</v>
      </c>
      <c r="AX2441" t="s"/>
      <c r="AY2441" t="n">
        <v>1560635</v>
      </c>
      <c r="AZ2441" t="s">
        <v>2736</v>
      </c>
      <c r="BA2441" t="s"/>
      <c r="BB2441" t="s"/>
      <c r="BC2441" t="n">
        <v>38.97</v>
      </c>
      <c r="BD2441" t="n">
        <v>38.97</v>
      </c>
      <c r="BE2441" t="s">
        <v>2771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>
        <v>284</v>
      </c>
      <c r="BO2441" t="s">
        <v>82</v>
      </c>
      <c r="BP2441" t="s">
        <v>99</v>
      </c>
      <c r="BQ2441" t="s">
        <v>2761</v>
      </c>
      <c r="BR2441" t="s">
        <v>205</v>
      </c>
    </row>
    <row r="2442" spans="1:70">
      <c r="A2442" t="s">
        <v>70</v>
      </c>
      <c r="B2442" t="s">
        <v>71</v>
      </c>
      <c r="C2442" t="s">
        <v>72</v>
      </c>
      <c r="D2442" t="n">
        <v>3</v>
      </c>
      <c r="E2442" t="s">
        <v>2730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137</v>
      </c>
      <c r="L2442" t="s">
        <v>77</v>
      </c>
      <c r="M2442" t="s"/>
      <c r="N2442" t="s">
        <v>2757</v>
      </c>
      <c r="O2442" t="s">
        <v>79</v>
      </c>
      <c r="P2442" t="s">
        <v>2730</v>
      </c>
      <c r="Q2442" t="s"/>
      <c r="R2442" t="s">
        <v>277</v>
      </c>
      <c r="S2442" t="s">
        <v>2768</v>
      </c>
      <c r="T2442" t="s">
        <v>82</v>
      </c>
      <c r="U2442" t="s">
        <v>83</v>
      </c>
      <c r="V2442" t="s">
        <v>84</v>
      </c>
      <c r="W2442" t="s">
        <v>103</v>
      </c>
      <c r="X2442" t="s"/>
      <c r="Y2442" t="s">
        <v>86</v>
      </c>
      <c r="Z2442">
        <f>HYPERLINK("https://hotelmonitor-cachepage.eclerx.com/savepage/tk_15454758768086207_sr_62.html","info")</f>
        <v/>
      </c>
      <c r="AA2442" t="n">
        <v>-1560635</v>
      </c>
      <c r="AB2442" t="s">
        <v>323</v>
      </c>
      <c r="AC2442" t="s">
        <v>88</v>
      </c>
      <c r="AD2442" t="s">
        <v>89</v>
      </c>
      <c r="AE2442" t="s"/>
      <c r="AF2442" t="s"/>
      <c r="AG2442" t="s"/>
      <c r="AH2442" t="s">
        <v>2769</v>
      </c>
      <c r="AI2442" t="s">
        <v>2770</v>
      </c>
      <c r="AJ2442" t="s"/>
      <c r="AK2442" t="s">
        <v>91</v>
      </c>
      <c r="AL2442" t="s"/>
      <c r="AM2442" t="s"/>
      <c r="AN2442" t="s">
        <v>91</v>
      </c>
      <c r="AO2442" t="s"/>
      <c r="AP2442" t="n">
        <v>22</v>
      </c>
      <c r="AQ2442" t="s">
        <v>92</v>
      </c>
      <c r="AR2442" t="s"/>
      <c r="AS2442" t="s">
        <v>1171</v>
      </c>
      <c r="AT2442" t="s">
        <v>94</v>
      </c>
      <c r="AU2442" t="s">
        <v>91</v>
      </c>
      <c r="AV2442" t="s"/>
      <c r="AW2442" t="s">
        <v>95</v>
      </c>
      <c r="AX2442" t="s"/>
      <c r="AY2442" t="n">
        <v>1560635</v>
      </c>
      <c r="AZ2442" t="s">
        <v>2736</v>
      </c>
      <c r="BA2442" t="s"/>
      <c r="BB2442" t="s"/>
      <c r="BC2442" t="n">
        <v>38.97</v>
      </c>
      <c r="BD2442" t="n">
        <v>38.97</v>
      </c>
      <c r="BE2442" t="s">
        <v>2771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>
        <v>284</v>
      </c>
      <c r="BO2442" t="s">
        <v>82</v>
      </c>
      <c r="BP2442" t="s">
        <v>99</v>
      </c>
      <c r="BQ2442" t="s">
        <v>2761</v>
      </c>
      <c r="BR2442" t="s">
        <v>205</v>
      </c>
    </row>
    <row r="2443" spans="1:70">
      <c r="A2443" t="s">
        <v>70</v>
      </c>
      <c r="B2443" t="s">
        <v>71</v>
      </c>
      <c r="C2443" t="s">
        <v>72</v>
      </c>
      <c r="D2443" t="n">
        <v>3</v>
      </c>
      <c r="E2443" t="s">
        <v>2730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137</v>
      </c>
      <c r="L2443" t="s">
        <v>77</v>
      </c>
      <c r="M2443" t="s"/>
      <c r="N2443" t="s">
        <v>2757</v>
      </c>
      <c r="O2443" t="s">
        <v>79</v>
      </c>
      <c r="P2443" t="s">
        <v>2730</v>
      </c>
      <c r="Q2443" t="s"/>
      <c r="R2443" t="s">
        <v>277</v>
      </c>
      <c r="S2443" t="s">
        <v>2768</v>
      </c>
      <c r="T2443" t="s">
        <v>82</v>
      </c>
      <c r="U2443" t="s">
        <v>83</v>
      </c>
      <c r="V2443" t="s">
        <v>84</v>
      </c>
      <c r="W2443" t="s">
        <v>103</v>
      </c>
      <c r="X2443" t="s"/>
      <c r="Y2443" t="s">
        <v>86</v>
      </c>
      <c r="Z2443">
        <f>HYPERLINK("https://hotelmonitor-cachepage.eclerx.com/savepage/tk_15454758768086207_sr_62.html","info")</f>
        <v/>
      </c>
      <c r="AA2443" t="n">
        <v>-1560635</v>
      </c>
      <c r="AB2443" t="s">
        <v>323</v>
      </c>
      <c r="AC2443" t="s">
        <v>88</v>
      </c>
      <c r="AD2443" t="s">
        <v>89</v>
      </c>
      <c r="AE2443" t="s"/>
      <c r="AF2443" t="s"/>
      <c r="AG2443" t="s"/>
      <c r="AH2443" t="s">
        <v>2769</v>
      </c>
      <c r="AI2443" t="s">
        <v>2770</v>
      </c>
      <c r="AJ2443" t="s"/>
      <c r="AK2443" t="s">
        <v>91</v>
      </c>
      <c r="AL2443" t="s"/>
      <c r="AM2443" t="s"/>
      <c r="AN2443" t="s">
        <v>91</v>
      </c>
      <c r="AO2443" t="s"/>
      <c r="AP2443" t="n">
        <v>22</v>
      </c>
      <c r="AQ2443" t="s">
        <v>92</v>
      </c>
      <c r="AR2443" t="s"/>
      <c r="AS2443" t="s">
        <v>1171</v>
      </c>
      <c r="AT2443" t="s">
        <v>94</v>
      </c>
      <c r="AU2443" t="s">
        <v>91</v>
      </c>
      <c r="AV2443" t="s"/>
      <c r="AW2443" t="s">
        <v>95</v>
      </c>
      <c r="AX2443" t="s"/>
      <c r="AY2443" t="n">
        <v>1560635</v>
      </c>
      <c r="AZ2443" t="s">
        <v>2736</v>
      </c>
      <c r="BA2443" t="s"/>
      <c r="BB2443" t="s"/>
      <c r="BC2443" t="n">
        <v>38.97</v>
      </c>
      <c r="BD2443" t="n">
        <v>38.97</v>
      </c>
      <c r="BE2443" t="s">
        <v>2771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>
        <v>284</v>
      </c>
      <c r="BO2443" t="s">
        <v>82</v>
      </c>
      <c r="BP2443" t="s">
        <v>99</v>
      </c>
      <c r="BQ2443" t="s">
        <v>2761</v>
      </c>
      <c r="BR2443" t="s">
        <v>205</v>
      </c>
    </row>
    <row r="2444" spans="1:70">
      <c r="A2444" t="s">
        <v>70</v>
      </c>
      <c r="B2444" t="s">
        <v>71</v>
      </c>
      <c r="C2444" t="s">
        <v>72</v>
      </c>
      <c r="D2444" t="n">
        <v>3</v>
      </c>
      <c r="E2444" t="s">
        <v>2730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142.5</v>
      </c>
      <c r="L2444" t="s">
        <v>77</v>
      </c>
      <c r="M2444" t="s"/>
      <c r="N2444" t="s">
        <v>2757</v>
      </c>
      <c r="O2444" t="s">
        <v>79</v>
      </c>
      <c r="P2444" t="s">
        <v>2730</v>
      </c>
      <c r="Q2444" t="s"/>
      <c r="R2444" t="s">
        <v>277</v>
      </c>
      <c r="S2444" t="s">
        <v>2772</v>
      </c>
      <c r="T2444" t="s">
        <v>82</v>
      </c>
      <c r="U2444" t="s">
        <v>83</v>
      </c>
      <c r="V2444" t="s">
        <v>84</v>
      </c>
      <c r="W2444" t="s">
        <v>107</v>
      </c>
      <c r="X2444" t="s"/>
      <c r="Y2444" t="s">
        <v>86</v>
      </c>
      <c r="Z2444">
        <f>HYPERLINK("https://hotelmonitor-cachepage.eclerx.com/savepage/tk_15454758768086207_sr_62.html","info")</f>
        <v/>
      </c>
      <c r="AA2444" t="n">
        <v>-1560635</v>
      </c>
      <c r="AB2444" t="s">
        <v>2733</v>
      </c>
      <c r="AC2444" t="s">
        <v>196</v>
      </c>
      <c r="AD2444" t="s">
        <v>89</v>
      </c>
      <c r="AE2444" t="s"/>
      <c r="AF2444" t="s"/>
      <c r="AG2444" t="s"/>
      <c r="AH2444" t="s">
        <v>2773</v>
      </c>
      <c r="AI2444" t="s">
        <v>2774</v>
      </c>
      <c r="AJ2444" t="s"/>
      <c r="AK2444" t="s">
        <v>91</v>
      </c>
      <c r="AL2444" t="s"/>
      <c r="AM2444" t="s"/>
      <c r="AN2444" t="s">
        <v>91</v>
      </c>
      <c r="AO2444" t="s"/>
      <c r="AP2444" t="n">
        <v>22</v>
      </c>
      <c r="AQ2444" t="s">
        <v>92</v>
      </c>
      <c r="AR2444" t="s"/>
      <c r="AS2444" t="s">
        <v>1171</v>
      </c>
      <c r="AT2444" t="s">
        <v>94</v>
      </c>
      <c r="AU2444" t="s">
        <v>91</v>
      </c>
      <c r="AV2444" t="s"/>
      <c r="AW2444" t="s">
        <v>95</v>
      </c>
      <c r="AX2444" t="s"/>
      <c r="AY2444" t="n">
        <v>1560635</v>
      </c>
      <c r="AZ2444" t="s">
        <v>2736</v>
      </c>
      <c r="BA2444" t="s"/>
      <c r="BB2444" t="s"/>
      <c r="BC2444" t="n">
        <v>38.97</v>
      </c>
      <c r="BD2444" t="n">
        <v>38.97</v>
      </c>
      <c r="BE2444" t="s">
        <v>2775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>
        <v>284</v>
      </c>
      <c r="BO2444" t="s">
        <v>82</v>
      </c>
      <c r="BP2444" t="s">
        <v>99</v>
      </c>
      <c r="BQ2444" t="s">
        <v>2761</v>
      </c>
      <c r="BR2444" t="s">
        <v>205</v>
      </c>
    </row>
    <row r="2445" spans="1:70">
      <c r="A2445" t="s">
        <v>70</v>
      </c>
      <c r="B2445" t="s">
        <v>71</v>
      </c>
      <c r="C2445" t="s">
        <v>72</v>
      </c>
      <c r="D2445" t="n">
        <v>3</v>
      </c>
      <c r="E2445" t="s">
        <v>2730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142.5</v>
      </c>
      <c r="L2445" t="s">
        <v>77</v>
      </c>
      <c r="M2445" t="s"/>
      <c r="N2445" t="s">
        <v>2757</v>
      </c>
      <c r="O2445" t="s">
        <v>79</v>
      </c>
      <c r="P2445" t="s">
        <v>2730</v>
      </c>
      <c r="Q2445" t="s"/>
      <c r="R2445" t="s">
        <v>277</v>
      </c>
      <c r="S2445" t="s">
        <v>2772</v>
      </c>
      <c r="T2445" t="s">
        <v>82</v>
      </c>
      <c r="U2445" t="s">
        <v>83</v>
      </c>
      <c r="V2445" t="s">
        <v>84</v>
      </c>
      <c r="W2445" t="s">
        <v>107</v>
      </c>
      <c r="X2445" t="s"/>
      <c r="Y2445" t="s">
        <v>86</v>
      </c>
      <c r="Z2445">
        <f>HYPERLINK("https://hotelmonitor-cachepage.eclerx.com/savepage/tk_15454758768086207_sr_62.html","info")</f>
        <v/>
      </c>
      <c r="AA2445" t="n">
        <v>-1560635</v>
      </c>
      <c r="AB2445" t="s">
        <v>2733</v>
      </c>
      <c r="AC2445" t="s">
        <v>196</v>
      </c>
      <c r="AD2445" t="s">
        <v>89</v>
      </c>
      <c r="AE2445" t="s"/>
      <c r="AF2445" t="s"/>
      <c r="AG2445" t="s"/>
      <c r="AH2445" t="s">
        <v>2773</v>
      </c>
      <c r="AI2445" t="s">
        <v>2774</v>
      </c>
      <c r="AJ2445" t="s"/>
      <c r="AK2445" t="s">
        <v>91</v>
      </c>
      <c r="AL2445" t="s"/>
      <c r="AM2445" t="s"/>
      <c r="AN2445" t="s">
        <v>91</v>
      </c>
      <c r="AO2445" t="s"/>
      <c r="AP2445" t="n">
        <v>22</v>
      </c>
      <c r="AQ2445" t="s">
        <v>92</v>
      </c>
      <c r="AR2445" t="s"/>
      <c r="AS2445" t="s">
        <v>1171</v>
      </c>
      <c r="AT2445" t="s">
        <v>94</v>
      </c>
      <c r="AU2445" t="s">
        <v>91</v>
      </c>
      <c r="AV2445" t="s"/>
      <c r="AW2445" t="s">
        <v>95</v>
      </c>
      <c r="AX2445" t="s"/>
      <c r="AY2445" t="n">
        <v>1560635</v>
      </c>
      <c r="AZ2445" t="s">
        <v>2736</v>
      </c>
      <c r="BA2445" t="s"/>
      <c r="BB2445" t="s"/>
      <c r="BC2445" t="n">
        <v>38.97</v>
      </c>
      <c r="BD2445" t="n">
        <v>38.97</v>
      </c>
      <c r="BE2445" t="s">
        <v>2775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>
        <v>284</v>
      </c>
      <c r="BO2445" t="s">
        <v>82</v>
      </c>
      <c r="BP2445" t="s">
        <v>99</v>
      </c>
      <c r="BQ2445" t="s">
        <v>2761</v>
      </c>
      <c r="BR2445" t="s">
        <v>205</v>
      </c>
    </row>
    <row r="2446" spans="1:70">
      <c r="A2446" t="s">
        <v>70</v>
      </c>
      <c r="B2446" t="s">
        <v>71</v>
      </c>
      <c r="C2446" t="s">
        <v>72</v>
      </c>
      <c r="D2446" t="n">
        <v>3</v>
      </c>
      <c r="E2446" t="s">
        <v>2730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142.5</v>
      </c>
      <c r="L2446" t="s">
        <v>77</v>
      </c>
      <c r="M2446" t="s"/>
      <c r="N2446" t="s">
        <v>2757</v>
      </c>
      <c r="O2446" t="s">
        <v>79</v>
      </c>
      <c r="P2446" t="s">
        <v>2730</v>
      </c>
      <c r="Q2446" t="s"/>
      <c r="R2446" t="s">
        <v>277</v>
      </c>
      <c r="S2446" t="s">
        <v>2772</v>
      </c>
      <c r="T2446" t="s">
        <v>82</v>
      </c>
      <c r="U2446" t="s">
        <v>83</v>
      </c>
      <c r="V2446" t="s">
        <v>84</v>
      </c>
      <c r="W2446" t="s">
        <v>107</v>
      </c>
      <c r="X2446" t="s"/>
      <c r="Y2446" t="s">
        <v>86</v>
      </c>
      <c r="Z2446">
        <f>HYPERLINK("https://hotelmonitor-cachepage.eclerx.com/savepage/tk_15454758768086207_sr_62.html","info")</f>
        <v/>
      </c>
      <c r="AA2446" t="n">
        <v>-1560635</v>
      </c>
      <c r="AB2446" t="s">
        <v>2733</v>
      </c>
      <c r="AC2446" t="s">
        <v>196</v>
      </c>
      <c r="AD2446" t="s">
        <v>89</v>
      </c>
      <c r="AE2446" t="s"/>
      <c r="AF2446" t="s"/>
      <c r="AG2446" t="s"/>
      <c r="AH2446" t="s">
        <v>2773</v>
      </c>
      <c r="AI2446" t="s">
        <v>2774</v>
      </c>
      <c r="AJ2446" t="s"/>
      <c r="AK2446" t="s">
        <v>91</v>
      </c>
      <c r="AL2446" t="s"/>
      <c r="AM2446" t="s"/>
      <c r="AN2446" t="s">
        <v>91</v>
      </c>
      <c r="AO2446" t="s"/>
      <c r="AP2446" t="n">
        <v>22</v>
      </c>
      <c r="AQ2446" t="s">
        <v>92</v>
      </c>
      <c r="AR2446" t="s"/>
      <c r="AS2446" t="s">
        <v>1171</v>
      </c>
      <c r="AT2446" t="s">
        <v>94</v>
      </c>
      <c r="AU2446" t="s">
        <v>91</v>
      </c>
      <c r="AV2446" t="s"/>
      <c r="AW2446" t="s">
        <v>95</v>
      </c>
      <c r="AX2446" t="s"/>
      <c r="AY2446" t="n">
        <v>1560635</v>
      </c>
      <c r="AZ2446" t="s">
        <v>2736</v>
      </c>
      <c r="BA2446" t="s"/>
      <c r="BB2446" t="s"/>
      <c r="BC2446" t="n">
        <v>38.97</v>
      </c>
      <c r="BD2446" t="n">
        <v>38.97</v>
      </c>
      <c r="BE2446" t="s">
        <v>2775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>
        <v>284</v>
      </c>
      <c r="BO2446" t="s">
        <v>82</v>
      </c>
      <c r="BP2446" t="s">
        <v>99</v>
      </c>
      <c r="BQ2446" t="s">
        <v>2761</v>
      </c>
      <c r="BR2446" t="s">
        <v>205</v>
      </c>
    </row>
    <row r="2447" spans="1:70">
      <c r="A2447" t="s">
        <v>70</v>
      </c>
      <c r="B2447" t="s">
        <v>71</v>
      </c>
      <c r="C2447" t="s">
        <v>72</v>
      </c>
      <c r="D2447" t="n">
        <v>3</v>
      </c>
      <c r="E2447" t="s">
        <v>2730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142.5</v>
      </c>
      <c r="L2447" t="s">
        <v>77</v>
      </c>
      <c r="M2447" t="s"/>
      <c r="N2447" t="s">
        <v>2757</v>
      </c>
      <c r="O2447" t="s">
        <v>79</v>
      </c>
      <c r="P2447" t="s">
        <v>2730</v>
      </c>
      <c r="Q2447" t="s"/>
      <c r="R2447" t="s">
        <v>277</v>
      </c>
      <c r="S2447" t="s">
        <v>2772</v>
      </c>
      <c r="T2447" t="s">
        <v>82</v>
      </c>
      <c r="U2447" t="s">
        <v>83</v>
      </c>
      <c r="V2447" t="s">
        <v>84</v>
      </c>
      <c r="W2447" t="s">
        <v>107</v>
      </c>
      <c r="X2447" t="s"/>
      <c r="Y2447" t="s">
        <v>86</v>
      </c>
      <c r="Z2447">
        <f>HYPERLINK("https://hotelmonitor-cachepage.eclerx.com/savepage/tk_15454758768086207_sr_62.html","info")</f>
        <v/>
      </c>
      <c r="AA2447" t="n">
        <v>-1560635</v>
      </c>
      <c r="AB2447" t="s">
        <v>2733</v>
      </c>
      <c r="AC2447" t="s">
        <v>196</v>
      </c>
      <c r="AD2447" t="s">
        <v>89</v>
      </c>
      <c r="AE2447" t="s"/>
      <c r="AF2447" t="s"/>
      <c r="AG2447" t="s"/>
      <c r="AH2447" t="s">
        <v>2773</v>
      </c>
      <c r="AI2447" t="s">
        <v>2774</v>
      </c>
      <c r="AJ2447" t="s"/>
      <c r="AK2447" t="s">
        <v>91</v>
      </c>
      <c r="AL2447" t="s"/>
      <c r="AM2447" t="s"/>
      <c r="AN2447" t="s">
        <v>91</v>
      </c>
      <c r="AO2447" t="s"/>
      <c r="AP2447" t="n">
        <v>22</v>
      </c>
      <c r="AQ2447" t="s">
        <v>92</v>
      </c>
      <c r="AR2447" t="s"/>
      <c r="AS2447" t="s">
        <v>1171</v>
      </c>
      <c r="AT2447" t="s">
        <v>94</v>
      </c>
      <c r="AU2447" t="s">
        <v>91</v>
      </c>
      <c r="AV2447" t="s"/>
      <c r="AW2447" t="s">
        <v>95</v>
      </c>
      <c r="AX2447" t="s"/>
      <c r="AY2447" t="n">
        <v>1560635</v>
      </c>
      <c r="AZ2447" t="s">
        <v>2736</v>
      </c>
      <c r="BA2447" t="s"/>
      <c r="BB2447" t="s"/>
      <c r="BC2447" t="n">
        <v>38.97</v>
      </c>
      <c r="BD2447" t="n">
        <v>38.97</v>
      </c>
      <c r="BE2447" t="s">
        <v>2775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>
        <v>284</v>
      </c>
      <c r="BO2447" t="s">
        <v>82</v>
      </c>
      <c r="BP2447" t="s">
        <v>99</v>
      </c>
      <c r="BQ2447" t="s">
        <v>2761</v>
      </c>
      <c r="BR2447" t="s">
        <v>205</v>
      </c>
    </row>
    <row r="2448" spans="1:70">
      <c r="A2448" t="s">
        <v>70</v>
      </c>
      <c r="B2448" t="s">
        <v>71</v>
      </c>
      <c r="C2448" t="s">
        <v>72</v>
      </c>
      <c r="D2448" t="n">
        <v>3</v>
      </c>
      <c r="E2448" t="s">
        <v>2730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155</v>
      </c>
      <c r="L2448" t="s">
        <v>77</v>
      </c>
      <c r="M2448" t="s"/>
      <c r="N2448" t="s">
        <v>2757</v>
      </c>
      <c r="O2448" t="s">
        <v>79</v>
      </c>
      <c r="P2448" t="s">
        <v>2730</v>
      </c>
      <c r="Q2448" t="s"/>
      <c r="R2448" t="s">
        <v>277</v>
      </c>
      <c r="S2448" t="s">
        <v>2776</v>
      </c>
      <c r="T2448" t="s">
        <v>82</v>
      </c>
      <c r="U2448" t="s">
        <v>83</v>
      </c>
      <c r="V2448" t="s">
        <v>84</v>
      </c>
      <c r="W2448" t="s">
        <v>107</v>
      </c>
      <c r="X2448" t="s"/>
      <c r="Y2448" t="s">
        <v>86</v>
      </c>
      <c r="Z2448">
        <f>HYPERLINK("https://hotelmonitor-cachepage.eclerx.com/savepage/tk_15454758768086207_sr_62.html","info")</f>
        <v/>
      </c>
      <c r="AA2448" t="n">
        <v>-1560635</v>
      </c>
      <c r="AB2448" t="s">
        <v>323</v>
      </c>
      <c r="AC2448" t="s">
        <v>88</v>
      </c>
      <c r="AD2448" t="s">
        <v>89</v>
      </c>
      <c r="AE2448" t="s"/>
      <c r="AF2448" t="s"/>
      <c r="AG2448" t="s"/>
      <c r="AH2448" t="s">
        <v>2777</v>
      </c>
      <c r="AI2448" t="s">
        <v>2778</v>
      </c>
      <c r="AJ2448" t="s"/>
      <c r="AK2448" t="s">
        <v>91</v>
      </c>
      <c r="AL2448" t="s"/>
      <c r="AM2448" t="s"/>
      <c r="AN2448" t="s">
        <v>91</v>
      </c>
      <c r="AO2448" t="s"/>
      <c r="AP2448" t="n">
        <v>22</v>
      </c>
      <c r="AQ2448" t="s">
        <v>92</v>
      </c>
      <c r="AR2448" t="s"/>
      <c r="AS2448" t="s">
        <v>1171</v>
      </c>
      <c r="AT2448" t="s">
        <v>94</v>
      </c>
      <c r="AU2448" t="s">
        <v>91</v>
      </c>
      <c r="AV2448" t="s"/>
      <c r="AW2448" t="s">
        <v>95</v>
      </c>
      <c r="AX2448" t="s"/>
      <c r="AY2448" t="n">
        <v>1560635</v>
      </c>
      <c r="AZ2448" t="s">
        <v>2736</v>
      </c>
      <c r="BA2448" t="s"/>
      <c r="BB2448" t="s"/>
      <c r="BC2448" t="n">
        <v>38.97</v>
      </c>
      <c r="BD2448" t="n">
        <v>38.97</v>
      </c>
      <c r="BE2448" t="s">
        <v>2779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>
        <v>284</v>
      </c>
      <c r="BO2448" t="s">
        <v>82</v>
      </c>
      <c r="BP2448" t="s">
        <v>99</v>
      </c>
      <c r="BQ2448" t="s">
        <v>2761</v>
      </c>
      <c r="BR2448" t="s">
        <v>205</v>
      </c>
    </row>
    <row r="2449" spans="1:70">
      <c r="A2449" t="s">
        <v>70</v>
      </c>
      <c r="B2449" t="s">
        <v>71</v>
      </c>
      <c r="C2449" t="s">
        <v>72</v>
      </c>
      <c r="D2449" t="n">
        <v>3</v>
      </c>
      <c r="E2449" t="s">
        <v>2730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155</v>
      </c>
      <c r="L2449" t="s">
        <v>77</v>
      </c>
      <c r="M2449" t="s"/>
      <c r="N2449" t="s">
        <v>2757</v>
      </c>
      <c r="O2449" t="s">
        <v>79</v>
      </c>
      <c r="P2449" t="s">
        <v>2730</v>
      </c>
      <c r="Q2449" t="s"/>
      <c r="R2449" t="s">
        <v>277</v>
      </c>
      <c r="S2449" t="s">
        <v>2776</v>
      </c>
      <c r="T2449" t="s">
        <v>82</v>
      </c>
      <c r="U2449" t="s">
        <v>83</v>
      </c>
      <c r="V2449" t="s">
        <v>84</v>
      </c>
      <c r="W2449" t="s">
        <v>107</v>
      </c>
      <c r="X2449" t="s"/>
      <c r="Y2449" t="s">
        <v>86</v>
      </c>
      <c r="Z2449">
        <f>HYPERLINK("https://hotelmonitor-cachepage.eclerx.com/savepage/tk_15454758768086207_sr_62.html","info")</f>
        <v/>
      </c>
      <c r="AA2449" t="n">
        <v>-1560635</v>
      </c>
      <c r="AB2449" t="s">
        <v>323</v>
      </c>
      <c r="AC2449" t="s">
        <v>88</v>
      </c>
      <c r="AD2449" t="s">
        <v>89</v>
      </c>
      <c r="AE2449" t="s"/>
      <c r="AF2449" t="s"/>
      <c r="AG2449" t="s"/>
      <c r="AH2449" t="s">
        <v>2777</v>
      </c>
      <c r="AI2449" t="s">
        <v>2778</v>
      </c>
      <c r="AJ2449" t="s"/>
      <c r="AK2449" t="s">
        <v>91</v>
      </c>
      <c r="AL2449" t="s"/>
      <c r="AM2449" t="s"/>
      <c r="AN2449" t="s">
        <v>91</v>
      </c>
      <c r="AO2449" t="s"/>
      <c r="AP2449" t="n">
        <v>22</v>
      </c>
      <c r="AQ2449" t="s">
        <v>92</v>
      </c>
      <c r="AR2449" t="s"/>
      <c r="AS2449" t="s">
        <v>1171</v>
      </c>
      <c r="AT2449" t="s">
        <v>94</v>
      </c>
      <c r="AU2449" t="s">
        <v>91</v>
      </c>
      <c r="AV2449" t="s"/>
      <c r="AW2449" t="s">
        <v>95</v>
      </c>
      <c r="AX2449" t="s"/>
      <c r="AY2449" t="n">
        <v>1560635</v>
      </c>
      <c r="AZ2449" t="s">
        <v>2736</v>
      </c>
      <c r="BA2449" t="s"/>
      <c r="BB2449" t="s"/>
      <c r="BC2449" t="n">
        <v>38.97</v>
      </c>
      <c r="BD2449" t="n">
        <v>38.97</v>
      </c>
      <c r="BE2449" t="s">
        <v>2779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>
        <v>284</v>
      </c>
      <c r="BO2449" t="s">
        <v>82</v>
      </c>
      <c r="BP2449" t="s">
        <v>99</v>
      </c>
      <c r="BQ2449" t="s">
        <v>2761</v>
      </c>
      <c r="BR2449" t="s">
        <v>205</v>
      </c>
    </row>
    <row r="2450" spans="1:70">
      <c r="A2450" t="s">
        <v>70</v>
      </c>
      <c r="B2450" t="s">
        <v>71</v>
      </c>
      <c r="C2450" t="s">
        <v>72</v>
      </c>
      <c r="D2450" t="n">
        <v>3</v>
      </c>
      <c r="E2450" t="s">
        <v>2730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155</v>
      </c>
      <c r="L2450" t="s">
        <v>77</v>
      </c>
      <c r="M2450" t="s"/>
      <c r="N2450" t="s">
        <v>2757</v>
      </c>
      <c r="O2450" t="s">
        <v>79</v>
      </c>
      <c r="P2450" t="s">
        <v>2730</v>
      </c>
      <c r="Q2450" t="s"/>
      <c r="R2450" t="s">
        <v>277</v>
      </c>
      <c r="S2450" t="s">
        <v>2776</v>
      </c>
      <c r="T2450" t="s">
        <v>82</v>
      </c>
      <c r="U2450" t="s">
        <v>83</v>
      </c>
      <c r="V2450" t="s">
        <v>84</v>
      </c>
      <c r="W2450" t="s">
        <v>107</v>
      </c>
      <c r="X2450" t="s"/>
      <c r="Y2450" t="s">
        <v>86</v>
      </c>
      <c r="Z2450">
        <f>HYPERLINK("https://hotelmonitor-cachepage.eclerx.com/savepage/tk_15454758768086207_sr_62.html","info")</f>
        <v/>
      </c>
      <c r="AA2450" t="n">
        <v>-1560635</v>
      </c>
      <c r="AB2450" t="s">
        <v>323</v>
      </c>
      <c r="AC2450" t="s">
        <v>88</v>
      </c>
      <c r="AD2450" t="s">
        <v>89</v>
      </c>
      <c r="AE2450" t="s"/>
      <c r="AF2450" t="s"/>
      <c r="AG2450" t="s"/>
      <c r="AH2450" t="s">
        <v>2777</v>
      </c>
      <c r="AI2450" t="s">
        <v>2778</v>
      </c>
      <c r="AJ2450" t="s"/>
      <c r="AK2450" t="s">
        <v>91</v>
      </c>
      <c r="AL2450" t="s"/>
      <c r="AM2450" t="s"/>
      <c r="AN2450" t="s">
        <v>91</v>
      </c>
      <c r="AO2450" t="s"/>
      <c r="AP2450" t="n">
        <v>22</v>
      </c>
      <c r="AQ2450" t="s">
        <v>92</v>
      </c>
      <c r="AR2450" t="s"/>
      <c r="AS2450" t="s">
        <v>1171</v>
      </c>
      <c r="AT2450" t="s">
        <v>94</v>
      </c>
      <c r="AU2450" t="s">
        <v>91</v>
      </c>
      <c r="AV2450" t="s"/>
      <c r="AW2450" t="s">
        <v>95</v>
      </c>
      <c r="AX2450" t="s"/>
      <c r="AY2450" t="n">
        <v>1560635</v>
      </c>
      <c r="AZ2450" t="s">
        <v>2736</v>
      </c>
      <c r="BA2450" t="s"/>
      <c r="BB2450" t="s"/>
      <c r="BC2450" t="n">
        <v>38.97</v>
      </c>
      <c r="BD2450" t="n">
        <v>38.97</v>
      </c>
      <c r="BE2450" t="s">
        <v>2779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>
        <v>284</v>
      </c>
      <c r="BO2450" t="s">
        <v>82</v>
      </c>
      <c r="BP2450" t="s">
        <v>99</v>
      </c>
      <c r="BQ2450" t="s">
        <v>2761</v>
      </c>
      <c r="BR2450" t="s">
        <v>205</v>
      </c>
    </row>
    <row r="2451" spans="1:70">
      <c r="A2451" t="s">
        <v>70</v>
      </c>
      <c r="B2451" t="s">
        <v>71</v>
      </c>
      <c r="C2451" t="s">
        <v>72</v>
      </c>
      <c r="D2451" t="n">
        <v>3</v>
      </c>
      <c r="E2451" t="s">
        <v>2730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155</v>
      </c>
      <c r="L2451" t="s">
        <v>77</v>
      </c>
      <c r="M2451" t="s"/>
      <c r="N2451" t="s">
        <v>2757</v>
      </c>
      <c r="O2451" t="s">
        <v>79</v>
      </c>
      <c r="P2451" t="s">
        <v>2730</v>
      </c>
      <c r="Q2451" t="s"/>
      <c r="R2451" t="s">
        <v>277</v>
      </c>
      <c r="S2451" t="s">
        <v>2776</v>
      </c>
      <c r="T2451" t="s">
        <v>82</v>
      </c>
      <c r="U2451" t="s">
        <v>83</v>
      </c>
      <c r="V2451" t="s">
        <v>84</v>
      </c>
      <c r="W2451" t="s">
        <v>107</v>
      </c>
      <c r="X2451" t="s"/>
      <c r="Y2451" t="s">
        <v>86</v>
      </c>
      <c r="Z2451">
        <f>HYPERLINK("https://hotelmonitor-cachepage.eclerx.com/savepage/tk_15454758768086207_sr_62.html","info")</f>
        <v/>
      </c>
      <c r="AA2451" t="n">
        <v>-1560635</v>
      </c>
      <c r="AB2451" t="s">
        <v>323</v>
      </c>
      <c r="AC2451" t="s">
        <v>88</v>
      </c>
      <c r="AD2451" t="s">
        <v>89</v>
      </c>
      <c r="AE2451" t="s"/>
      <c r="AF2451" t="s"/>
      <c r="AG2451" t="s"/>
      <c r="AH2451" t="s">
        <v>2777</v>
      </c>
      <c r="AI2451" t="s">
        <v>2778</v>
      </c>
      <c r="AJ2451" t="s"/>
      <c r="AK2451" t="s">
        <v>91</v>
      </c>
      <c r="AL2451" t="s"/>
      <c r="AM2451" t="s"/>
      <c r="AN2451" t="s">
        <v>91</v>
      </c>
      <c r="AO2451" t="s"/>
      <c r="AP2451" t="n">
        <v>22</v>
      </c>
      <c r="AQ2451" t="s">
        <v>92</v>
      </c>
      <c r="AR2451" t="s"/>
      <c r="AS2451" t="s">
        <v>1171</v>
      </c>
      <c r="AT2451" t="s">
        <v>94</v>
      </c>
      <c r="AU2451" t="s">
        <v>91</v>
      </c>
      <c r="AV2451" t="s"/>
      <c r="AW2451" t="s">
        <v>95</v>
      </c>
      <c r="AX2451" t="s"/>
      <c r="AY2451" t="n">
        <v>1560635</v>
      </c>
      <c r="AZ2451" t="s">
        <v>2736</v>
      </c>
      <c r="BA2451" t="s"/>
      <c r="BB2451" t="s"/>
      <c r="BC2451" t="n">
        <v>38.97</v>
      </c>
      <c r="BD2451" t="n">
        <v>38.97</v>
      </c>
      <c r="BE2451" t="s">
        <v>2779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>
        <v>284</v>
      </c>
      <c r="BO2451" t="s">
        <v>82</v>
      </c>
      <c r="BP2451" t="s">
        <v>99</v>
      </c>
      <c r="BQ2451" t="s">
        <v>2761</v>
      </c>
      <c r="BR2451" t="s">
        <v>205</v>
      </c>
    </row>
    <row r="2452" spans="1:70">
      <c r="A2452" t="s">
        <v>70</v>
      </c>
      <c r="B2452" t="s">
        <v>71</v>
      </c>
      <c r="C2452" t="s">
        <v>72</v>
      </c>
      <c r="D2452" t="n">
        <v>3</v>
      </c>
      <c r="E2452" t="s">
        <v>2730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121.5</v>
      </c>
      <c r="L2452" t="s">
        <v>77</v>
      </c>
      <c r="M2452" t="s"/>
      <c r="N2452" t="s">
        <v>2780</v>
      </c>
      <c r="O2452" t="s">
        <v>79</v>
      </c>
      <c r="P2452" t="s">
        <v>2730</v>
      </c>
      <c r="Q2452" t="s"/>
      <c r="R2452" t="s">
        <v>277</v>
      </c>
      <c r="S2452" t="s">
        <v>2781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>
        <f>HYPERLINK("https://hotelmonitor-cachepage.eclerx.com/savepage/tk_15454758768086207_sr_62.html","info")</f>
        <v/>
      </c>
      <c r="AA2452" t="n">
        <v>-1560635</v>
      </c>
      <c r="AB2452" t="s">
        <v>2733</v>
      </c>
      <c r="AC2452" t="s">
        <v>196</v>
      </c>
      <c r="AD2452" t="s">
        <v>89</v>
      </c>
      <c r="AE2452" t="s"/>
      <c r="AF2452" t="s"/>
      <c r="AG2452" t="s"/>
      <c r="AH2452" t="s">
        <v>2782</v>
      </c>
      <c r="AI2452" t="s">
        <v>2783</v>
      </c>
      <c r="AJ2452" t="s"/>
      <c r="AK2452" t="s">
        <v>91</v>
      </c>
      <c r="AL2452" t="s"/>
      <c r="AM2452" t="s"/>
      <c r="AN2452" t="s">
        <v>91</v>
      </c>
      <c r="AO2452" t="s"/>
      <c r="AP2452" t="n">
        <v>22</v>
      </c>
      <c r="AQ2452" t="s">
        <v>92</v>
      </c>
      <c r="AR2452" t="s"/>
      <c r="AS2452" t="s">
        <v>1073</v>
      </c>
      <c r="AT2452" t="s">
        <v>94</v>
      </c>
      <c r="AU2452" t="s">
        <v>91</v>
      </c>
      <c r="AV2452" t="s"/>
      <c r="AW2452" t="s">
        <v>95</v>
      </c>
      <c r="AX2452" t="s"/>
      <c r="AY2452" t="n">
        <v>1560635</v>
      </c>
      <c r="AZ2452" t="s">
        <v>2736</v>
      </c>
      <c r="BA2452" t="s"/>
      <c r="BB2452" t="s"/>
      <c r="BC2452" t="n">
        <v>38.97</v>
      </c>
      <c r="BD2452" t="n">
        <v>38.97</v>
      </c>
      <c r="BE2452" t="s">
        <v>2784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>
        <v>284</v>
      </c>
      <c r="BO2452" t="s">
        <v>82</v>
      </c>
      <c r="BP2452" t="s">
        <v>99</v>
      </c>
      <c r="BQ2452" t="s">
        <v>2785</v>
      </c>
      <c r="BR2452" t="s">
        <v>205</v>
      </c>
    </row>
    <row r="2453" spans="1:70">
      <c r="A2453" t="s">
        <v>70</v>
      </c>
      <c r="B2453" t="s">
        <v>71</v>
      </c>
      <c r="C2453" t="s">
        <v>72</v>
      </c>
      <c r="D2453" t="n">
        <v>3</v>
      </c>
      <c r="E2453" t="s">
        <v>2730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121.5</v>
      </c>
      <c r="L2453" t="s">
        <v>77</v>
      </c>
      <c r="M2453" t="s"/>
      <c r="N2453" t="s">
        <v>2780</v>
      </c>
      <c r="O2453" t="s">
        <v>79</v>
      </c>
      <c r="P2453" t="s">
        <v>2730</v>
      </c>
      <c r="Q2453" t="s"/>
      <c r="R2453" t="s">
        <v>277</v>
      </c>
      <c r="S2453" t="s">
        <v>2781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>
        <f>HYPERLINK("https://hotelmonitor-cachepage.eclerx.com/savepage/tk_15454758768086207_sr_62.html","info")</f>
        <v/>
      </c>
      <c r="AA2453" t="n">
        <v>-1560635</v>
      </c>
      <c r="AB2453" t="s">
        <v>2733</v>
      </c>
      <c r="AC2453" t="s">
        <v>196</v>
      </c>
      <c r="AD2453" t="s">
        <v>89</v>
      </c>
      <c r="AE2453" t="s"/>
      <c r="AF2453" t="s"/>
      <c r="AG2453" t="s"/>
      <c r="AH2453" t="s">
        <v>2782</v>
      </c>
      <c r="AI2453" t="s">
        <v>2783</v>
      </c>
      <c r="AJ2453" t="s"/>
      <c r="AK2453" t="s">
        <v>91</v>
      </c>
      <c r="AL2453" t="s"/>
      <c r="AM2453" t="s"/>
      <c r="AN2453" t="s">
        <v>91</v>
      </c>
      <c r="AO2453" t="s"/>
      <c r="AP2453" t="n">
        <v>22</v>
      </c>
      <c r="AQ2453" t="s">
        <v>92</v>
      </c>
      <c r="AR2453" t="s"/>
      <c r="AS2453" t="s">
        <v>1073</v>
      </c>
      <c r="AT2453" t="s">
        <v>94</v>
      </c>
      <c r="AU2453" t="s">
        <v>91</v>
      </c>
      <c r="AV2453" t="s"/>
      <c r="AW2453" t="s">
        <v>95</v>
      </c>
      <c r="AX2453" t="s"/>
      <c r="AY2453" t="n">
        <v>1560635</v>
      </c>
      <c r="AZ2453" t="s">
        <v>2736</v>
      </c>
      <c r="BA2453" t="s"/>
      <c r="BB2453" t="s"/>
      <c r="BC2453" t="n">
        <v>38.97</v>
      </c>
      <c r="BD2453" t="n">
        <v>38.97</v>
      </c>
      <c r="BE2453" t="s">
        <v>2784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>
        <v>284</v>
      </c>
      <c r="BO2453" t="s">
        <v>82</v>
      </c>
      <c r="BP2453" t="s">
        <v>99</v>
      </c>
      <c r="BQ2453" t="s">
        <v>2785</v>
      </c>
      <c r="BR2453" t="s">
        <v>205</v>
      </c>
    </row>
    <row r="2454" spans="1:70">
      <c r="A2454" t="s">
        <v>70</v>
      </c>
      <c r="B2454" t="s">
        <v>71</v>
      </c>
      <c r="C2454" t="s">
        <v>72</v>
      </c>
      <c r="D2454" t="n">
        <v>3</v>
      </c>
      <c r="E2454" t="s">
        <v>2730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133.5</v>
      </c>
      <c r="L2454" t="s">
        <v>77</v>
      </c>
      <c r="M2454" t="s"/>
      <c r="N2454" t="s">
        <v>2780</v>
      </c>
      <c r="O2454" t="s">
        <v>79</v>
      </c>
      <c r="P2454" t="s">
        <v>2730</v>
      </c>
      <c r="Q2454" t="s"/>
      <c r="R2454" t="s">
        <v>277</v>
      </c>
      <c r="S2454" t="s">
        <v>2751</v>
      </c>
      <c r="T2454" t="s">
        <v>82</v>
      </c>
      <c r="U2454" t="s">
        <v>83</v>
      </c>
      <c r="V2454" t="s">
        <v>84</v>
      </c>
      <c r="W2454" t="s">
        <v>103</v>
      </c>
      <c r="X2454" t="s"/>
      <c r="Y2454" t="s">
        <v>86</v>
      </c>
      <c r="Z2454">
        <f>HYPERLINK("https://hotelmonitor-cachepage.eclerx.com/savepage/tk_15454758768086207_sr_62.html","info")</f>
        <v/>
      </c>
      <c r="AA2454" t="n">
        <v>-1560635</v>
      </c>
      <c r="AB2454" t="s">
        <v>2733</v>
      </c>
      <c r="AC2454" t="s">
        <v>196</v>
      </c>
      <c r="AD2454" t="s">
        <v>89</v>
      </c>
      <c r="AE2454" t="s"/>
      <c r="AF2454" t="s"/>
      <c r="AG2454" t="s"/>
      <c r="AH2454" t="s">
        <v>2752</v>
      </c>
      <c r="AI2454" t="s">
        <v>2753</v>
      </c>
      <c r="AJ2454" t="s"/>
      <c r="AK2454" t="s">
        <v>91</v>
      </c>
      <c r="AL2454" t="s"/>
      <c r="AM2454" t="s"/>
      <c r="AN2454" t="s">
        <v>91</v>
      </c>
      <c r="AO2454" t="s"/>
      <c r="AP2454" t="n">
        <v>22</v>
      </c>
      <c r="AQ2454" t="s">
        <v>92</v>
      </c>
      <c r="AR2454" t="s"/>
      <c r="AS2454" t="s">
        <v>1073</v>
      </c>
      <c r="AT2454" t="s">
        <v>94</v>
      </c>
      <c r="AU2454" t="s">
        <v>91</v>
      </c>
      <c r="AV2454" t="s"/>
      <c r="AW2454" t="s">
        <v>95</v>
      </c>
      <c r="AX2454" t="s"/>
      <c r="AY2454" t="n">
        <v>1560635</v>
      </c>
      <c r="AZ2454" t="s">
        <v>2736</v>
      </c>
      <c r="BA2454" t="s"/>
      <c r="BB2454" t="s"/>
      <c r="BC2454" t="n">
        <v>38.97</v>
      </c>
      <c r="BD2454" t="n">
        <v>38.97</v>
      </c>
      <c r="BE2454" t="s">
        <v>2754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>
        <v>284</v>
      </c>
      <c r="BO2454" t="s">
        <v>82</v>
      </c>
      <c r="BP2454" t="s">
        <v>99</v>
      </c>
      <c r="BQ2454" t="s">
        <v>2785</v>
      </c>
      <c r="BR2454" t="s">
        <v>205</v>
      </c>
    </row>
    <row r="2455" spans="1:70">
      <c r="A2455" t="s">
        <v>70</v>
      </c>
      <c r="B2455" t="s">
        <v>71</v>
      </c>
      <c r="C2455" t="s">
        <v>72</v>
      </c>
      <c r="D2455" t="n">
        <v>3</v>
      </c>
      <c r="E2455" t="s">
        <v>2730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133.5</v>
      </c>
      <c r="L2455" t="s">
        <v>77</v>
      </c>
      <c r="M2455" t="s"/>
      <c r="N2455" t="s">
        <v>2780</v>
      </c>
      <c r="O2455" t="s">
        <v>79</v>
      </c>
      <c r="P2455" t="s">
        <v>2730</v>
      </c>
      <c r="Q2455" t="s"/>
      <c r="R2455" t="s">
        <v>277</v>
      </c>
      <c r="S2455" t="s">
        <v>2751</v>
      </c>
      <c r="T2455" t="s">
        <v>82</v>
      </c>
      <c r="U2455" t="s">
        <v>83</v>
      </c>
      <c r="V2455" t="s">
        <v>84</v>
      </c>
      <c r="W2455" t="s">
        <v>103</v>
      </c>
      <c r="X2455" t="s"/>
      <c r="Y2455" t="s">
        <v>86</v>
      </c>
      <c r="Z2455">
        <f>HYPERLINK("https://hotelmonitor-cachepage.eclerx.com/savepage/tk_15454758768086207_sr_62.html","info")</f>
        <v/>
      </c>
      <c r="AA2455" t="n">
        <v>-1560635</v>
      </c>
      <c r="AB2455" t="s">
        <v>2733</v>
      </c>
      <c r="AC2455" t="s">
        <v>196</v>
      </c>
      <c r="AD2455" t="s">
        <v>89</v>
      </c>
      <c r="AE2455" t="s"/>
      <c r="AF2455" t="s"/>
      <c r="AG2455" t="s"/>
      <c r="AH2455" t="s">
        <v>2752</v>
      </c>
      <c r="AI2455" t="s">
        <v>2753</v>
      </c>
      <c r="AJ2455" t="s"/>
      <c r="AK2455" t="s">
        <v>91</v>
      </c>
      <c r="AL2455" t="s"/>
      <c r="AM2455" t="s"/>
      <c r="AN2455" t="s">
        <v>91</v>
      </c>
      <c r="AO2455" t="s"/>
      <c r="AP2455" t="n">
        <v>22</v>
      </c>
      <c r="AQ2455" t="s">
        <v>92</v>
      </c>
      <c r="AR2455" t="s"/>
      <c r="AS2455" t="s">
        <v>1073</v>
      </c>
      <c r="AT2455" t="s">
        <v>94</v>
      </c>
      <c r="AU2455" t="s">
        <v>91</v>
      </c>
      <c r="AV2455" t="s"/>
      <c r="AW2455" t="s">
        <v>95</v>
      </c>
      <c r="AX2455" t="s"/>
      <c r="AY2455" t="n">
        <v>1560635</v>
      </c>
      <c r="AZ2455" t="s">
        <v>2736</v>
      </c>
      <c r="BA2455" t="s"/>
      <c r="BB2455" t="s"/>
      <c r="BC2455" t="n">
        <v>38.97</v>
      </c>
      <c r="BD2455" t="n">
        <v>38.97</v>
      </c>
      <c r="BE2455" t="s">
        <v>2754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>
        <v>284</v>
      </c>
      <c r="BO2455" t="s">
        <v>82</v>
      </c>
      <c r="BP2455" t="s">
        <v>99</v>
      </c>
      <c r="BQ2455" t="s">
        <v>2785</v>
      </c>
      <c r="BR2455" t="s">
        <v>205</v>
      </c>
    </row>
    <row r="2456" spans="1:70">
      <c r="A2456" t="s">
        <v>70</v>
      </c>
      <c r="B2456" t="s">
        <v>71</v>
      </c>
      <c r="C2456" t="s">
        <v>72</v>
      </c>
      <c r="D2456" t="n">
        <v>3</v>
      </c>
      <c r="E2456" t="s">
        <v>2730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133.5</v>
      </c>
      <c r="L2456" t="s">
        <v>77</v>
      </c>
      <c r="M2456" t="s"/>
      <c r="N2456" t="s">
        <v>2780</v>
      </c>
      <c r="O2456" t="s">
        <v>79</v>
      </c>
      <c r="P2456" t="s">
        <v>2730</v>
      </c>
      <c r="Q2456" t="s"/>
      <c r="R2456" t="s">
        <v>277</v>
      </c>
      <c r="S2456" t="s">
        <v>2751</v>
      </c>
      <c r="T2456" t="s">
        <v>82</v>
      </c>
      <c r="U2456" t="s">
        <v>83</v>
      </c>
      <c r="V2456" t="s">
        <v>84</v>
      </c>
      <c r="W2456" t="s">
        <v>103</v>
      </c>
      <c r="X2456" t="s"/>
      <c r="Y2456" t="s">
        <v>86</v>
      </c>
      <c r="Z2456">
        <f>HYPERLINK("https://hotelmonitor-cachepage.eclerx.com/savepage/tk_15454758768086207_sr_62.html","info")</f>
        <v/>
      </c>
      <c r="AA2456" t="n">
        <v>-1560635</v>
      </c>
      <c r="AB2456" t="s">
        <v>2733</v>
      </c>
      <c r="AC2456" t="s">
        <v>196</v>
      </c>
      <c r="AD2456" t="s">
        <v>89</v>
      </c>
      <c r="AE2456" t="s"/>
      <c r="AF2456" t="s"/>
      <c r="AG2456" t="s"/>
      <c r="AH2456" t="s">
        <v>2752</v>
      </c>
      <c r="AI2456" t="s">
        <v>2753</v>
      </c>
      <c r="AJ2456" t="s"/>
      <c r="AK2456" t="s">
        <v>91</v>
      </c>
      <c r="AL2456" t="s"/>
      <c r="AM2456" t="s"/>
      <c r="AN2456" t="s">
        <v>91</v>
      </c>
      <c r="AO2456" t="s"/>
      <c r="AP2456" t="n">
        <v>22</v>
      </c>
      <c r="AQ2456" t="s">
        <v>92</v>
      </c>
      <c r="AR2456" t="s"/>
      <c r="AS2456" t="s">
        <v>1073</v>
      </c>
      <c r="AT2456" t="s">
        <v>94</v>
      </c>
      <c r="AU2456" t="s">
        <v>91</v>
      </c>
      <c r="AV2456" t="s"/>
      <c r="AW2456" t="s">
        <v>95</v>
      </c>
      <c r="AX2456" t="s"/>
      <c r="AY2456" t="n">
        <v>1560635</v>
      </c>
      <c r="AZ2456" t="s">
        <v>2736</v>
      </c>
      <c r="BA2456" t="s"/>
      <c r="BB2456" t="s"/>
      <c r="BC2456" t="n">
        <v>38.97</v>
      </c>
      <c r="BD2456" t="n">
        <v>38.97</v>
      </c>
      <c r="BE2456" t="s">
        <v>2754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>
        <v>284</v>
      </c>
      <c r="BO2456" t="s">
        <v>82</v>
      </c>
      <c r="BP2456" t="s">
        <v>99</v>
      </c>
      <c r="BQ2456" t="s">
        <v>2785</v>
      </c>
      <c r="BR2456" t="s">
        <v>205</v>
      </c>
    </row>
    <row r="2457" spans="1:70">
      <c r="A2457" t="s">
        <v>70</v>
      </c>
      <c r="B2457" t="s">
        <v>71</v>
      </c>
      <c r="C2457" t="s">
        <v>72</v>
      </c>
      <c r="D2457" t="n">
        <v>3</v>
      </c>
      <c r="E2457" t="s">
        <v>2730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133.5</v>
      </c>
      <c r="L2457" t="s">
        <v>77</v>
      </c>
      <c r="M2457" t="s"/>
      <c r="N2457" t="s">
        <v>2780</v>
      </c>
      <c r="O2457" t="s">
        <v>79</v>
      </c>
      <c r="P2457" t="s">
        <v>2730</v>
      </c>
      <c r="Q2457" t="s"/>
      <c r="R2457" t="s">
        <v>277</v>
      </c>
      <c r="S2457" t="s">
        <v>2751</v>
      </c>
      <c r="T2457" t="s">
        <v>82</v>
      </c>
      <c r="U2457" t="s">
        <v>83</v>
      </c>
      <c r="V2457" t="s">
        <v>84</v>
      </c>
      <c r="W2457" t="s">
        <v>103</v>
      </c>
      <c r="X2457" t="s"/>
      <c r="Y2457" t="s">
        <v>86</v>
      </c>
      <c r="Z2457">
        <f>HYPERLINK("https://hotelmonitor-cachepage.eclerx.com/savepage/tk_15454758768086207_sr_62.html","info")</f>
        <v/>
      </c>
      <c r="AA2457" t="n">
        <v>-1560635</v>
      </c>
      <c r="AB2457" t="s">
        <v>2733</v>
      </c>
      <c r="AC2457" t="s">
        <v>196</v>
      </c>
      <c r="AD2457" t="s">
        <v>89</v>
      </c>
      <c r="AE2457" t="s"/>
      <c r="AF2457" t="s"/>
      <c r="AG2457" t="s"/>
      <c r="AH2457" t="s">
        <v>2752</v>
      </c>
      <c r="AI2457" t="s">
        <v>2753</v>
      </c>
      <c r="AJ2457" t="s"/>
      <c r="AK2457" t="s">
        <v>91</v>
      </c>
      <c r="AL2457" t="s"/>
      <c r="AM2457" t="s"/>
      <c r="AN2457" t="s">
        <v>91</v>
      </c>
      <c r="AO2457" t="s"/>
      <c r="AP2457" t="n">
        <v>22</v>
      </c>
      <c r="AQ2457" t="s">
        <v>92</v>
      </c>
      <c r="AR2457" t="s"/>
      <c r="AS2457" t="s">
        <v>1073</v>
      </c>
      <c r="AT2457" t="s">
        <v>94</v>
      </c>
      <c r="AU2457" t="s">
        <v>91</v>
      </c>
      <c r="AV2457" t="s"/>
      <c r="AW2457" t="s">
        <v>95</v>
      </c>
      <c r="AX2457" t="s"/>
      <c r="AY2457" t="n">
        <v>1560635</v>
      </c>
      <c r="AZ2457" t="s">
        <v>2736</v>
      </c>
      <c r="BA2457" t="s"/>
      <c r="BB2457" t="s"/>
      <c r="BC2457" t="n">
        <v>38.97</v>
      </c>
      <c r="BD2457" t="n">
        <v>38.97</v>
      </c>
      <c r="BE2457" t="s">
        <v>2754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>
        <v>284</v>
      </c>
      <c r="BO2457" t="s">
        <v>82</v>
      </c>
      <c r="BP2457" t="s">
        <v>99</v>
      </c>
      <c r="BQ2457" t="s">
        <v>2785</v>
      </c>
      <c r="BR2457" t="s">
        <v>205</v>
      </c>
    </row>
    <row r="2458" spans="1:70">
      <c r="A2458" t="s">
        <v>70</v>
      </c>
      <c r="B2458" t="s">
        <v>71</v>
      </c>
      <c r="C2458" t="s">
        <v>72</v>
      </c>
      <c r="D2458" t="n">
        <v>3</v>
      </c>
      <c r="E2458" t="s">
        <v>2730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135</v>
      </c>
      <c r="L2458" t="s">
        <v>77</v>
      </c>
      <c r="M2458" t="s"/>
      <c r="N2458" t="s">
        <v>2780</v>
      </c>
      <c r="O2458" t="s">
        <v>79</v>
      </c>
      <c r="P2458" t="s">
        <v>2730</v>
      </c>
      <c r="Q2458" t="s"/>
      <c r="R2458" t="s">
        <v>277</v>
      </c>
      <c r="S2458" t="s">
        <v>2786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>
        <f>HYPERLINK("https://hotelmonitor-cachepage.eclerx.com/savepage/tk_15454758768086207_sr_62.html","info")</f>
        <v/>
      </c>
      <c r="AA2458" t="n">
        <v>-1560635</v>
      </c>
      <c r="AB2458" t="s">
        <v>323</v>
      </c>
      <c r="AC2458" t="s">
        <v>88</v>
      </c>
      <c r="AD2458" t="s">
        <v>89</v>
      </c>
      <c r="AE2458" t="s"/>
      <c r="AF2458" t="s"/>
      <c r="AG2458" t="s"/>
      <c r="AH2458" t="s">
        <v>2787</v>
      </c>
      <c r="AI2458" t="s">
        <v>2788</v>
      </c>
      <c r="AJ2458" t="s"/>
      <c r="AK2458" t="s">
        <v>91</v>
      </c>
      <c r="AL2458" t="s"/>
      <c r="AM2458" t="s"/>
      <c r="AN2458" t="s">
        <v>91</v>
      </c>
      <c r="AO2458" t="s"/>
      <c r="AP2458" t="n">
        <v>22</v>
      </c>
      <c r="AQ2458" t="s">
        <v>92</v>
      </c>
      <c r="AR2458" t="s"/>
      <c r="AS2458" t="s">
        <v>1073</v>
      </c>
      <c r="AT2458" t="s">
        <v>94</v>
      </c>
      <c r="AU2458" t="s">
        <v>91</v>
      </c>
      <c r="AV2458" t="s"/>
      <c r="AW2458" t="s">
        <v>95</v>
      </c>
      <c r="AX2458" t="s"/>
      <c r="AY2458" t="n">
        <v>1560635</v>
      </c>
      <c r="AZ2458" t="s">
        <v>2736</v>
      </c>
      <c r="BA2458" t="s"/>
      <c r="BB2458" t="s"/>
      <c r="BC2458" t="n">
        <v>38.97</v>
      </c>
      <c r="BD2458" t="n">
        <v>38.97</v>
      </c>
      <c r="BE2458" t="s">
        <v>865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>
        <v>284</v>
      </c>
      <c r="BO2458" t="s">
        <v>82</v>
      </c>
      <c r="BP2458" t="s">
        <v>99</v>
      </c>
      <c r="BQ2458" t="s">
        <v>2785</v>
      </c>
      <c r="BR2458" t="s">
        <v>205</v>
      </c>
    </row>
    <row r="2459" spans="1:70">
      <c r="A2459" t="s">
        <v>70</v>
      </c>
      <c r="B2459" t="s">
        <v>71</v>
      </c>
      <c r="C2459" t="s">
        <v>72</v>
      </c>
      <c r="D2459" t="n">
        <v>3</v>
      </c>
      <c r="E2459" t="s">
        <v>2730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135</v>
      </c>
      <c r="L2459" t="s">
        <v>77</v>
      </c>
      <c r="M2459" t="s"/>
      <c r="N2459" t="s">
        <v>2780</v>
      </c>
      <c r="O2459" t="s">
        <v>79</v>
      </c>
      <c r="P2459" t="s">
        <v>2730</v>
      </c>
      <c r="Q2459" t="s"/>
      <c r="R2459" t="s">
        <v>277</v>
      </c>
      <c r="S2459" t="s">
        <v>2786</v>
      </c>
      <c r="T2459" t="s">
        <v>82</v>
      </c>
      <c r="U2459" t="s">
        <v>83</v>
      </c>
      <c r="V2459" t="s">
        <v>84</v>
      </c>
      <c r="W2459" t="s">
        <v>85</v>
      </c>
      <c r="X2459" t="s"/>
      <c r="Y2459" t="s">
        <v>86</v>
      </c>
      <c r="Z2459">
        <f>HYPERLINK("https://hotelmonitor-cachepage.eclerx.com/savepage/tk_15454758768086207_sr_62.html","info")</f>
        <v/>
      </c>
      <c r="AA2459" t="n">
        <v>-1560635</v>
      </c>
      <c r="AB2459" t="s">
        <v>323</v>
      </c>
      <c r="AC2459" t="s">
        <v>88</v>
      </c>
      <c r="AD2459" t="s">
        <v>89</v>
      </c>
      <c r="AE2459" t="s"/>
      <c r="AF2459" t="s"/>
      <c r="AG2459" t="s"/>
      <c r="AH2459" t="s">
        <v>2787</v>
      </c>
      <c r="AI2459" t="s">
        <v>2788</v>
      </c>
      <c r="AJ2459" t="s"/>
      <c r="AK2459" t="s">
        <v>91</v>
      </c>
      <c r="AL2459" t="s"/>
      <c r="AM2459" t="s"/>
      <c r="AN2459" t="s">
        <v>91</v>
      </c>
      <c r="AO2459" t="s"/>
      <c r="AP2459" t="n">
        <v>22</v>
      </c>
      <c r="AQ2459" t="s">
        <v>92</v>
      </c>
      <c r="AR2459" t="s"/>
      <c r="AS2459" t="s">
        <v>1073</v>
      </c>
      <c r="AT2459" t="s">
        <v>94</v>
      </c>
      <c r="AU2459" t="s">
        <v>91</v>
      </c>
      <c r="AV2459" t="s"/>
      <c r="AW2459" t="s">
        <v>95</v>
      </c>
      <c r="AX2459" t="s"/>
      <c r="AY2459" t="n">
        <v>1560635</v>
      </c>
      <c r="AZ2459" t="s">
        <v>2736</v>
      </c>
      <c r="BA2459" t="s"/>
      <c r="BB2459" t="s"/>
      <c r="BC2459" t="n">
        <v>38.97</v>
      </c>
      <c r="BD2459" t="n">
        <v>38.97</v>
      </c>
      <c r="BE2459" t="s">
        <v>865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>
        <v>284</v>
      </c>
      <c r="BO2459" t="s">
        <v>82</v>
      </c>
      <c r="BP2459" t="s">
        <v>99</v>
      </c>
      <c r="BQ2459" t="s">
        <v>2785</v>
      </c>
      <c r="BR2459" t="s">
        <v>205</v>
      </c>
    </row>
    <row r="2460" spans="1:70">
      <c r="A2460" t="s">
        <v>70</v>
      </c>
      <c r="B2460" t="s">
        <v>71</v>
      </c>
      <c r="C2460" t="s">
        <v>72</v>
      </c>
      <c r="D2460" t="n">
        <v>3</v>
      </c>
      <c r="E2460" t="s">
        <v>2730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147</v>
      </c>
      <c r="L2460" t="s">
        <v>77</v>
      </c>
      <c r="M2460" t="s"/>
      <c r="N2460" t="s">
        <v>2780</v>
      </c>
      <c r="O2460" t="s">
        <v>79</v>
      </c>
      <c r="P2460" t="s">
        <v>2730</v>
      </c>
      <c r="Q2460" t="s"/>
      <c r="R2460" t="s">
        <v>277</v>
      </c>
      <c r="S2460" t="s">
        <v>2789</v>
      </c>
      <c r="T2460" t="s">
        <v>82</v>
      </c>
      <c r="U2460" t="s">
        <v>83</v>
      </c>
      <c r="V2460" t="s">
        <v>84</v>
      </c>
      <c r="W2460" t="s">
        <v>103</v>
      </c>
      <c r="X2460" t="s"/>
      <c r="Y2460" t="s">
        <v>86</v>
      </c>
      <c r="Z2460">
        <f>HYPERLINK("https://hotelmonitor-cachepage.eclerx.com/savepage/tk_15454758768086207_sr_62.html","info")</f>
        <v/>
      </c>
      <c r="AA2460" t="n">
        <v>-1560635</v>
      </c>
      <c r="AB2460" t="s">
        <v>323</v>
      </c>
      <c r="AC2460" t="s">
        <v>88</v>
      </c>
      <c r="AD2460" t="s">
        <v>89</v>
      </c>
      <c r="AE2460" t="s"/>
      <c r="AF2460" t="s"/>
      <c r="AG2460" t="s"/>
      <c r="AH2460" t="s">
        <v>2790</v>
      </c>
      <c r="AI2460" t="s">
        <v>2108</v>
      </c>
      <c r="AJ2460" t="s"/>
      <c r="AK2460" t="s">
        <v>91</v>
      </c>
      <c r="AL2460" t="s"/>
      <c r="AM2460" t="s"/>
      <c r="AN2460" t="s">
        <v>91</v>
      </c>
      <c r="AO2460" t="s"/>
      <c r="AP2460" t="n">
        <v>22</v>
      </c>
      <c r="AQ2460" t="s">
        <v>92</v>
      </c>
      <c r="AR2460" t="s"/>
      <c r="AS2460" t="s">
        <v>1073</v>
      </c>
      <c r="AT2460" t="s">
        <v>94</v>
      </c>
      <c r="AU2460" t="s">
        <v>91</v>
      </c>
      <c r="AV2460" t="s"/>
      <c r="AW2460" t="s">
        <v>95</v>
      </c>
      <c r="AX2460" t="s"/>
      <c r="AY2460" t="n">
        <v>1560635</v>
      </c>
      <c r="AZ2460" t="s">
        <v>2736</v>
      </c>
      <c r="BA2460" t="s"/>
      <c r="BB2460" t="s"/>
      <c r="BC2460" t="n">
        <v>38.97</v>
      </c>
      <c r="BD2460" t="n">
        <v>38.97</v>
      </c>
      <c r="BE2460" t="s">
        <v>2791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>
        <v>284</v>
      </c>
      <c r="BO2460" t="s">
        <v>82</v>
      </c>
      <c r="BP2460" t="s">
        <v>99</v>
      </c>
      <c r="BQ2460" t="s">
        <v>2785</v>
      </c>
      <c r="BR2460" t="s">
        <v>205</v>
      </c>
    </row>
    <row r="2461" spans="1:70">
      <c r="A2461" t="s">
        <v>70</v>
      </c>
      <c r="B2461" t="s">
        <v>71</v>
      </c>
      <c r="C2461" t="s">
        <v>72</v>
      </c>
      <c r="D2461" t="n">
        <v>3</v>
      </c>
      <c r="E2461" t="s">
        <v>2730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147</v>
      </c>
      <c r="L2461" t="s">
        <v>77</v>
      </c>
      <c r="M2461" t="s"/>
      <c r="N2461" t="s">
        <v>2780</v>
      </c>
      <c r="O2461" t="s">
        <v>79</v>
      </c>
      <c r="P2461" t="s">
        <v>2730</v>
      </c>
      <c r="Q2461" t="s"/>
      <c r="R2461" t="s">
        <v>277</v>
      </c>
      <c r="S2461" t="s">
        <v>2789</v>
      </c>
      <c r="T2461" t="s">
        <v>82</v>
      </c>
      <c r="U2461" t="s">
        <v>83</v>
      </c>
      <c r="V2461" t="s">
        <v>84</v>
      </c>
      <c r="W2461" t="s">
        <v>103</v>
      </c>
      <c r="X2461" t="s"/>
      <c r="Y2461" t="s">
        <v>86</v>
      </c>
      <c r="Z2461">
        <f>HYPERLINK("https://hotelmonitor-cachepage.eclerx.com/savepage/tk_15454758768086207_sr_62.html","info")</f>
        <v/>
      </c>
      <c r="AA2461" t="n">
        <v>-1560635</v>
      </c>
      <c r="AB2461" t="s">
        <v>323</v>
      </c>
      <c r="AC2461" t="s">
        <v>88</v>
      </c>
      <c r="AD2461" t="s">
        <v>89</v>
      </c>
      <c r="AE2461" t="s"/>
      <c r="AF2461" t="s"/>
      <c r="AG2461" t="s"/>
      <c r="AH2461" t="s">
        <v>2790</v>
      </c>
      <c r="AI2461" t="s">
        <v>2108</v>
      </c>
      <c r="AJ2461" t="s"/>
      <c r="AK2461" t="s">
        <v>91</v>
      </c>
      <c r="AL2461" t="s"/>
      <c r="AM2461" t="s"/>
      <c r="AN2461" t="s">
        <v>91</v>
      </c>
      <c r="AO2461" t="s"/>
      <c r="AP2461" t="n">
        <v>22</v>
      </c>
      <c r="AQ2461" t="s">
        <v>92</v>
      </c>
      <c r="AR2461" t="s"/>
      <c r="AS2461" t="s">
        <v>1073</v>
      </c>
      <c r="AT2461" t="s">
        <v>94</v>
      </c>
      <c r="AU2461" t="s">
        <v>91</v>
      </c>
      <c r="AV2461" t="s"/>
      <c r="AW2461" t="s">
        <v>95</v>
      </c>
      <c r="AX2461" t="s"/>
      <c r="AY2461" t="n">
        <v>1560635</v>
      </c>
      <c r="AZ2461" t="s">
        <v>2736</v>
      </c>
      <c r="BA2461" t="s"/>
      <c r="BB2461" t="s"/>
      <c r="BC2461" t="n">
        <v>38.97</v>
      </c>
      <c r="BD2461" t="n">
        <v>38.97</v>
      </c>
      <c r="BE2461" t="s">
        <v>2791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>
        <v>284</v>
      </c>
      <c r="BO2461" t="s">
        <v>82</v>
      </c>
      <c r="BP2461" t="s">
        <v>99</v>
      </c>
      <c r="BQ2461" t="s">
        <v>2785</v>
      </c>
      <c r="BR2461" t="s">
        <v>205</v>
      </c>
    </row>
    <row r="2462" spans="1:70">
      <c r="A2462" t="s">
        <v>70</v>
      </c>
      <c r="B2462" t="s">
        <v>71</v>
      </c>
      <c r="C2462" t="s">
        <v>72</v>
      </c>
      <c r="D2462" t="n">
        <v>3</v>
      </c>
      <c r="E2462" t="s">
        <v>2730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147</v>
      </c>
      <c r="L2462" t="s">
        <v>77</v>
      </c>
      <c r="M2462" t="s"/>
      <c r="N2462" t="s">
        <v>2780</v>
      </c>
      <c r="O2462" t="s">
        <v>79</v>
      </c>
      <c r="P2462" t="s">
        <v>2730</v>
      </c>
      <c r="Q2462" t="s"/>
      <c r="R2462" t="s">
        <v>277</v>
      </c>
      <c r="S2462" t="s">
        <v>2789</v>
      </c>
      <c r="T2462" t="s">
        <v>82</v>
      </c>
      <c r="U2462" t="s">
        <v>83</v>
      </c>
      <c r="V2462" t="s">
        <v>84</v>
      </c>
      <c r="W2462" t="s">
        <v>103</v>
      </c>
      <c r="X2462" t="s"/>
      <c r="Y2462" t="s">
        <v>86</v>
      </c>
      <c r="Z2462">
        <f>HYPERLINK("https://hotelmonitor-cachepage.eclerx.com/savepage/tk_15454758768086207_sr_62.html","info")</f>
        <v/>
      </c>
      <c r="AA2462" t="n">
        <v>-1560635</v>
      </c>
      <c r="AB2462" t="s">
        <v>323</v>
      </c>
      <c r="AC2462" t="s">
        <v>88</v>
      </c>
      <c r="AD2462" t="s">
        <v>89</v>
      </c>
      <c r="AE2462" t="s"/>
      <c r="AF2462" t="s"/>
      <c r="AG2462" t="s"/>
      <c r="AH2462" t="s">
        <v>2790</v>
      </c>
      <c r="AI2462" t="s">
        <v>2108</v>
      </c>
      <c r="AJ2462" t="s"/>
      <c r="AK2462" t="s">
        <v>91</v>
      </c>
      <c r="AL2462" t="s"/>
      <c r="AM2462" t="s"/>
      <c r="AN2462" t="s">
        <v>91</v>
      </c>
      <c r="AO2462" t="s"/>
      <c r="AP2462" t="n">
        <v>22</v>
      </c>
      <c r="AQ2462" t="s">
        <v>92</v>
      </c>
      <c r="AR2462" t="s"/>
      <c r="AS2462" t="s">
        <v>1073</v>
      </c>
      <c r="AT2462" t="s">
        <v>94</v>
      </c>
      <c r="AU2462" t="s">
        <v>91</v>
      </c>
      <c r="AV2462" t="s"/>
      <c r="AW2462" t="s">
        <v>95</v>
      </c>
      <c r="AX2462" t="s"/>
      <c r="AY2462" t="n">
        <v>1560635</v>
      </c>
      <c r="AZ2462" t="s">
        <v>2736</v>
      </c>
      <c r="BA2462" t="s"/>
      <c r="BB2462" t="s"/>
      <c r="BC2462" t="n">
        <v>38.97</v>
      </c>
      <c r="BD2462" t="n">
        <v>38.97</v>
      </c>
      <c r="BE2462" t="s">
        <v>2791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>
        <v>284</v>
      </c>
      <c r="BO2462" t="s">
        <v>82</v>
      </c>
      <c r="BP2462" t="s">
        <v>99</v>
      </c>
      <c r="BQ2462" t="s">
        <v>2785</v>
      </c>
      <c r="BR2462" t="s">
        <v>205</v>
      </c>
    </row>
    <row r="2463" spans="1:70">
      <c r="A2463" t="s">
        <v>70</v>
      </c>
      <c r="B2463" t="s">
        <v>71</v>
      </c>
      <c r="C2463" t="s">
        <v>72</v>
      </c>
      <c r="D2463" t="n">
        <v>3</v>
      </c>
      <c r="E2463" t="s">
        <v>2730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147</v>
      </c>
      <c r="L2463" t="s">
        <v>77</v>
      </c>
      <c r="M2463" t="s"/>
      <c r="N2463" t="s">
        <v>2780</v>
      </c>
      <c r="O2463" t="s">
        <v>79</v>
      </c>
      <c r="P2463" t="s">
        <v>2730</v>
      </c>
      <c r="Q2463" t="s"/>
      <c r="R2463" t="s">
        <v>277</v>
      </c>
      <c r="S2463" t="s">
        <v>2789</v>
      </c>
      <c r="T2463" t="s">
        <v>82</v>
      </c>
      <c r="U2463" t="s">
        <v>83</v>
      </c>
      <c r="V2463" t="s">
        <v>84</v>
      </c>
      <c r="W2463" t="s">
        <v>103</v>
      </c>
      <c r="X2463" t="s"/>
      <c r="Y2463" t="s">
        <v>86</v>
      </c>
      <c r="Z2463">
        <f>HYPERLINK("https://hotelmonitor-cachepage.eclerx.com/savepage/tk_15454758768086207_sr_62.html","info")</f>
        <v/>
      </c>
      <c r="AA2463" t="n">
        <v>-1560635</v>
      </c>
      <c r="AB2463" t="s">
        <v>323</v>
      </c>
      <c r="AC2463" t="s">
        <v>88</v>
      </c>
      <c r="AD2463" t="s">
        <v>89</v>
      </c>
      <c r="AE2463" t="s"/>
      <c r="AF2463" t="s"/>
      <c r="AG2463" t="s"/>
      <c r="AH2463" t="s">
        <v>2790</v>
      </c>
      <c r="AI2463" t="s">
        <v>2108</v>
      </c>
      <c r="AJ2463" t="s"/>
      <c r="AK2463" t="s">
        <v>91</v>
      </c>
      <c r="AL2463" t="s"/>
      <c r="AM2463" t="s"/>
      <c r="AN2463" t="s">
        <v>91</v>
      </c>
      <c r="AO2463" t="s"/>
      <c r="AP2463" t="n">
        <v>22</v>
      </c>
      <c r="AQ2463" t="s">
        <v>92</v>
      </c>
      <c r="AR2463" t="s"/>
      <c r="AS2463" t="s">
        <v>1073</v>
      </c>
      <c r="AT2463" t="s">
        <v>94</v>
      </c>
      <c r="AU2463" t="s">
        <v>91</v>
      </c>
      <c r="AV2463" t="s"/>
      <c r="AW2463" t="s">
        <v>95</v>
      </c>
      <c r="AX2463" t="s"/>
      <c r="AY2463" t="n">
        <v>1560635</v>
      </c>
      <c r="AZ2463" t="s">
        <v>2736</v>
      </c>
      <c r="BA2463" t="s"/>
      <c r="BB2463" t="s"/>
      <c r="BC2463" t="n">
        <v>38.97</v>
      </c>
      <c r="BD2463" t="n">
        <v>38.97</v>
      </c>
      <c r="BE2463" t="s">
        <v>2791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>
        <v>284</v>
      </c>
      <c r="BO2463" t="s">
        <v>82</v>
      </c>
      <c r="BP2463" t="s">
        <v>99</v>
      </c>
      <c r="BQ2463" t="s">
        <v>2785</v>
      </c>
      <c r="BR2463" t="s">
        <v>205</v>
      </c>
    </row>
    <row r="2464" spans="1:70">
      <c r="A2464" t="s">
        <v>70</v>
      </c>
      <c r="B2464" t="s">
        <v>71</v>
      </c>
      <c r="C2464" t="s">
        <v>72</v>
      </c>
      <c r="D2464" t="n">
        <v>3</v>
      </c>
      <c r="E2464" t="s">
        <v>2730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151.5</v>
      </c>
      <c r="L2464" t="s">
        <v>77</v>
      </c>
      <c r="M2464" t="s"/>
      <c r="N2464" t="s">
        <v>2780</v>
      </c>
      <c r="O2464" t="s">
        <v>79</v>
      </c>
      <c r="P2464" t="s">
        <v>2730</v>
      </c>
      <c r="Q2464" t="s"/>
      <c r="R2464" t="s">
        <v>277</v>
      </c>
      <c r="S2464" t="s">
        <v>2792</v>
      </c>
      <c r="T2464" t="s">
        <v>82</v>
      </c>
      <c r="U2464" t="s">
        <v>83</v>
      </c>
      <c r="V2464" t="s">
        <v>84</v>
      </c>
      <c r="W2464" t="s">
        <v>107</v>
      </c>
      <c r="X2464" t="s"/>
      <c r="Y2464" t="s">
        <v>86</v>
      </c>
      <c r="Z2464">
        <f>HYPERLINK("https://hotelmonitor-cachepage.eclerx.com/savepage/tk_15454758768086207_sr_62.html","info")</f>
        <v/>
      </c>
      <c r="AA2464" t="n">
        <v>-1560635</v>
      </c>
      <c r="AB2464" t="s">
        <v>2733</v>
      </c>
      <c r="AC2464" t="s">
        <v>196</v>
      </c>
      <c r="AD2464" t="s">
        <v>89</v>
      </c>
      <c r="AE2464" t="s"/>
      <c r="AF2464" t="s"/>
      <c r="AG2464" t="s"/>
      <c r="AH2464" t="s">
        <v>2793</v>
      </c>
      <c r="AI2464" t="s">
        <v>2794</v>
      </c>
      <c r="AJ2464" t="s"/>
      <c r="AK2464" t="s">
        <v>91</v>
      </c>
      <c r="AL2464" t="s"/>
      <c r="AM2464" t="s"/>
      <c r="AN2464" t="s">
        <v>91</v>
      </c>
      <c r="AO2464" t="s"/>
      <c r="AP2464" t="n">
        <v>22</v>
      </c>
      <c r="AQ2464" t="s">
        <v>92</v>
      </c>
      <c r="AR2464" t="s"/>
      <c r="AS2464" t="s">
        <v>1073</v>
      </c>
      <c r="AT2464" t="s">
        <v>94</v>
      </c>
      <c r="AU2464" t="s">
        <v>91</v>
      </c>
      <c r="AV2464" t="s"/>
      <c r="AW2464" t="s">
        <v>95</v>
      </c>
      <c r="AX2464" t="s"/>
      <c r="AY2464" t="n">
        <v>1560635</v>
      </c>
      <c r="AZ2464" t="s">
        <v>2736</v>
      </c>
      <c r="BA2464" t="s"/>
      <c r="BB2464" t="s"/>
      <c r="BC2464" t="n">
        <v>38.97</v>
      </c>
      <c r="BD2464" t="n">
        <v>38.97</v>
      </c>
      <c r="BE2464" t="s">
        <v>2795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>
        <v>284</v>
      </c>
      <c r="BO2464" t="s">
        <v>82</v>
      </c>
      <c r="BP2464" t="s">
        <v>99</v>
      </c>
      <c r="BQ2464" t="s">
        <v>2785</v>
      </c>
      <c r="BR2464" t="s">
        <v>205</v>
      </c>
    </row>
    <row r="2465" spans="1:70">
      <c r="A2465" t="s">
        <v>70</v>
      </c>
      <c r="B2465" t="s">
        <v>71</v>
      </c>
      <c r="C2465" t="s">
        <v>72</v>
      </c>
      <c r="D2465" t="n">
        <v>3</v>
      </c>
      <c r="E2465" t="s">
        <v>2730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151.5</v>
      </c>
      <c r="L2465" t="s">
        <v>77</v>
      </c>
      <c r="M2465" t="s"/>
      <c r="N2465" t="s">
        <v>2780</v>
      </c>
      <c r="O2465" t="s">
        <v>79</v>
      </c>
      <c r="P2465" t="s">
        <v>2730</v>
      </c>
      <c r="Q2465" t="s"/>
      <c r="R2465" t="s">
        <v>277</v>
      </c>
      <c r="S2465" t="s">
        <v>2792</v>
      </c>
      <c r="T2465" t="s">
        <v>82</v>
      </c>
      <c r="U2465" t="s">
        <v>83</v>
      </c>
      <c r="V2465" t="s">
        <v>84</v>
      </c>
      <c r="W2465" t="s">
        <v>107</v>
      </c>
      <c r="X2465" t="s"/>
      <c r="Y2465" t="s">
        <v>86</v>
      </c>
      <c r="Z2465">
        <f>HYPERLINK("https://hotelmonitor-cachepage.eclerx.com/savepage/tk_15454758768086207_sr_62.html","info")</f>
        <v/>
      </c>
      <c r="AA2465" t="n">
        <v>-1560635</v>
      </c>
      <c r="AB2465" t="s">
        <v>2733</v>
      </c>
      <c r="AC2465" t="s">
        <v>196</v>
      </c>
      <c r="AD2465" t="s">
        <v>89</v>
      </c>
      <c r="AE2465" t="s"/>
      <c r="AF2465" t="s"/>
      <c r="AG2465" t="s"/>
      <c r="AH2465" t="s">
        <v>2793</v>
      </c>
      <c r="AI2465" t="s">
        <v>2794</v>
      </c>
      <c r="AJ2465" t="s"/>
      <c r="AK2465" t="s">
        <v>91</v>
      </c>
      <c r="AL2465" t="s"/>
      <c r="AM2465" t="s"/>
      <c r="AN2465" t="s">
        <v>91</v>
      </c>
      <c r="AO2465" t="s"/>
      <c r="AP2465" t="n">
        <v>22</v>
      </c>
      <c r="AQ2465" t="s">
        <v>92</v>
      </c>
      <c r="AR2465" t="s"/>
      <c r="AS2465" t="s">
        <v>1073</v>
      </c>
      <c r="AT2465" t="s">
        <v>94</v>
      </c>
      <c r="AU2465" t="s">
        <v>91</v>
      </c>
      <c r="AV2465" t="s"/>
      <c r="AW2465" t="s">
        <v>95</v>
      </c>
      <c r="AX2465" t="s"/>
      <c r="AY2465" t="n">
        <v>1560635</v>
      </c>
      <c r="AZ2465" t="s">
        <v>2736</v>
      </c>
      <c r="BA2465" t="s"/>
      <c r="BB2465" t="s"/>
      <c r="BC2465" t="n">
        <v>38.97</v>
      </c>
      <c r="BD2465" t="n">
        <v>38.97</v>
      </c>
      <c r="BE2465" t="s">
        <v>2795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>
        <v>284</v>
      </c>
      <c r="BO2465" t="s">
        <v>82</v>
      </c>
      <c r="BP2465" t="s">
        <v>99</v>
      </c>
      <c r="BQ2465" t="s">
        <v>2785</v>
      </c>
      <c r="BR2465" t="s">
        <v>205</v>
      </c>
    </row>
    <row r="2466" spans="1:70">
      <c r="A2466" t="s">
        <v>70</v>
      </c>
      <c r="B2466" t="s">
        <v>71</v>
      </c>
      <c r="C2466" t="s">
        <v>72</v>
      </c>
      <c r="D2466" t="n">
        <v>3</v>
      </c>
      <c r="E2466" t="s">
        <v>2730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151.5</v>
      </c>
      <c r="L2466" t="s">
        <v>77</v>
      </c>
      <c r="M2466" t="s"/>
      <c r="N2466" t="s">
        <v>2780</v>
      </c>
      <c r="O2466" t="s">
        <v>79</v>
      </c>
      <c r="P2466" t="s">
        <v>2730</v>
      </c>
      <c r="Q2466" t="s"/>
      <c r="R2466" t="s">
        <v>277</v>
      </c>
      <c r="S2466" t="s">
        <v>2792</v>
      </c>
      <c r="T2466" t="s">
        <v>82</v>
      </c>
      <c r="U2466" t="s">
        <v>83</v>
      </c>
      <c r="V2466" t="s">
        <v>84</v>
      </c>
      <c r="W2466" t="s">
        <v>107</v>
      </c>
      <c r="X2466" t="s"/>
      <c r="Y2466" t="s">
        <v>86</v>
      </c>
      <c r="Z2466">
        <f>HYPERLINK("https://hotelmonitor-cachepage.eclerx.com/savepage/tk_15454758768086207_sr_62.html","info")</f>
        <v/>
      </c>
      <c r="AA2466" t="n">
        <v>-1560635</v>
      </c>
      <c r="AB2466" t="s">
        <v>2733</v>
      </c>
      <c r="AC2466" t="s">
        <v>196</v>
      </c>
      <c r="AD2466" t="s">
        <v>89</v>
      </c>
      <c r="AE2466" t="s"/>
      <c r="AF2466" t="s"/>
      <c r="AG2466" t="s"/>
      <c r="AH2466" t="s">
        <v>2793</v>
      </c>
      <c r="AI2466" t="s">
        <v>2794</v>
      </c>
      <c r="AJ2466" t="s"/>
      <c r="AK2466" t="s">
        <v>91</v>
      </c>
      <c r="AL2466" t="s"/>
      <c r="AM2466" t="s"/>
      <c r="AN2466" t="s">
        <v>91</v>
      </c>
      <c r="AO2466" t="s"/>
      <c r="AP2466" t="n">
        <v>22</v>
      </c>
      <c r="AQ2466" t="s">
        <v>92</v>
      </c>
      <c r="AR2466" t="s"/>
      <c r="AS2466" t="s">
        <v>1073</v>
      </c>
      <c r="AT2466" t="s">
        <v>94</v>
      </c>
      <c r="AU2466" t="s">
        <v>91</v>
      </c>
      <c r="AV2466" t="s"/>
      <c r="AW2466" t="s">
        <v>95</v>
      </c>
      <c r="AX2466" t="s"/>
      <c r="AY2466" t="n">
        <v>1560635</v>
      </c>
      <c r="AZ2466" t="s">
        <v>2736</v>
      </c>
      <c r="BA2466" t="s"/>
      <c r="BB2466" t="s"/>
      <c r="BC2466" t="n">
        <v>38.97</v>
      </c>
      <c r="BD2466" t="n">
        <v>38.97</v>
      </c>
      <c r="BE2466" t="s">
        <v>2795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>
        <v>284</v>
      </c>
      <c r="BO2466" t="s">
        <v>82</v>
      </c>
      <c r="BP2466" t="s">
        <v>99</v>
      </c>
      <c r="BQ2466" t="s">
        <v>2785</v>
      </c>
      <c r="BR2466" t="s">
        <v>205</v>
      </c>
    </row>
    <row r="2467" spans="1:70">
      <c r="A2467" t="s">
        <v>70</v>
      </c>
      <c r="B2467" t="s">
        <v>71</v>
      </c>
      <c r="C2467" t="s">
        <v>72</v>
      </c>
      <c r="D2467" t="n">
        <v>3</v>
      </c>
      <c r="E2467" t="s">
        <v>2730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151.5</v>
      </c>
      <c r="L2467" t="s">
        <v>77</v>
      </c>
      <c r="M2467" t="s"/>
      <c r="N2467" t="s">
        <v>2780</v>
      </c>
      <c r="O2467" t="s">
        <v>79</v>
      </c>
      <c r="P2467" t="s">
        <v>2730</v>
      </c>
      <c r="Q2467" t="s"/>
      <c r="R2467" t="s">
        <v>277</v>
      </c>
      <c r="S2467" t="s">
        <v>2792</v>
      </c>
      <c r="T2467" t="s">
        <v>82</v>
      </c>
      <c r="U2467" t="s">
        <v>83</v>
      </c>
      <c r="V2467" t="s">
        <v>84</v>
      </c>
      <c r="W2467" t="s">
        <v>107</v>
      </c>
      <c r="X2467" t="s"/>
      <c r="Y2467" t="s">
        <v>86</v>
      </c>
      <c r="Z2467">
        <f>HYPERLINK("https://hotelmonitor-cachepage.eclerx.com/savepage/tk_15454758768086207_sr_62.html","info")</f>
        <v/>
      </c>
      <c r="AA2467" t="n">
        <v>-1560635</v>
      </c>
      <c r="AB2467" t="s">
        <v>2733</v>
      </c>
      <c r="AC2467" t="s">
        <v>196</v>
      </c>
      <c r="AD2467" t="s">
        <v>89</v>
      </c>
      <c r="AE2467" t="s"/>
      <c r="AF2467" t="s"/>
      <c r="AG2467" t="s"/>
      <c r="AH2467" t="s">
        <v>2793</v>
      </c>
      <c r="AI2467" t="s">
        <v>2794</v>
      </c>
      <c r="AJ2467" t="s"/>
      <c r="AK2467" t="s">
        <v>91</v>
      </c>
      <c r="AL2467" t="s"/>
      <c r="AM2467" t="s"/>
      <c r="AN2467" t="s">
        <v>91</v>
      </c>
      <c r="AO2467" t="s"/>
      <c r="AP2467" t="n">
        <v>22</v>
      </c>
      <c r="AQ2467" t="s">
        <v>92</v>
      </c>
      <c r="AR2467" t="s"/>
      <c r="AS2467" t="s">
        <v>1073</v>
      </c>
      <c r="AT2467" t="s">
        <v>94</v>
      </c>
      <c r="AU2467" t="s">
        <v>91</v>
      </c>
      <c r="AV2467" t="s"/>
      <c r="AW2467" t="s">
        <v>95</v>
      </c>
      <c r="AX2467" t="s"/>
      <c r="AY2467" t="n">
        <v>1560635</v>
      </c>
      <c r="AZ2467" t="s">
        <v>2736</v>
      </c>
      <c r="BA2467" t="s"/>
      <c r="BB2467" t="s"/>
      <c r="BC2467" t="n">
        <v>38.97</v>
      </c>
      <c r="BD2467" t="n">
        <v>38.97</v>
      </c>
      <c r="BE2467" t="s">
        <v>2795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>
        <v>284</v>
      </c>
      <c r="BO2467" t="s">
        <v>82</v>
      </c>
      <c r="BP2467" t="s">
        <v>99</v>
      </c>
      <c r="BQ2467" t="s">
        <v>2785</v>
      </c>
      <c r="BR2467" t="s">
        <v>205</v>
      </c>
    </row>
    <row r="2468" spans="1:70">
      <c r="A2468" t="s">
        <v>70</v>
      </c>
      <c r="B2468" t="s">
        <v>71</v>
      </c>
      <c r="C2468" t="s">
        <v>72</v>
      </c>
      <c r="D2468" t="n">
        <v>3</v>
      </c>
      <c r="E2468" t="s">
        <v>2730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165</v>
      </c>
      <c r="L2468" t="s">
        <v>77</v>
      </c>
      <c r="M2468" t="s"/>
      <c r="N2468" t="s">
        <v>2780</v>
      </c>
      <c r="O2468" t="s">
        <v>79</v>
      </c>
      <c r="P2468" t="s">
        <v>2730</v>
      </c>
      <c r="Q2468" t="s"/>
      <c r="R2468" t="s">
        <v>277</v>
      </c>
      <c r="S2468" t="s">
        <v>2796</v>
      </c>
      <c r="T2468" t="s">
        <v>82</v>
      </c>
      <c r="U2468" t="s">
        <v>83</v>
      </c>
      <c r="V2468" t="s">
        <v>84</v>
      </c>
      <c r="W2468" t="s">
        <v>107</v>
      </c>
      <c r="X2468" t="s"/>
      <c r="Y2468" t="s">
        <v>86</v>
      </c>
      <c r="Z2468">
        <f>HYPERLINK("https://hotelmonitor-cachepage.eclerx.com/savepage/tk_15454758768086207_sr_62.html","info")</f>
        <v/>
      </c>
      <c r="AA2468" t="n">
        <v>-1560635</v>
      </c>
      <c r="AB2468" t="s">
        <v>323</v>
      </c>
      <c r="AC2468" t="s">
        <v>88</v>
      </c>
      <c r="AD2468" t="s">
        <v>89</v>
      </c>
      <c r="AE2468" t="s"/>
      <c r="AF2468" t="s"/>
      <c r="AG2468" t="s"/>
      <c r="AH2468" t="s">
        <v>2034</v>
      </c>
      <c r="AI2468" t="s">
        <v>2115</v>
      </c>
      <c r="AJ2468" t="s"/>
      <c r="AK2468" t="s">
        <v>91</v>
      </c>
      <c r="AL2468" t="s"/>
      <c r="AM2468" t="s"/>
      <c r="AN2468" t="s">
        <v>91</v>
      </c>
      <c r="AO2468" t="s"/>
      <c r="AP2468" t="n">
        <v>22</v>
      </c>
      <c r="AQ2468" t="s">
        <v>92</v>
      </c>
      <c r="AR2468" t="s"/>
      <c r="AS2468" t="s">
        <v>1073</v>
      </c>
      <c r="AT2468" t="s">
        <v>94</v>
      </c>
      <c r="AU2468" t="s">
        <v>91</v>
      </c>
      <c r="AV2468" t="s"/>
      <c r="AW2468" t="s">
        <v>95</v>
      </c>
      <c r="AX2468" t="s"/>
      <c r="AY2468" t="n">
        <v>1560635</v>
      </c>
      <c r="AZ2468" t="s">
        <v>2736</v>
      </c>
      <c r="BA2468" t="s"/>
      <c r="BB2468" t="s"/>
      <c r="BC2468" t="n">
        <v>38.97</v>
      </c>
      <c r="BD2468" t="n">
        <v>38.97</v>
      </c>
      <c r="BE2468" t="s">
        <v>2797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>
        <v>284</v>
      </c>
      <c r="BO2468" t="s">
        <v>82</v>
      </c>
      <c r="BP2468" t="s">
        <v>99</v>
      </c>
      <c r="BQ2468" t="s">
        <v>2785</v>
      </c>
      <c r="BR2468" t="s">
        <v>205</v>
      </c>
    </row>
    <row r="2469" spans="1:70">
      <c r="A2469" t="s">
        <v>70</v>
      </c>
      <c r="B2469" t="s">
        <v>71</v>
      </c>
      <c r="C2469" t="s">
        <v>72</v>
      </c>
      <c r="D2469" t="n">
        <v>3</v>
      </c>
      <c r="E2469" t="s">
        <v>2730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165</v>
      </c>
      <c r="L2469" t="s">
        <v>77</v>
      </c>
      <c r="M2469" t="s"/>
      <c r="N2469" t="s">
        <v>2780</v>
      </c>
      <c r="O2469" t="s">
        <v>79</v>
      </c>
      <c r="P2469" t="s">
        <v>2730</v>
      </c>
      <c r="Q2469" t="s"/>
      <c r="R2469" t="s">
        <v>277</v>
      </c>
      <c r="S2469" t="s">
        <v>2796</v>
      </c>
      <c r="T2469" t="s">
        <v>82</v>
      </c>
      <c r="U2469" t="s">
        <v>83</v>
      </c>
      <c r="V2469" t="s">
        <v>84</v>
      </c>
      <c r="W2469" t="s">
        <v>107</v>
      </c>
      <c r="X2469" t="s"/>
      <c r="Y2469" t="s">
        <v>86</v>
      </c>
      <c r="Z2469">
        <f>HYPERLINK("https://hotelmonitor-cachepage.eclerx.com/savepage/tk_15454758768086207_sr_62.html","info")</f>
        <v/>
      </c>
      <c r="AA2469" t="n">
        <v>-1560635</v>
      </c>
      <c r="AB2469" t="s">
        <v>323</v>
      </c>
      <c r="AC2469" t="s">
        <v>88</v>
      </c>
      <c r="AD2469" t="s">
        <v>89</v>
      </c>
      <c r="AE2469" t="s"/>
      <c r="AF2469" t="s"/>
      <c r="AG2469" t="s"/>
      <c r="AH2469" t="s">
        <v>2034</v>
      </c>
      <c r="AI2469" t="s">
        <v>2115</v>
      </c>
      <c r="AJ2469" t="s"/>
      <c r="AK2469" t="s">
        <v>91</v>
      </c>
      <c r="AL2469" t="s"/>
      <c r="AM2469" t="s"/>
      <c r="AN2469" t="s">
        <v>91</v>
      </c>
      <c r="AO2469" t="s"/>
      <c r="AP2469" t="n">
        <v>22</v>
      </c>
      <c r="AQ2469" t="s">
        <v>92</v>
      </c>
      <c r="AR2469" t="s"/>
      <c r="AS2469" t="s">
        <v>1073</v>
      </c>
      <c r="AT2469" t="s">
        <v>94</v>
      </c>
      <c r="AU2469" t="s">
        <v>91</v>
      </c>
      <c r="AV2469" t="s"/>
      <c r="AW2469" t="s">
        <v>95</v>
      </c>
      <c r="AX2469" t="s"/>
      <c r="AY2469" t="n">
        <v>1560635</v>
      </c>
      <c r="AZ2469" t="s">
        <v>2736</v>
      </c>
      <c r="BA2469" t="s"/>
      <c r="BB2469" t="s"/>
      <c r="BC2469" t="n">
        <v>38.97</v>
      </c>
      <c r="BD2469" t="n">
        <v>38.97</v>
      </c>
      <c r="BE2469" t="s">
        <v>2797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>
        <v>284</v>
      </c>
      <c r="BO2469" t="s">
        <v>82</v>
      </c>
      <c r="BP2469" t="s">
        <v>99</v>
      </c>
      <c r="BQ2469" t="s">
        <v>2785</v>
      </c>
      <c r="BR2469" t="s">
        <v>205</v>
      </c>
    </row>
    <row r="2470" spans="1:70">
      <c r="A2470" t="s">
        <v>70</v>
      </c>
      <c r="B2470" t="s">
        <v>71</v>
      </c>
      <c r="C2470" t="s">
        <v>72</v>
      </c>
      <c r="D2470" t="n">
        <v>3</v>
      </c>
      <c r="E2470" t="s">
        <v>2730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165</v>
      </c>
      <c r="L2470" t="s">
        <v>77</v>
      </c>
      <c r="M2470" t="s"/>
      <c r="N2470" t="s">
        <v>2780</v>
      </c>
      <c r="O2470" t="s">
        <v>79</v>
      </c>
      <c r="P2470" t="s">
        <v>2730</v>
      </c>
      <c r="Q2470" t="s"/>
      <c r="R2470" t="s">
        <v>277</v>
      </c>
      <c r="S2470" t="s">
        <v>2796</v>
      </c>
      <c r="T2470" t="s">
        <v>82</v>
      </c>
      <c r="U2470" t="s">
        <v>83</v>
      </c>
      <c r="V2470" t="s">
        <v>84</v>
      </c>
      <c r="W2470" t="s">
        <v>107</v>
      </c>
      <c r="X2470" t="s"/>
      <c r="Y2470" t="s">
        <v>86</v>
      </c>
      <c r="Z2470">
        <f>HYPERLINK("https://hotelmonitor-cachepage.eclerx.com/savepage/tk_15454758768086207_sr_62.html","info")</f>
        <v/>
      </c>
      <c r="AA2470" t="n">
        <v>-1560635</v>
      </c>
      <c r="AB2470" t="s">
        <v>323</v>
      </c>
      <c r="AC2470" t="s">
        <v>88</v>
      </c>
      <c r="AD2470" t="s">
        <v>89</v>
      </c>
      <c r="AE2470" t="s"/>
      <c r="AF2470" t="s"/>
      <c r="AG2470" t="s"/>
      <c r="AH2470" t="s">
        <v>2034</v>
      </c>
      <c r="AI2470" t="s">
        <v>2115</v>
      </c>
      <c r="AJ2470" t="s"/>
      <c r="AK2470" t="s">
        <v>91</v>
      </c>
      <c r="AL2470" t="s"/>
      <c r="AM2470" t="s"/>
      <c r="AN2470" t="s">
        <v>91</v>
      </c>
      <c r="AO2470" t="s"/>
      <c r="AP2470" t="n">
        <v>22</v>
      </c>
      <c r="AQ2470" t="s">
        <v>92</v>
      </c>
      <c r="AR2470" t="s"/>
      <c r="AS2470" t="s">
        <v>1073</v>
      </c>
      <c r="AT2470" t="s">
        <v>94</v>
      </c>
      <c r="AU2470" t="s">
        <v>91</v>
      </c>
      <c r="AV2470" t="s"/>
      <c r="AW2470" t="s">
        <v>95</v>
      </c>
      <c r="AX2470" t="s"/>
      <c r="AY2470" t="n">
        <v>1560635</v>
      </c>
      <c r="AZ2470" t="s">
        <v>2736</v>
      </c>
      <c r="BA2470" t="s"/>
      <c r="BB2470" t="s"/>
      <c r="BC2470" t="n">
        <v>38.97</v>
      </c>
      <c r="BD2470" t="n">
        <v>38.97</v>
      </c>
      <c r="BE2470" t="s">
        <v>2797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>
        <v>284</v>
      </c>
      <c r="BO2470" t="s">
        <v>82</v>
      </c>
      <c r="BP2470" t="s">
        <v>99</v>
      </c>
      <c r="BQ2470" t="s">
        <v>2785</v>
      </c>
      <c r="BR2470" t="s">
        <v>205</v>
      </c>
    </row>
    <row r="2471" spans="1:70">
      <c r="A2471" t="s">
        <v>70</v>
      </c>
      <c r="B2471" t="s">
        <v>71</v>
      </c>
      <c r="C2471" t="s">
        <v>72</v>
      </c>
      <c r="D2471" t="n">
        <v>3</v>
      </c>
      <c r="E2471" t="s">
        <v>2730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165</v>
      </c>
      <c r="L2471" t="s">
        <v>77</v>
      </c>
      <c r="M2471" t="s"/>
      <c r="N2471" t="s">
        <v>2780</v>
      </c>
      <c r="O2471" t="s">
        <v>79</v>
      </c>
      <c r="P2471" t="s">
        <v>2730</v>
      </c>
      <c r="Q2471" t="s"/>
      <c r="R2471" t="s">
        <v>277</v>
      </c>
      <c r="S2471" t="s">
        <v>2796</v>
      </c>
      <c r="T2471" t="s">
        <v>82</v>
      </c>
      <c r="U2471" t="s">
        <v>83</v>
      </c>
      <c r="V2471" t="s">
        <v>84</v>
      </c>
      <c r="W2471" t="s">
        <v>107</v>
      </c>
      <c r="X2471" t="s"/>
      <c r="Y2471" t="s">
        <v>86</v>
      </c>
      <c r="Z2471">
        <f>HYPERLINK("https://hotelmonitor-cachepage.eclerx.com/savepage/tk_15454758768086207_sr_62.html","info")</f>
        <v/>
      </c>
      <c r="AA2471" t="n">
        <v>-1560635</v>
      </c>
      <c r="AB2471" t="s">
        <v>323</v>
      </c>
      <c r="AC2471" t="s">
        <v>88</v>
      </c>
      <c r="AD2471" t="s">
        <v>89</v>
      </c>
      <c r="AE2471" t="s"/>
      <c r="AF2471" t="s"/>
      <c r="AG2471" t="s"/>
      <c r="AH2471" t="s">
        <v>2034</v>
      </c>
      <c r="AI2471" t="s">
        <v>2115</v>
      </c>
      <c r="AJ2471" t="s"/>
      <c r="AK2471" t="s">
        <v>91</v>
      </c>
      <c r="AL2471" t="s"/>
      <c r="AM2471" t="s"/>
      <c r="AN2471" t="s">
        <v>91</v>
      </c>
      <c r="AO2471" t="s"/>
      <c r="AP2471" t="n">
        <v>22</v>
      </c>
      <c r="AQ2471" t="s">
        <v>92</v>
      </c>
      <c r="AR2471" t="s"/>
      <c r="AS2471" t="s">
        <v>1073</v>
      </c>
      <c r="AT2471" t="s">
        <v>94</v>
      </c>
      <c r="AU2471" t="s">
        <v>91</v>
      </c>
      <c r="AV2471" t="s"/>
      <c r="AW2471" t="s">
        <v>95</v>
      </c>
      <c r="AX2471" t="s"/>
      <c r="AY2471" t="n">
        <v>1560635</v>
      </c>
      <c r="AZ2471" t="s">
        <v>2736</v>
      </c>
      <c r="BA2471" t="s"/>
      <c r="BB2471" t="s"/>
      <c r="BC2471" t="n">
        <v>38.97</v>
      </c>
      <c r="BD2471" t="n">
        <v>38.97</v>
      </c>
      <c r="BE2471" t="s">
        <v>2797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>
        <v>284</v>
      </c>
      <c r="BO2471" t="s">
        <v>82</v>
      </c>
      <c r="BP2471" t="s">
        <v>99</v>
      </c>
      <c r="BQ2471" t="s">
        <v>2785</v>
      </c>
      <c r="BR2471" t="s">
        <v>205</v>
      </c>
    </row>
    <row r="2472" spans="1:70">
      <c r="A2472" t="s">
        <v>70</v>
      </c>
      <c r="B2472" t="s">
        <v>71</v>
      </c>
      <c r="C2472" t="s">
        <v>72</v>
      </c>
      <c r="D2472" t="n">
        <v>3</v>
      </c>
      <c r="E2472" t="s">
        <v>2730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126</v>
      </c>
      <c r="L2472" t="s">
        <v>77</v>
      </c>
      <c r="M2472" t="s"/>
      <c r="N2472" t="s">
        <v>2798</v>
      </c>
      <c r="O2472" t="s">
        <v>79</v>
      </c>
      <c r="P2472" t="s">
        <v>2730</v>
      </c>
      <c r="Q2472" t="s"/>
      <c r="R2472" t="s">
        <v>277</v>
      </c>
      <c r="S2472" t="s">
        <v>2799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HYPERLINK("https://hotelmonitor-cachepage.eclerx.com/savepage/tk_15454758768086207_sr_62.html","info")</f>
        <v/>
      </c>
      <c r="AA2472" t="n">
        <v>-1560635</v>
      </c>
      <c r="AB2472" t="s">
        <v>2733</v>
      </c>
      <c r="AC2472" t="s">
        <v>196</v>
      </c>
      <c r="AD2472" t="s">
        <v>89</v>
      </c>
      <c r="AE2472" t="s"/>
      <c r="AF2472" t="s"/>
      <c r="AG2472" t="s"/>
      <c r="AH2472" t="s">
        <v>2800</v>
      </c>
      <c r="AI2472" t="s">
        <v>904</v>
      </c>
      <c r="AJ2472" t="s"/>
      <c r="AK2472" t="s">
        <v>91</v>
      </c>
      <c r="AL2472" t="s"/>
      <c r="AM2472" t="s"/>
      <c r="AN2472" t="s">
        <v>91</v>
      </c>
      <c r="AO2472" t="s"/>
      <c r="AP2472" t="n">
        <v>22</v>
      </c>
      <c r="AQ2472" t="s">
        <v>92</v>
      </c>
      <c r="AR2472" t="s"/>
      <c r="AS2472" t="s">
        <v>512</v>
      </c>
      <c r="AT2472" t="s">
        <v>94</v>
      </c>
      <c r="AU2472" t="s">
        <v>91</v>
      </c>
      <c r="AV2472" t="s"/>
      <c r="AW2472" t="s">
        <v>95</v>
      </c>
      <c r="AX2472" t="s"/>
      <c r="AY2472" t="n">
        <v>1560635</v>
      </c>
      <c r="AZ2472" t="s">
        <v>2736</v>
      </c>
      <c r="BA2472" t="s"/>
      <c r="BB2472" t="s"/>
      <c r="BC2472" t="n">
        <v>38.97</v>
      </c>
      <c r="BD2472" t="n">
        <v>38.97</v>
      </c>
      <c r="BE2472" t="s">
        <v>2801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>
        <v>284</v>
      </c>
      <c r="BO2472" t="s">
        <v>82</v>
      </c>
      <c r="BP2472" t="s">
        <v>99</v>
      </c>
      <c r="BQ2472" t="s">
        <v>2802</v>
      </c>
      <c r="BR2472" t="s">
        <v>205</v>
      </c>
    </row>
    <row r="2473" spans="1:70">
      <c r="A2473" t="s">
        <v>70</v>
      </c>
      <c r="B2473" t="s">
        <v>71</v>
      </c>
      <c r="C2473" t="s">
        <v>72</v>
      </c>
      <c r="D2473" t="n">
        <v>3</v>
      </c>
      <c r="E2473" t="s">
        <v>2730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126</v>
      </c>
      <c r="L2473" t="s">
        <v>77</v>
      </c>
      <c r="M2473" t="s"/>
      <c r="N2473" t="s">
        <v>2798</v>
      </c>
      <c r="O2473" t="s">
        <v>79</v>
      </c>
      <c r="P2473" t="s">
        <v>2730</v>
      </c>
      <c r="Q2473" t="s"/>
      <c r="R2473" t="s">
        <v>277</v>
      </c>
      <c r="S2473" t="s">
        <v>2799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HYPERLINK("https://hotelmonitor-cachepage.eclerx.com/savepage/tk_15454758768086207_sr_62.html","info")</f>
        <v/>
      </c>
      <c r="AA2473" t="n">
        <v>-1560635</v>
      </c>
      <c r="AB2473" t="s">
        <v>2733</v>
      </c>
      <c r="AC2473" t="s">
        <v>196</v>
      </c>
      <c r="AD2473" t="s">
        <v>89</v>
      </c>
      <c r="AE2473" t="s"/>
      <c r="AF2473" t="s"/>
      <c r="AG2473" t="s"/>
      <c r="AH2473" t="s">
        <v>2800</v>
      </c>
      <c r="AI2473" t="s">
        <v>904</v>
      </c>
      <c r="AJ2473" t="s"/>
      <c r="AK2473" t="s">
        <v>91</v>
      </c>
      <c r="AL2473" t="s"/>
      <c r="AM2473" t="s"/>
      <c r="AN2473" t="s">
        <v>91</v>
      </c>
      <c r="AO2473" t="s"/>
      <c r="AP2473" t="n">
        <v>22</v>
      </c>
      <c r="AQ2473" t="s">
        <v>92</v>
      </c>
      <c r="AR2473" t="s"/>
      <c r="AS2473" t="s">
        <v>512</v>
      </c>
      <c r="AT2473" t="s">
        <v>94</v>
      </c>
      <c r="AU2473" t="s">
        <v>91</v>
      </c>
      <c r="AV2473" t="s"/>
      <c r="AW2473" t="s">
        <v>95</v>
      </c>
      <c r="AX2473" t="s"/>
      <c r="AY2473" t="n">
        <v>1560635</v>
      </c>
      <c r="AZ2473" t="s">
        <v>2736</v>
      </c>
      <c r="BA2473" t="s"/>
      <c r="BB2473" t="s"/>
      <c r="BC2473" t="n">
        <v>38.97</v>
      </c>
      <c r="BD2473" t="n">
        <v>38.97</v>
      </c>
      <c r="BE2473" t="s">
        <v>2801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>
        <v>284</v>
      </c>
      <c r="BO2473" t="s">
        <v>82</v>
      </c>
      <c r="BP2473" t="s">
        <v>99</v>
      </c>
      <c r="BQ2473" t="s">
        <v>2802</v>
      </c>
      <c r="BR2473" t="s">
        <v>205</v>
      </c>
    </row>
    <row r="2474" spans="1:70">
      <c r="A2474" t="s">
        <v>70</v>
      </c>
      <c r="B2474" t="s">
        <v>71</v>
      </c>
      <c r="C2474" t="s">
        <v>72</v>
      </c>
      <c r="D2474" t="n">
        <v>3</v>
      </c>
      <c r="E2474" t="s">
        <v>2730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138</v>
      </c>
      <c r="L2474" t="s">
        <v>77</v>
      </c>
      <c r="M2474" t="s"/>
      <c r="N2474" t="s">
        <v>2798</v>
      </c>
      <c r="O2474" t="s">
        <v>79</v>
      </c>
      <c r="P2474" t="s">
        <v>2730</v>
      </c>
      <c r="Q2474" t="s"/>
      <c r="R2474" t="s">
        <v>277</v>
      </c>
      <c r="S2474" t="s">
        <v>2286</v>
      </c>
      <c r="T2474" t="s">
        <v>82</v>
      </c>
      <c r="U2474" t="s">
        <v>83</v>
      </c>
      <c r="V2474" t="s">
        <v>84</v>
      </c>
      <c r="W2474" t="s">
        <v>103</v>
      </c>
      <c r="X2474" t="s"/>
      <c r="Y2474" t="s">
        <v>86</v>
      </c>
      <c r="Z2474">
        <f>HYPERLINK("https://hotelmonitor-cachepage.eclerx.com/savepage/tk_15454758768086207_sr_62.html","info")</f>
        <v/>
      </c>
      <c r="AA2474" t="n">
        <v>-1560635</v>
      </c>
      <c r="AB2474" t="s">
        <v>2733</v>
      </c>
      <c r="AC2474" t="s">
        <v>196</v>
      </c>
      <c r="AD2474" t="s">
        <v>89</v>
      </c>
      <c r="AE2474" t="s"/>
      <c r="AF2474" t="s"/>
      <c r="AG2474" t="s"/>
      <c r="AH2474" t="s">
        <v>2287</v>
      </c>
      <c r="AI2474" t="s">
        <v>2288</v>
      </c>
      <c r="AJ2474" t="s"/>
      <c r="AK2474" t="s">
        <v>91</v>
      </c>
      <c r="AL2474" t="s"/>
      <c r="AM2474" t="s"/>
      <c r="AN2474" t="s">
        <v>91</v>
      </c>
      <c r="AO2474" t="s"/>
      <c r="AP2474" t="n">
        <v>22</v>
      </c>
      <c r="AQ2474" t="s">
        <v>92</v>
      </c>
      <c r="AR2474" t="s"/>
      <c r="AS2474" t="s">
        <v>512</v>
      </c>
      <c r="AT2474" t="s">
        <v>94</v>
      </c>
      <c r="AU2474" t="s">
        <v>91</v>
      </c>
      <c r="AV2474" t="s"/>
      <c r="AW2474" t="s">
        <v>95</v>
      </c>
      <c r="AX2474" t="s"/>
      <c r="AY2474" t="n">
        <v>1560635</v>
      </c>
      <c r="AZ2474" t="s">
        <v>2736</v>
      </c>
      <c r="BA2474" t="s"/>
      <c r="BB2474" t="s"/>
      <c r="BC2474" t="n">
        <v>38.97</v>
      </c>
      <c r="BD2474" t="n">
        <v>38.97</v>
      </c>
      <c r="BE2474" t="s">
        <v>2803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>
        <v>284</v>
      </c>
      <c r="BO2474" t="s">
        <v>82</v>
      </c>
      <c r="BP2474" t="s">
        <v>99</v>
      </c>
      <c r="BQ2474" t="s">
        <v>2802</v>
      </c>
      <c r="BR2474" t="s">
        <v>205</v>
      </c>
    </row>
    <row r="2475" spans="1:70">
      <c r="A2475" t="s">
        <v>70</v>
      </c>
      <c r="B2475" t="s">
        <v>71</v>
      </c>
      <c r="C2475" t="s">
        <v>72</v>
      </c>
      <c r="D2475" t="n">
        <v>3</v>
      </c>
      <c r="E2475" t="s">
        <v>2730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138</v>
      </c>
      <c r="L2475" t="s">
        <v>77</v>
      </c>
      <c r="M2475" t="s"/>
      <c r="N2475" t="s">
        <v>2798</v>
      </c>
      <c r="O2475" t="s">
        <v>79</v>
      </c>
      <c r="P2475" t="s">
        <v>2730</v>
      </c>
      <c r="Q2475" t="s"/>
      <c r="R2475" t="s">
        <v>277</v>
      </c>
      <c r="S2475" t="s">
        <v>2286</v>
      </c>
      <c r="T2475" t="s">
        <v>82</v>
      </c>
      <c r="U2475" t="s">
        <v>83</v>
      </c>
      <c r="V2475" t="s">
        <v>84</v>
      </c>
      <c r="W2475" t="s">
        <v>103</v>
      </c>
      <c r="X2475" t="s"/>
      <c r="Y2475" t="s">
        <v>86</v>
      </c>
      <c r="Z2475">
        <f>HYPERLINK("https://hotelmonitor-cachepage.eclerx.com/savepage/tk_15454758768086207_sr_62.html","info")</f>
        <v/>
      </c>
      <c r="AA2475" t="n">
        <v>-1560635</v>
      </c>
      <c r="AB2475" t="s">
        <v>2733</v>
      </c>
      <c r="AC2475" t="s">
        <v>196</v>
      </c>
      <c r="AD2475" t="s">
        <v>89</v>
      </c>
      <c r="AE2475" t="s"/>
      <c r="AF2475" t="s"/>
      <c r="AG2475" t="s"/>
      <c r="AH2475" t="s">
        <v>2287</v>
      </c>
      <c r="AI2475" t="s">
        <v>2288</v>
      </c>
      <c r="AJ2475" t="s"/>
      <c r="AK2475" t="s">
        <v>91</v>
      </c>
      <c r="AL2475" t="s"/>
      <c r="AM2475" t="s"/>
      <c r="AN2475" t="s">
        <v>91</v>
      </c>
      <c r="AO2475" t="s"/>
      <c r="AP2475" t="n">
        <v>22</v>
      </c>
      <c r="AQ2475" t="s">
        <v>92</v>
      </c>
      <c r="AR2475" t="s"/>
      <c r="AS2475" t="s">
        <v>512</v>
      </c>
      <c r="AT2475" t="s">
        <v>94</v>
      </c>
      <c r="AU2475" t="s">
        <v>91</v>
      </c>
      <c r="AV2475" t="s"/>
      <c r="AW2475" t="s">
        <v>95</v>
      </c>
      <c r="AX2475" t="s"/>
      <c r="AY2475" t="n">
        <v>1560635</v>
      </c>
      <c r="AZ2475" t="s">
        <v>2736</v>
      </c>
      <c r="BA2475" t="s"/>
      <c r="BB2475" t="s"/>
      <c r="BC2475" t="n">
        <v>38.97</v>
      </c>
      <c r="BD2475" t="n">
        <v>38.97</v>
      </c>
      <c r="BE2475" t="s">
        <v>2803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>
        <v>284</v>
      </c>
      <c r="BO2475" t="s">
        <v>82</v>
      </c>
      <c r="BP2475" t="s">
        <v>99</v>
      </c>
      <c r="BQ2475" t="s">
        <v>2802</v>
      </c>
      <c r="BR2475" t="s">
        <v>205</v>
      </c>
    </row>
    <row r="2476" spans="1:70">
      <c r="A2476" t="s">
        <v>70</v>
      </c>
      <c r="B2476" t="s">
        <v>71</v>
      </c>
      <c r="C2476" t="s">
        <v>72</v>
      </c>
      <c r="D2476" t="n">
        <v>3</v>
      </c>
      <c r="E2476" t="s">
        <v>2730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138</v>
      </c>
      <c r="L2476" t="s">
        <v>77</v>
      </c>
      <c r="M2476" t="s"/>
      <c r="N2476" t="s">
        <v>2798</v>
      </c>
      <c r="O2476" t="s">
        <v>79</v>
      </c>
      <c r="P2476" t="s">
        <v>2730</v>
      </c>
      <c r="Q2476" t="s"/>
      <c r="R2476" t="s">
        <v>277</v>
      </c>
      <c r="S2476" t="s">
        <v>2286</v>
      </c>
      <c r="T2476" t="s">
        <v>82</v>
      </c>
      <c r="U2476" t="s">
        <v>83</v>
      </c>
      <c r="V2476" t="s">
        <v>84</v>
      </c>
      <c r="W2476" t="s">
        <v>103</v>
      </c>
      <c r="X2476" t="s"/>
      <c r="Y2476" t="s">
        <v>86</v>
      </c>
      <c r="Z2476">
        <f>HYPERLINK("https://hotelmonitor-cachepage.eclerx.com/savepage/tk_15454758768086207_sr_62.html","info")</f>
        <v/>
      </c>
      <c r="AA2476" t="n">
        <v>-1560635</v>
      </c>
      <c r="AB2476" t="s">
        <v>2733</v>
      </c>
      <c r="AC2476" t="s">
        <v>196</v>
      </c>
      <c r="AD2476" t="s">
        <v>89</v>
      </c>
      <c r="AE2476" t="s"/>
      <c r="AF2476" t="s"/>
      <c r="AG2476" t="s"/>
      <c r="AH2476" t="s">
        <v>2287</v>
      </c>
      <c r="AI2476" t="s">
        <v>2288</v>
      </c>
      <c r="AJ2476" t="s"/>
      <c r="AK2476" t="s">
        <v>91</v>
      </c>
      <c r="AL2476" t="s"/>
      <c r="AM2476" t="s"/>
      <c r="AN2476" t="s">
        <v>91</v>
      </c>
      <c r="AO2476" t="s"/>
      <c r="AP2476" t="n">
        <v>22</v>
      </c>
      <c r="AQ2476" t="s">
        <v>92</v>
      </c>
      <c r="AR2476" t="s"/>
      <c r="AS2476" t="s">
        <v>512</v>
      </c>
      <c r="AT2476" t="s">
        <v>94</v>
      </c>
      <c r="AU2476" t="s">
        <v>91</v>
      </c>
      <c r="AV2476" t="s"/>
      <c r="AW2476" t="s">
        <v>95</v>
      </c>
      <c r="AX2476" t="s"/>
      <c r="AY2476" t="n">
        <v>1560635</v>
      </c>
      <c r="AZ2476" t="s">
        <v>2736</v>
      </c>
      <c r="BA2476" t="s"/>
      <c r="BB2476" t="s"/>
      <c r="BC2476" t="n">
        <v>38.97</v>
      </c>
      <c r="BD2476" t="n">
        <v>38.97</v>
      </c>
      <c r="BE2476" t="s">
        <v>2803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>
        <v>284</v>
      </c>
      <c r="BO2476" t="s">
        <v>82</v>
      </c>
      <c r="BP2476" t="s">
        <v>99</v>
      </c>
      <c r="BQ2476" t="s">
        <v>2802</v>
      </c>
      <c r="BR2476" t="s">
        <v>205</v>
      </c>
    </row>
    <row r="2477" spans="1:70">
      <c r="A2477" t="s">
        <v>70</v>
      </c>
      <c r="B2477" t="s">
        <v>71</v>
      </c>
      <c r="C2477" t="s">
        <v>72</v>
      </c>
      <c r="D2477" t="n">
        <v>3</v>
      </c>
      <c r="E2477" t="s">
        <v>2730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138</v>
      </c>
      <c r="L2477" t="s">
        <v>77</v>
      </c>
      <c r="M2477" t="s"/>
      <c r="N2477" t="s">
        <v>2798</v>
      </c>
      <c r="O2477" t="s">
        <v>79</v>
      </c>
      <c r="P2477" t="s">
        <v>2730</v>
      </c>
      <c r="Q2477" t="s"/>
      <c r="R2477" t="s">
        <v>277</v>
      </c>
      <c r="S2477" t="s">
        <v>2286</v>
      </c>
      <c r="T2477" t="s">
        <v>82</v>
      </c>
      <c r="U2477" t="s">
        <v>83</v>
      </c>
      <c r="V2477" t="s">
        <v>84</v>
      </c>
      <c r="W2477" t="s">
        <v>103</v>
      </c>
      <c r="X2477" t="s"/>
      <c r="Y2477" t="s">
        <v>86</v>
      </c>
      <c r="Z2477">
        <f>HYPERLINK("https://hotelmonitor-cachepage.eclerx.com/savepage/tk_15454758768086207_sr_62.html","info")</f>
        <v/>
      </c>
      <c r="AA2477" t="n">
        <v>-1560635</v>
      </c>
      <c r="AB2477" t="s">
        <v>2733</v>
      </c>
      <c r="AC2477" t="s">
        <v>196</v>
      </c>
      <c r="AD2477" t="s">
        <v>89</v>
      </c>
      <c r="AE2477" t="s"/>
      <c r="AF2477" t="s"/>
      <c r="AG2477" t="s"/>
      <c r="AH2477" t="s">
        <v>2287</v>
      </c>
      <c r="AI2477" t="s">
        <v>2288</v>
      </c>
      <c r="AJ2477" t="s"/>
      <c r="AK2477" t="s">
        <v>91</v>
      </c>
      <c r="AL2477" t="s"/>
      <c r="AM2477" t="s"/>
      <c r="AN2477" t="s">
        <v>91</v>
      </c>
      <c r="AO2477" t="s"/>
      <c r="AP2477" t="n">
        <v>22</v>
      </c>
      <c r="AQ2477" t="s">
        <v>92</v>
      </c>
      <c r="AR2477" t="s"/>
      <c r="AS2477" t="s">
        <v>512</v>
      </c>
      <c r="AT2477" t="s">
        <v>94</v>
      </c>
      <c r="AU2477" t="s">
        <v>91</v>
      </c>
      <c r="AV2477" t="s"/>
      <c r="AW2477" t="s">
        <v>95</v>
      </c>
      <c r="AX2477" t="s"/>
      <c r="AY2477" t="n">
        <v>1560635</v>
      </c>
      <c r="AZ2477" t="s">
        <v>2736</v>
      </c>
      <c r="BA2477" t="s"/>
      <c r="BB2477" t="s"/>
      <c r="BC2477" t="n">
        <v>38.97</v>
      </c>
      <c r="BD2477" t="n">
        <v>38.97</v>
      </c>
      <c r="BE2477" t="s">
        <v>2803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>
        <v>284</v>
      </c>
      <c r="BO2477" t="s">
        <v>82</v>
      </c>
      <c r="BP2477" t="s">
        <v>99</v>
      </c>
      <c r="BQ2477" t="s">
        <v>2802</v>
      </c>
      <c r="BR2477" t="s">
        <v>205</v>
      </c>
    </row>
    <row r="2478" spans="1:70">
      <c r="A2478" t="s">
        <v>70</v>
      </c>
      <c r="B2478" t="s">
        <v>71</v>
      </c>
      <c r="C2478" t="s">
        <v>72</v>
      </c>
      <c r="D2478" t="n">
        <v>3</v>
      </c>
      <c r="E2478" t="s">
        <v>2730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140</v>
      </c>
      <c r="L2478" t="s">
        <v>77</v>
      </c>
      <c r="M2478" t="s"/>
      <c r="N2478" t="s">
        <v>2798</v>
      </c>
      <c r="O2478" t="s">
        <v>79</v>
      </c>
      <c r="P2478" t="s">
        <v>2730</v>
      </c>
      <c r="Q2478" t="s"/>
      <c r="R2478" t="s">
        <v>277</v>
      </c>
      <c r="S2478" t="s">
        <v>903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>
        <f>HYPERLINK("https://hotelmonitor-cachepage.eclerx.com/savepage/tk_15454758768086207_sr_62.html","info")</f>
        <v/>
      </c>
      <c r="AA2478" t="n">
        <v>-1560635</v>
      </c>
      <c r="AB2478" t="s">
        <v>323</v>
      </c>
      <c r="AC2478" t="s">
        <v>88</v>
      </c>
      <c r="AD2478" t="s">
        <v>89</v>
      </c>
      <c r="AE2478" t="s"/>
      <c r="AF2478" t="s"/>
      <c r="AG2478" t="s"/>
      <c r="AH2478" t="s">
        <v>1498</v>
      </c>
      <c r="AI2478" t="s">
        <v>905</v>
      </c>
      <c r="AJ2478" t="s"/>
      <c r="AK2478" t="s">
        <v>91</v>
      </c>
      <c r="AL2478" t="s"/>
      <c r="AM2478" t="s"/>
      <c r="AN2478" t="s">
        <v>91</v>
      </c>
      <c r="AO2478" t="s"/>
      <c r="AP2478" t="n">
        <v>22</v>
      </c>
      <c r="AQ2478" t="s">
        <v>92</v>
      </c>
      <c r="AR2478" t="s"/>
      <c r="AS2478" t="s">
        <v>512</v>
      </c>
      <c r="AT2478" t="s">
        <v>94</v>
      </c>
      <c r="AU2478" t="s">
        <v>91</v>
      </c>
      <c r="AV2478" t="s"/>
      <c r="AW2478" t="s">
        <v>95</v>
      </c>
      <c r="AX2478" t="s"/>
      <c r="AY2478" t="n">
        <v>1560635</v>
      </c>
      <c r="AZ2478" t="s">
        <v>2736</v>
      </c>
      <c r="BA2478" t="s"/>
      <c r="BB2478" t="s"/>
      <c r="BC2478" t="n">
        <v>38.97</v>
      </c>
      <c r="BD2478" t="n">
        <v>38.97</v>
      </c>
      <c r="BE2478" t="s">
        <v>2804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>
        <v>284</v>
      </c>
      <c r="BO2478" t="s">
        <v>82</v>
      </c>
      <c r="BP2478" t="s">
        <v>99</v>
      </c>
      <c r="BQ2478" t="s">
        <v>2802</v>
      </c>
      <c r="BR2478" t="s">
        <v>205</v>
      </c>
    </row>
    <row r="2479" spans="1:70">
      <c r="A2479" t="s">
        <v>70</v>
      </c>
      <c r="B2479" t="s">
        <v>71</v>
      </c>
      <c r="C2479" t="s">
        <v>72</v>
      </c>
      <c r="D2479" t="n">
        <v>3</v>
      </c>
      <c r="E2479" t="s">
        <v>2730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140</v>
      </c>
      <c r="L2479" t="s">
        <v>77</v>
      </c>
      <c r="M2479" t="s"/>
      <c r="N2479" t="s">
        <v>2798</v>
      </c>
      <c r="O2479" t="s">
        <v>79</v>
      </c>
      <c r="P2479" t="s">
        <v>2730</v>
      </c>
      <c r="Q2479" t="s"/>
      <c r="R2479" t="s">
        <v>277</v>
      </c>
      <c r="S2479" t="s">
        <v>903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>
        <f>HYPERLINK("https://hotelmonitor-cachepage.eclerx.com/savepage/tk_15454758768086207_sr_62.html","info")</f>
        <v/>
      </c>
      <c r="AA2479" t="n">
        <v>-1560635</v>
      </c>
      <c r="AB2479" t="s">
        <v>323</v>
      </c>
      <c r="AC2479" t="s">
        <v>88</v>
      </c>
      <c r="AD2479" t="s">
        <v>89</v>
      </c>
      <c r="AE2479" t="s"/>
      <c r="AF2479" t="s"/>
      <c r="AG2479" t="s"/>
      <c r="AH2479" t="s">
        <v>1498</v>
      </c>
      <c r="AI2479" t="s">
        <v>905</v>
      </c>
      <c r="AJ2479" t="s"/>
      <c r="AK2479" t="s">
        <v>91</v>
      </c>
      <c r="AL2479" t="s"/>
      <c r="AM2479" t="s"/>
      <c r="AN2479" t="s">
        <v>91</v>
      </c>
      <c r="AO2479" t="s"/>
      <c r="AP2479" t="n">
        <v>22</v>
      </c>
      <c r="AQ2479" t="s">
        <v>92</v>
      </c>
      <c r="AR2479" t="s"/>
      <c r="AS2479" t="s">
        <v>512</v>
      </c>
      <c r="AT2479" t="s">
        <v>94</v>
      </c>
      <c r="AU2479" t="s">
        <v>91</v>
      </c>
      <c r="AV2479" t="s"/>
      <c r="AW2479" t="s">
        <v>95</v>
      </c>
      <c r="AX2479" t="s"/>
      <c r="AY2479" t="n">
        <v>1560635</v>
      </c>
      <c r="AZ2479" t="s">
        <v>2736</v>
      </c>
      <c r="BA2479" t="s"/>
      <c r="BB2479" t="s"/>
      <c r="BC2479" t="n">
        <v>38.97</v>
      </c>
      <c r="BD2479" t="n">
        <v>38.97</v>
      </c>
      <c r="BE2479" t="s">
        <v>2804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>
        <v>284</v>
      </c>
      <c r="BO2479" t="s">
        <v>82</v>
      </c>
      <c r="BP2479" t="s">
        <v>99</v>
      </c>
      <c r="BQ2479" t="s">
        <v>2802</v>
      </c>
      <c r="BR2479" t="s">
        <v>205</v>
      </c>
    </row>
    <row r="2480" spans="1:70">
      <c r="A2480" t="s">
        <v>70</v>
      </c>
      <c r="B2480" t="s">
        <v>71</v>
      </c>
      <c r="C2480" t="s">
        <v>72</v>
      </c>
      <c r="D2480" t="n">
        <v>3</v>
      </c>
      <c r="E2480" t="s">
        <v>2730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152</v>
      </c>
      <c r="L2480" t="s">
        <v>77</v>
      </c>
      <c r="M2480" t="s"/>
      <c r="N2480" t="s">
        <v>2798</v>
      </c>
      <c r="O2480" t="s">
        <v>79</v>
      </c>
      <c r="P2480" t="s">
        <v>2730</v>
      </c>
      <c r="Q2480" t="s"/>
      <c r="R2480" t="s">
        <v>277</v>
      </c>
      <c r="S2480" t="s">
        <v>146</v>
      </c>
      <c r="T2480" t="s">
        <v>82</v>
      </c>
      <c r="U2480" t="s">
        <v>83</v>
      </c>
      <c r="V2480" t="s">
        <v>84</v>
      </c>
      <c r="W2480" t="s">
        <v>103</v>
      </c>
      <c r="X2480" t="s"/>
      <c r="Y2480" t="s">
        <v>86</v>
      </c>
      <c r="Z2480">
        <f>HYPERLINK("https://hotelmonitor-cachepage.eclerx.com/savepage/tk_15454758768086207_sr_62.html","info")</f>
        <v/>
      </c>
      <c r="AA2480" t="n">
        <v>-1560635</v>
      </c>
      <c r="AB2480" t="s">
        <v>323</v>
      </c>
      <c r="AC2480" t="s">
        <v>88</v>
      </c>
      <c r="AD2480" t="s">
        <v>89</v>
      </c>
      <c r="AE2480" t="s"/>
      <c r="AF2480" t="s"/>
      <c r="AG2480" t="s"/>
      <c r="AH2480" t="s">
        <v>147</v>
      </c>
      <c r="AI2480" t="s">
        <v>148</v>
      </c>
      <c r="AJ2480" t="s"/>
      <c r="AK2480" t="s">
        <v>91</v>
      </c>
      <c r="AL2480" t="s"/>
      <c r="AM2480" t="s"/>
      <c r="AN2480" t="s">
        <v>91</v>
      </c>
      <c r="AO2480" t="s"/>
      <c r="AP2480" t="n">
        <v>22</v>
      </c>
      <c r="AQ2480" t="s">
        <v>92</v>
      </c>
      <c r="AR2480" t="s"/>
      <c r="AS2480" t="s">
        <v>512</v>
      </c>
      <c r="AT2480" t="s">
        <v>94</v>
      </c>
      <c r="AU2480" t="s">
        <v>91</v>
      </c>
      <c r="AV2480" t="s"/>
      <c r="AW2480" t="s">
        <v>95</v>
      </c>
      <c r="AX2480" t="s"/>
      <c r="AY2480" t="n">
        <v>1560635</v>
      </c>
      <c r="AZ2480" t="s">
        <v>2736</v>
      </c>
      <c r="BA2480" t="s"/>
      <c r="BB2480" t="s"/>
      <c r="BC2480" t="n">
        <v>38.97</v>
      </c>
      <c r="BD2480" t="n">
        <v>38.97</v>
      </c>
      <c r="BE2480" t="s">
        <v>2805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>
        <v>284</v>
      </c>
      <c r="BO2480" t="s">
        <v>82</v>
      </c>
      <c r="BP2480" t="s">
        <v>99</v>
      </c>
      <c r="BQ2480" t="s">
        <v>2802</v>
      </c>
      <c r="BR2480" t="s">
        <v>205</v>
      </c>
    </row>
    <row r="2481" spans="1:70">
      <c r="A2481" t="s">
        <v>70</v>
      </c>
      <c r="B2481" t="s">
        <v>71</v>
      </c>
      <c r="C2481" t="s">
        <v>72</v>
      </c>
      <c r="D2481" t="n">
        <v>3</v>
      </c>
      <c r="E2481" t="s">
        <v>2730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152</v>
      </c>
      <c r="L2481" t="s">
        <v>77</v>
      </c>
      <c r="M2481" t="s"/>
      <c r="N2481" t="s">
        <v>2798</v>
      </c>
      <c r="O2481" t="s">
        <v>79</v>
      </c>
      <c r="P2481" t="s">
        <v>2730</v>
      </c>
      <c r="Q2481" t="s"/>
      <c r="R2481" t="s">
        <v>277</v>
      </c>
      <c r="S2481" t="s">
        <v>146</v>
      </c>
      <c r="T2481" t="s">
        <v>82</v>
      </c>
      <c r="U2481" t="s">
        <v>83</v>
      </c>
      <c r="V2481" t="s">
        <v>84</v>
      </c>
      <c r="W2481" t="s">
        <v>103</v>
      </c>
      <c r="X2481" t="s"/>
      <c r="Y2481" t="s">
        <v>86</v>
      </c>
      <c r="Z2481">
        <f>HYPERLINK("https://hotelmonitor-cachepage.eclerx.com/savepage/tk_15454758768086207_sr_62.html","info")</f>
        <v/>
      </c>
      <c r="AA2481" t="n">
        <v>-1560635</v>
      </c>
      <c r="AB2481" t="s">
        <v>323</v>
      </c>
      <c r="AC2481" t="s">
        <v>88</v>
      </c>
      <c r="AD2481" t="s">
        <v>89</v>
      </c>
      <c r="AE2481" t="s"/>
      <c r="AF2481" t="s"/>
      <c r="AG2481" t="s"/>
      <c r="AH2481" t="s">
        <v>147</v>
      </c>
      <c r="AI2481" t="s">
        <v>148</v>
      </c>
      <c r="AJ2481" t="s"/>
      <c r="AK2481" t="s">
        <v>91</v>
      </c>
      <c r="AL2481" t="s"/>
      <c r="AM2481" t="s"/>
      <c r="AN2481" t="s">
        <v>91</v>
      </c>
      <c r="AO2481" t="s"/>
      <c r="AP2481" t="n">
        <v>22</v>
      </c>
      <c r="AQ2481" t="s">
        <v>92</v>
      </c>
      <c r="AR2481" t="s"/>
      <c r="AS2481" t="s">
        <v>512</v>
      </c>
      <c r="AT2481" t="s">
        <v>94</v>
      </c>
      <c r="AU2481" t="s">
        <v>91</v>
      </c>
      <c r="AV2481" t="s"/>
      <c r="AW2481" t="s">
        <v>95</v>
      </c>
      <c r="AX2481" t="s"/>
      <c r="AY2481" t="n">
        <v>1560635</v>
      </c>
      <c r="AZ2481" t="s">
        <v>2736</v>
      </c>
      <c r="BA2481" t="s"/>
      <c r="BB2481" t="s"/>
      <c r="BC2481" t="n">
        <v>38.97</v>
      </c>
      <c r="BD2481" t="n">
        <v>38.97</v>
      </c>
      <c r="BE2481" t="s">
        <v>2805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>
        <v>284</v>
      </c>
      <c r="BO2481" t="s">
        <v>82</v>
      </c>
      <c r="BP2481" t="s">
        <v>99</v>
      </c>
      <c r="BQ2481" t="s">
        <v>2802</v>
      </c>
      <c r="BR2481" t="s">
        <v>205</v>
      </c>
    </row>
    <row r="2482" spans="1:70">
      <c r="A2482" t="s">
        <v>70</v>
      </c>
      <c r="B2482" t="s">
        <v>71</v>
      </c>
      <c r="C2482" t="s">
        <v>72</v>
      </c>
      <c r="D2482" t="n">
        <v>3</v>
      </c>
      <c r="E2482" t="s">
        <v>2730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152</v>
      </c>
      <c r="L2482" t="s">
        <v>77</v>
      </c>
      <c r="M2482" t="s"/>
      <c r="N2482" t="s">
        <v>2798</v>
      </c>
      <c r="O2482" t="s">
        <v>79</v>
      </c>
      <c r="P2482" t="s">
        <v>2730</v>
      </c>
      <c r="Q2482" t="s"/>
      <c r="R2482" t="s">
        <v>277</v>
      </c>
      <c r="S2482" t="s">
        <v>146</v>
      </c>
      <c r="T2482" t="s">
        <v>82</v>
      </c>
      <c r="U2482" t="s">
        <v>83</v>
      </c>
      <c r="V2482" t="s">
        <v>84</v>
      </c>
      <c r="W2482" t="s">
        <v>103</v>
      </c>
      <c r="X2482" t="s"/>
      <c r="Y2482" t="s">
        <v>86</v>
      </c>
      <c r="Z2482">
        <f>HYPERLINK("https://hotelmonitor-cachepage.eclerx.com/savepage/tk_15454758768086207_sr_62.html","info")</f>
        <v/>
      </c>
      <c r="AA2482" t="n">
        <v>-1560635</v>
      </c>
      <c r="AB2482" t="s">
        <v>323</v>
      </c>
      <c r="AC2482" t="s">
        <v>88</v>
      </c>
      <c r="AD2482" t="s">
        <v>89</v>
      </c>
      <c r="AE2482" t="s"/>
      <c r="AF2482" t="s"/>
      <c r="AG2482" t="s"/>
      <c r="AH2482" t="s">
        <v>147</v>
      </c>
      <c r="AI2482" t="s">
        <v>148</v>
      </c>
      <c r="AJ2482" t="s"/>
      <c r="AK2482" t="s">
        <v>91</v>
      </c>
      <c r="AL2482" t="s"/>
      <c r="AM2482" t="s"/>
      <c r="AN2482" t="s">
        <v>91</v>
      </c>
      <c r="AO2482" t="s"/>
      <c r="AP2482" t="n">
        <v>22</v>
      </c>
      <c r="AQ2482" t="s">
        <v>92</v>
      </c>
      <c r="AR2482" t="s"/>
      <c r="AS2482" t="s">
        <v>512</v>
      </c>
      <c r="AT2482" t="s">
        <v>94</v>
      </c>
      <c r="AU2482" t="s">
        <v>91</v>
      </c>
      <c r="AV2482" t="s"/>
      <c r="AW2482" t="s">
        <v>95</v>
      </c>
      <c r="AX2482" t="s"/>
      <c r="AY2482" t="n">
        <v>1560635</v>
      </c>
      <c r="AZ2482" t="s">
        <v>2736</v>
      </c>
      <c r="BA2482" t="s"/>
      <c r="BB2482" t="s"/>
      <c r="BC2482" t="n">
        <v>38.97</v>
      </c>
      <c r="BD2482" t="n">
        <v>38.97</v>
      </c>
      <c r="BE2482" t="s">
        <v>2805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>
        <v>284</v>
      </c>
      <c r="BO2482" t="s">
        <v>82</v>
      </c>
      <c r="BP2482" t="s">
        <v>99</v>
      </c>
      <c r="BQ2482" t="s">
        <v>2802</v>
      </c>
      <c r="BR2482" t="s">
        <v>205</v>
      </c>
    </row>
    <row r="2483" spans="1:70">
      <c r="A2483" t="s">
        <v>70</v>
      </c>
      <c r="B2483" t="s">
        <v>71</v>
      </c>
      <c r="C2483" t="s">
        <v>72</v>
      </c>
      <c r="D2483" t="n">
        <v>3</v>
      </c>
      <c r="E2483" t="s">
        <v>2730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152</v>
      </c>
      <c r="L2483" t="s">
        <v>77</v>
      </c>
      <c r="M2483" t="s"/>
      <c r="N2483" t="s">
        <v>2798</v>
      </c>
      <c r="O2483" t="s">
        <v>79</v>
      </c>
      <c r="P2483" t="s">
        <v>2730</v>
      </c>
      <c r="Q2483" t="s"/>
      <c r="R2483" t="s">
        <v>277</v>
      </c>
      <c r="S2483" t="s">
        <v>146</v>
      </c>
      <c r="T2483" t="s">
        <v>82</v>
      </c>
      <c r="U2483" t="s">
        <v>83</v>
      </c>
      <c r="V2483" t="s">
        <v>84</v>
      </c>
      <c r="W2483" t="s">
        <v>103</v>
      </c>
      <c r="X2483" t="s"/>
      <c r="Y2483" t="s">
        <v>86</v>
      </c>
      <c r="Z2483">
        <f>HYPERLINK("https://hotelmonitor-cachepage.eclerx.com/savepage/tk_15454758768086207_sr_62.html","info")</f>
        <v/>
      </c>
      <c r="AA2483" t="n">
        <v>-1560635</v>
      </c>
      <c r="AB2483" t="s">
        <v>323</v>
      </c>
      <c r="AC2483" t="s">
        <v>88</v>
      </c>
      <c r="AD2483" t="s">
        <v>89</v>
      </c>
      <c r="AE2483" t="s"/>
      <c r="AF2483" t="s"/>
      <c r="AG2483" t="s"/>
      <c r="AH2483" t="s">
        <v>147</v>
      </c>
      <c r="AI2483" t="s">
        <v>148</v>
      </c>
      <c r="AJ2483" t="s"/>
      <c r="AK2483" t="s">
        <v>91</v>
      </c>
      <c r="AL2483" t="s"/>
      <c r="AM2483" t="s"/>
      <c r="AN2483" t="s">
        <v>91</v>
      </c>
      <c r="AO2483" t="s"/>
      <c r="AP2483" t="n">
        <v>22</v>
      </c>
      <c r="AQ2483" t="s">
        <v>92</v>
      </c>
      <c r="AR2483" t="s"/>
      <c r="AS2483" t="s">
        <v>512</v>
      </c>
      <c r="AT2483" t="s">
        <v>94</v>
      </c>
      <c r="AU2483" t="s">
        <v>91</v>
      </c>
      <c r="AV2483" t="s"/>
      <c r="AW2483" t="s">
        <v>95</v>
      </c>
      <c r="AX2483" t="s"/>
      <c r="AY2483" t="n">
        <v>1560635</v>
      </c>
      <c r="AZ2483" t="s">
        <v>2736</v>
      </c>
      <c r="BA2483" t="s"/>
      <c r="BB2483" t="s"/>
      <c r="BC2483" t="n">
        <v>38.97</v>
      </c>
      <c r="BD2483" t="n">
        <v>38.97</v>
      </c>
      <c r="BE2483" t="s">
        <v>2805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>
        <v>284</v>
      </c>
      <c r="BO2483" t="s">
        <v>82</v>
      </c>
      <c r="BP2483" t="s">
        <v>99</v>
      </c>
      <c r="BQ2483" t="s">
        <v>2802</v>
      </c>
      <c r="BR2483" t="s">
        <v>205</v>
      </c>
    </row>
    <row r="2484" spans="1:70">
      <c r="A2484" t="s">
        <v>70</v>
      </c>
      <c r="B2484" t="s">
        <v>71</v>
      </c>
      <c r="C2484" t="s">
        <v>72</v>
      </c>
      <c r="D2484" t="n">
        <v>3</v>
      </c>
      <c r="E2484" t="s">
        <v>2730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156</v>
      </c>
      <c r="L2484" t="s">
        <v>77</v>
      </c>
      <c r="M2484" t="s"/>
      <c r="N2484" t="s">
        <v>2798</v>
      </c>
      <c r="O2484" t="s">
        <v>79</v>
      </c>
      <c r="P2484" t="s">
        <v>2730</v>
      </c>
      <c r="Q2484" t="s"/>
      <c r="R2484" t="s">
        <v>277</v>
      </c>
      <c r="S2484" t="s">
        <v>2806</v>
      </c>
      <c r="T2484" t="s">
        <v>82</v>
      </c>
      <c r="U2484" t="s">
        <v>83</v>
      </c>
      <c r="V2484" t="s">
        <v>84</v>
      </c>
      <c r="W2484" t="s">
        <v>107</v>
      </c>
      <c r="X2484" t="s"/>
      <c r="Y2484" t="s">
        <v>86</v>
      </c>
      <c r="Z2484">
        <f>HYPERLINK("https://hotelmonitor-cachepage.eclerx.com/savepage/tk_15454758768086207_sr_62.html","info")</f>
        <v/>
      </c>
      <c r="AA2484" t="n">
        <v>-1560635</v>
      </c>
      <c r="AB2484" t="s">
        <v>2733</v>
      </c>
      <c r="AC2484" t="s">
        <v>196</v>
      </c>
      <c r="AD2484" t="s">
        <v>89</v>
      </c>
      <c r="AE2484" t="s"/>
      <c r="AF2484" t="s"/>
      <c r="AG2484" t="s"/>
      <c r="AH2484" t="s">
        <v>2807</v>
      </c>
      <c r="AI2484" t="s">
        <v>2808</v>
      </c>
      <c r="AJ2484" t="s"/>
      <c r="AK2484" t="s">
        <v>91</v>
      </c>
      <c r="AL2484" t="s"/>
      <c r="AM2484" t="s"/>
      <c r="AN2484" t="s">
        <v>91</v>
      </c>
      <c r="AO2484" t="s"/>
      <c r="AP2484" t="n">
        <v>22</v>
      </c>
      <c r="AQ2484" t="s">
        <v>92</v>
      </c>
      <c r="AR2484" t="s"/>
      <c r="AS2484" t="s">
        <v>512</v>
      </c>
      <c r="AT2484" t="s">
        <v>94</v>
      </c>
      <c r="AU2484" t="s">
        <v>91</v>
      </c>
      <c r="AV2484" t="s"/>
      <c r="AW2484" t="s">
        <v>95</v>
      </c>
      <c r="AX2484" t="s"/>
      <c r="AY2484" t="n">
        <v>1560635</v>
      </c>
      <c r="AZ2484" t="s">
        <v>2736</v>
      </c>
      <c r="BA2484" t="s"/>
      <c r="BB2484" t="s"/>
      <c r="BC2484" t="n">
        <v>38.97</v>
      </c>
      <c r="BD2484" t="n">
        <v>38.97</v>
      </c>
      <c r="BE2484" t="s">
        <v>2809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>
        <v>284</v>
      </c>
      <c r="BO2484" t="s">
        <v>82</v>
      </c>
      <c r="BP2484" t="s">
        <v>99</v>
      </c>
      <c r="BQ2484" t="s">
        <v>2802</v>
      </c>
      <c r="BR2484" t="s">
        <v>205</v>
      </c>
    </row>
    <row r="2485" spans="1:70">
      <c r="A2485" t="s">
        <v>70</v>
      </c>
      <c r="B2485" t="s">
        <v>71</v>
      </c>
      <c r="C2485" t="s">
        <v>72</v>
      </c>
      <c r="D2485" t="n">
        <v>3</v>
      </c>
      <c r="E2485" t="s">
        <v>2730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156</v>
      </c>
      <c r="L2485" t="s">
        <v>77</v>
      </c>
      <c r="M2485" t="s"/>
      <c r="N2485" t="s">
        <v>2798</v>
      </c>
      <c r="O2485" t="s">
        <v>79</v>
      </c>
      <c r="P2485" t="s">
        <v>2730</v>
      </c>
      <c r="Q2485" t="s"/>
      <c r="R2485" t="s">
        <v>277</v>
      </c>
      <c r="S2485" t="s">
        <v>2806</v>
      </c>
      <c r="T2485" t="s">
        <v>82</v>
      </c>
      <c r="U2485" t="s">
        <v>83</v>
      </c>
      <c r="V2485" t="s">
        <v>84</v>
      </c>
      <c r="W2485" t="s">
        <v>107</v>
      </c>
      <c r="X2485" t="s"/>
      <c r="Y2485" t="s">
        <v>86</v>
      </c>
      <c r="Z2485">
        <f>HYPERLINK("https://hotelmonitor-cachepage.eclerx.com/savepage/tk_15454758768086207_sr_62.html","info")</f>
        <v/>
      </c>
      <c r="AA2485" t="n">
        <v>-1560635</v>
      </c>
      <c r="AB2485" t="s">
        <v>2733</v>
      </c>
      <c r="AC2485" t="s">
        <v>196</v>
      </c>
      <c r="AD2485" t="s">
        <v>89</v>
      </c>
      <c r="AE2485" t="s"/>
      <c r="AF2485" t="s"/>
      <c r="AG2485" t="s"/>
      <c r="AH2485" t="s">
        <v>2807</v>
      </c>
      <c r="AI2485" t="s">
        <v>2808</v>
      </c>
      <c r="AJ2485" t="s"/>
      <c r="AK2485" t="s">
        <v>91</v>
      </c>
      <c r="AL2485" t="s"/>
      <c r="AM2485" t="s"/>
      <c r="AN2485" t="s">
        <v>91</v>
      </c>
      <c r="AO2485" t="s"/>
      <c r="AP2485" t="n">
        <v>22</v>
      </c>
      <c r="AQ2485" t="s">
        <v>92</v>
      </c>
      <c r="AR2485" t="s"/>
      <c r="AS2485" t="s">
        <v>512</v>
      </c>
      <c r="AT2485" t="s">
        <v>94</v>
      </c>
      <c r="AU2485" t="s">
        <v>91</v>
      </c>
      <c r="AV2485" t="s"/>
      <c r="AW2485" t="s">
        <v>95</v>
      </c>
      <c r="AX2485" t="s"/>
      <c r="AY2485" t="n">
        <v>1560635</v>
      </c>
      <c r="AZ2485" t="s">
        <v>2736</v>
      </c>
      <c r="BA2485" t="s"/>
      <c r="BB2485" t="s"/>
      <c r="BC2485" t="n">
        <v>38.97</v>
      </c>
      <c r="BD2485" t="n">
        <v>38.97</v>
      </c>
      <c r="BE2485" t="s">
        <v>2809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>
        <v>284</v>
      </c>
      <c r="BO2485" t="s">
        <v>82</v>
      </c>
      <c r="BP2485" t="s">
        <v>99</v>
      </c>
      <c r="BQ2485" t="s">
        <v>2802</v>
      </c>
      <c r="BR2485" t="s">
        <v>205</v>
      </c>
    </row>
    <row r="2486" spans="1:70">
      <c r="A2486" t="s">
        <v>70</v>
      </c>
      <c r="B2486" t="s">
        <v>71</v>
      </c>
      <c r="C2486" t="s">
        <v>72</v>
      </c>
      <c r="D2486" t="n">
        <v>3</v>
      </c>
      <c r="E2486" t="s">
        <v>2730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156</v>
      </c>
      <c r="L2486" t="s">
        <v>77</v>
      </c>
      <c r="M2486" t="s"/>
      <c r="N2486" t="s">
        <v>2798</v>
      </c>
      <c r="O2486" t="s">
        <v>79</v>
      </c>
      <c r="P2486" t="s">
        <v>2730</v>
      </c>
      <c r="Q2486" t="s"/>
      <c r="R2486" t="s">
        <v>277</v>
      </c>
      <c r="S2486" t="s">
        <v>2806</v>
      </c>
      <c r="T2486" t="s">
        <v>82</v>
      </c>
      <c r="U2486" t="s">
        <v>83</v>
      </c>
      <c r="V2486" t="s">
        <v>84</v>
      </c>
      <c r="W2486" t="s">
        <v>107</v>
      </c>
      <c r="X2486" t="s"/>
      <c r="Y2486" t="s">
        <v>86</v>
      </c>
      <c r="Z2486">
        <f>HYPERLINK("https://hotelmonitor-cachepage.eclerx.com/savepage/tk_15454758768086207_sr_62.html","info")</f>
        <v/>
      </c>
      <c r="AA2486" t="n">
        <v>-1560635</v>
      </c>
      <c r="AB2486" t="s">
        <v>2733</v>
      </c>
      <c r="AC2486" t="s">
        <v>196</v>
      </c>
      <c r="AD2486" t="s">
        <v>89</v>
      </c>
      <c r="AE2486" t="s"/>
      <c r="AF2486" t="s"/>
      <c r="AG2486" t="s"/>
      <c r="AH2486" t="s">
        <v>2807</v>
      </c>
      <c r="AI2486" t="s">
        <v>2808</v>
      </c>
      <c r="AJ2486" t="s"/>
      <c r="AK2486" t="s">
        <v>91</v>
      </c>
      <c r="AL2486" t="s"/>
      <c r="AM2486" t="s"/>
      <c r="AN2486" t="s">
        <v>91</v>
      </c>
      <c r="AO2486" t="s"/>
      <c r="AP2486" t="n">
        <v>22</v>
      </c>
      <c r="AQ2486" t="s">
        <v>92</v>
      </c>
      <c r="AR2486" t="s"/>
      <c r="AS2486" t="s">
        <v>512</v>
      </c>
      <c r="AT2486" t="s">
        <v>94</v>
      </c>
      <c r="AU2486" t="s">
        <v>91</v>
      </c>
      <c r="AV2486" t="s"/>
      <c r="AW2486" t="s">
        <v>95</v>
      </c>
      <c r="AX2486" t="s"/>
      <c r="AY2486" t="n">
        <v>1560635</v>
      </c>
      <c r="AZ2486" t="s">
        <v>2736</v>
      </c>
      <c r="BA2486" t="s"/>
      <c r="BB2486" t="s"/>
      <c r="BC2486" t="n">
        <v>38.97</v>
      </c>
      <c r="BD2486" t="n">
        <v>38.97</v>
      </c>
      <c r="BE2486" t="s">
        <v>2809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>
        <v>284</v>
      </c>
      <c r="BO2486" t="s">
        <v>82</v>
      </c>
      <c r="BP2486" t="s">
        <v>99</v>
      </c>
      <c r="BQ2486" t="s">
        <v>2802</v>
      </c>
      <c r="BR2486" t="s">
        <v>205</v>
      </c>
    </row>
    <row r="2487" spans="1:70">
      <c r="A2487" t="s">
        <v>70</v>
      </c>
      <c r="B2487" t="s">
        <v>71</v>
      </c>
      <c r="C2487" t="s">
        <v>72</v>
      </c>
      <c r="D2487" t="n">
        <v>3</v>
      </c>
      <c r="E2487" t="s">
        <v>2730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156</v>
      </c>
      <c r="L2487" t="s">
        <v>77</v>
      </c>
      <c r="M2487" t="s"/>
      <c r="N2487" t="s">
        <v>2798</v>
      </c>
      <c r="O2487" t="s">
        <v>79</v>
      </c>
      <c r="P2487" t="s">
        <v>2730</v>
      </c>
      <c r="Q2487" t="s"/>
      <c r="R2487" t="s">
        <v>277</v>
      </c>
      <c r="S2487" t="s">
        <v>2806</v>
      </c>
      <c r="T2487" t="s">
        <v>82</v>
      </c>
      <c r="U2487" t="s">
        <v>83</v>
      </c>
      <c r="V2487" t="s">
        <v>84</v>
      </c>
      <c r="W2487" t="s">
        <v>107</v>
      </c>
      <c r="X2487" t="s"/>
      <c r="Y2487" t="s">
        <v>86</v>
      </c>
      <c r="Z2487">
        <f>HYPERLINK("https://hotelmonitor-cachepage.eclerx.com/savepage/tk_15454758768086207_sr_62.html","info")</f>
        <v/>
      </c>
      <c r="AA2487" t="n">
        <v>-1560635</v>
      </c>
      <c r="AB2487" t="s">
        <v>2733</v>
      </c>
      <c r="AC2487" t="s">
        <v>196</v>
      </c>
      <c r="AD2487" t="s">
        <v>89</v>
      </c>
      <c r="AE2487" t="s"/>
      <c r="AF2487" t="s"/>
      <c r="AG2487" t="s"/>
      <c r="AH2487" t="s">
        <v>2807</v>
      </c>
      <c r="AI2487" t="s">
        <v>2808</v>
      </c>
      <c r="AJ2487" t="s"/>
      <c r="AK2487" t="s">
        <v>91</v>
      </c>
      <c r="AL2487" t="s"/>
      <c r="AM2487" t="s"/>
      <c r="AN2487" t="s">
        <v>91</v>
      </c>
      <c r="AO2487" t="s"/>
      <c r="AP2487" t="n">
        <v>22</v>
      </c>
      <c r="AQ2487" t="s">
        <v>92</v>
      </c>
      <c r="AR2487" t="s"/>
      <c r="AS2487" t="s">
        <v>512</v>
      </c>
      <c r="AT2487" t="s">
        <v>94</v>
      </c>
      <c r="AU2487" t="s">
        <v>91</v>
      </c>
      <c r="AV2487" t="s"/>
      <c r="AW2487" t="s">
        <v>95</v>
      </c>
      <c r="AX2487" t="s"/>
      <c r="AY2487" t="n">
        <v>1560635</v>
      </c>
      <c r="AZ2487" t="s">
        <v>2736</v>
      </c>
      <c r="BA2487" t="s"/>
      <c r="BB2487" t="s"/>
      <c r="BC2487" t="n">
        <v>38.97</v>
      </c>
      <c r="BD2487" t="n">
        <v>38.97</v>
      </c>
      <c r="BE2487" t="s">
        <v>2809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>
        <v>284</v>
      </c>
      <c r="BO2487" t="s">
        <v>82</v>
      </c>
      <c r="BP2487" t="s">
        <v>99</v>
      </c>
      <c r="BQ2487" t="s">
        <v>2802</v>
      </c>
      <c r="BR2487" t="s">
        <v>205</v>
      </c>
    </row>
    <row r="2488" spans="1:70">
      <c r="A2488" t="s">
        <v>70</v>
      </c>
      <c r="B2488" t="s">
        <v>71</v>
      </c>
      <c r="C2488" t="s">
        <v>72</v>
      </c>
      <c r="D2488" t="n">
        <v>3</v>
      </c>
      <c r="E2488" t="s">
        <v>2730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170</v>
      </c>
      <c r="L2488" t="s">
        <v>77</v>
      </c>
      <c r="M2488" t="s"/>
      <c r="N2488" t="s">
        <v>2798</v>
      </c>
      <c r="O2488" t="s">
        <v>79</v>
      </c>
      <c r="P2488" t="s">
        <v>2730</v>
      </c>
      <c r="Q2488" t="s"/>
      <c r="R2488" t="s">
        <v>277</v>
      </c>
      <c r="S2488" t="s">
        <v>2810</v>
      </c>
      <c r="T2488" t="s">
        <v>82</v>
      </c>
      <c r="U2488" t="s">
        <v>83</v>
      </c>
      <c r="V2488" t="s">
        <v>84</v>
      </c>
      <c r="W2488" t="s">
        <v>107</v>
      </c>
      <c r="X2488" t="s"/>
      <c r="Y2488" t="s">
        <v>86</v>
      </c>
      <c r="Z2488">
        <f>HYPERLINK("https://hotelmonitor-cachepage.eclerx.com/savepage/tk_15454758768086207_sr_62.html","info")</f>
        <v/>
      </c>
      <c r="AA2488" t="n">
        <v>-1560635</v>
      </c>
      <c r="AB2488" t="s">
        <v>323</v>
      </c>
      <c r="AC2488" t="s">
        <v>88</v>
      </c>
      <c r="AD2488" t="s">
        <v>89</v>
      </c>
      <c r="AE2488" t="s"/>
      <c r="AF2488" t="s"/>
      <c r="AG2488" t="s"/>
      <c r="AH2488" t="s">
        <v>2811</v>
      </c>
      <c r="AI2488" t="s">
        <v>2812</v>
      </c>
      <c r="AJ2488" t="s"/>
      <c r="AK2488" t="s">
        <v>91</v>
      </c>
      <c r="AL2488" t="s"/>
      <c r="AM2488" t="s"/>
      <c r="AN2488" t="s">
        <v>91</v>
      </c>
      <c r="AO2488" t="s"/>
      <c r="AP2488" t="n">
        <v>22</v>
      </c>
      <c r="AQ2488" t="s">
        <v>92</v>
      </c>
      <c r="AR2488" t="s"/>
      <c r="AS2488" t="s">
        <v>512</v>
      </c>
      <c r="AT2488" t="s">
        <v>94</v>
      </c>
      <c r="AU2488" t="s">
        <v>91</v>
      </c>
      <c r="AV2488" t="s"/>
      <c r="AW2488" t="s">
        <v>95</v>
      </c>
      <c r="AX2488" t="s"/>
      <c r="AY2488" t="n">
        <v>1560635</v>
      </c>
      <c r="AZ2488" t="s">
        <v>2736</v>
      </c>
      <c r="BA2488" t="s"/>
      <c r="BB2488" t="s"/>
      <c r="BC2488" t="n">
        <v>38.97</v>
      </c>
      <c r="BD2488" t="n">
        <v>38.97</v>
      </c>
      <c r="BE2488" t="s">
        <v>2813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>
        <v>284</v>
      </c>
      <c r="BO2488" t="s">
        <v>82</v>
      </c>
      <c r="BP2488" t="s">
        <v>99</v>
      </c>
      <c r="BQ2488" t="s">
        <v>2802</v>
      </c>
      <c r="BR2488" t="s">
        <v>205</v>
      </c>
    </row>
    <row r="2489" spans="1:70">
      <c r="A2489" t="s">
        <v>70</v>
      </c>
      <c r="B2489" t="s">
        <v>71</v>
      </c>
      <c r="C2489" t="s">
        <v>72</v>
      </c>
      <c r="D2489" t="n">
        <v>3</v>
      </c>
      <c r="E2489" t="s">
        <v>2730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170</v>
      </c>
      <c r="L2489" t="s">
        <v>77</v>
      </c>
      <c r="M2489" t="s"/>
      <c r="N2489" t="s">
        <v>2798</v>
      </c>
      <c r="O2489" t="s">
        <v>79</v>
      </c>
      <c r="P2489" t="s">
        <v>2730</v>
      </c>
      <c r="Q2489" t="s"/>
      <c r="R2489" t="s">
        <v>277</v>
      </c>
      <c r="S2489" t="s">
        <v>2810</v>
      </c>
      <c r="T2489" t="s">
        <v>82</v>
      </c>
      <c r="U2489" t="s">
        <v>83</v>
      </c>
      <c r="V2489" t="s">
        <v>84</v>
      </c>
      <c r="W2489" t="s">
        <v>107</v>
      </c>
      <c r="X2489" t="s"/>
      <c r="Y2489" t="s">
        <v>86</v>
      </c>
      <c r="Z2489">
        <f>HYPERLINK("https://hotelmonitor-cachepage.eclerx.com/savepage/tk_15454758768086207_sr_62.html","info")</f>
        <v/>
      </c>
      <c r="AA2489" t="n">
        <v>-1560635</v>
      </c>
      <c r="AB2489" t="s">
        <v>323</v>
      </c>
      <c r="AC2489" t="s">
        <v>88</v>
      </c>
      <c r="AD2489" t="s">
        <v>89</v>
      </c>
      <c r="AE2489" t="s"/>
      <c r="AF2489" t="s"/>
      <c r="AG2489" t="s"/>
      <c r="AH2489" t="s">
        <v>2811</v>
      </c>
      <c r="AI2489" t="s">
        <v>2812</v>
      </c>
      <c r="AJ2489" t="s"/>
      <c r="AK2489" t="s">
        <v>91</v>
      </c>
      <c r="AL2489" t="s"/>
      <c r="AM2489" t="s"/>
      <c r="AN2489" t="s">
        <v>91</v>
      </c>
      <c r="AO2489" t="s"/>
      <c r="AP2489" t="n">
        <v>22</v>
      </c>
      <c r="AQ2489" t="s">
        <v>92</v>
      </c>
      <c r="AR2489" t="s"/>
      <c r="AS2489" t="s">
        <v>512</v>
      </c>
      <c r="AT2489" t="s">
        <v>94</v>
      </c>
      <c r="AU2489" t="s">
        <v>91</v>
      </c>
      <c r="AV2489" t="s"/>
      <c r="AW2489" t="s">
        <v>95</v>
      </c>
      <c r="AX2489" t="s"/>
      <c r="AY2489" t="n">
        <v>1560635</v>
      </c>
      <c r="AZ2489" t="s">
        <v>2736</v>
      </c>
      <c r="BA2489" t="s"/>
      <c r="BB2489" t="s"/>
      <c r="BC2489" t="n">
        <v>38.97</v>
      </c>
      <c r="BD2489" t="n">
        <v>38.97</v>
      </c>
      <c r="BE2489" t="s">
        <v>2813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>
        <v>284</v>
      </c>
      <c r="BO2489" t="s">
        <v>82</v>
      </c>
      <c r="BP2489" t="s">
        <v>99</v>
      </c>
      <c r="BQ2489" t="s">
        <v>2802</v>
      </c>
      <c r="BR2489" t="s">
        <v>205</v>
      </c>
    </row>
    <row r="2490" spans="1:70">
      <c r="A2490" t="s">
        <v>70</v>
      </c>
      <c r="B2490" t="s">
        <v>71</v>
      </c>
      <c r="C2490" t="s">
        <v>72</v>
      </c>
      <c r="D2490" t="n">
        <v>3</v>
      </c>
      <c r="E2490" t="s">
        <v>2730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170</v>
      </c>
      <c r="L2490" t="s">
        <v>77</v>
      </c>
      <c r="M2490" t="s"/>
      <c r="N2490" t="s">
        <v>2798</v>
      </c>
      <c r="O2490" t="s">
        <v>79</v>
      </c>
      <c r="P2490" t="s">
        <v>2730</v>
      </c>
      <c r="Q2490" t="s"/>
      <c r="R2490" t="s">
        <v>277</v>
      </c>
      <c r="S2490" t="s">
        <v>2810</v>
      </c>
      <c r="T2490" t="s">
        <v>82</v>
      </c>
      <c r="U2490" t="s">
        <v>83</v>
      </c>
      <c r="V2490" t="s">
        <v>84</v>
      </c>
      <c r="W2490" t="s">
        <v>107</v>
      </c>
      <c r="X2490" t="s"/>
      <c r="Y2490" t="s">
        <v>86</v>
      </c>
      <c r="Z2490">
        <f>HYPERLINK("https://hotelmonitor-cachepage.eclerx.com/savepage/tk_15454758768086207_sr_62.html","info")</f>
        <v/>
      </c>
      <c r="AA2490" t="n">
        <v>-1560635</v>
      </c>
      <c r="AB2490" t="s">
        <v>323</v>
      </c>
      <c r="AC2490" t="s">
        <v>88</v>
      </c>
      <c r="AD2490" t="s">
        <v>89</v>
      </c>
      <c r="AE2490" t="s"/>
      <c r="AF2490" t="s"/>
      <c r="AG2490" t="s"/>
      <c r="AH2490" t="s">
        <v>2811</v>
      </c>
      <c r="AI2490" t="s">
        <v>2812</v>
      </c>
      <c r="AJ2490" t="s"/>
      <c r="AK2490" t="s">
        <v>91</v>
      </c>
      <c r="AL2490" t="s"/>
      <c r="AM2490" t="s"/>
      <c r="AN2490" t="s">
        <v>91</v>
      </c>
      <c r="AO2490" t="s"/>
      <c r="AP2490" t="n">
        <v>22</v>
      </c>
      <c r="AQ2490" t="s">
        <v>92</v>
      </c>
      <c r="AR2490" t="s"/>
      <c r="AS2490" t="s">
        <v>512</v>
      </c>
      <c r="AT2490" t="s">
        <v>94</v>
      </c>
      <c r="AU2490" t="s">
        <v>91</v>
      </c>
      <c r="AV2490" t="s"/>
      <c r="AW2490" t="s">
        <v>95</v>
      </c>
      <c r="AX2490" t="s"/>
      <c r="AY2490" t="n">
        <v>1560635</v>
      </c>
      <c r="AZ2490" t="s">
        <v>2736</v>
      </c>
      <c r="BA2490" t="s"/>
      <c r="BB2490" t="s"/>
      <c r="BC2490" t="n">
        <v>38.97</v>
      </c>
      <c r="BD2490" t="n">
        <v>38.97</v>
      </c>
      <c r="BE2490" t="s">
        <v>2813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>
        <v>284</v>
      </c>
      <c r="BO2490" t="s">
        <v>82</v>
      </c>
      <c r="BP2490" t="s">
        <v>99</v>
      </c>
      <c r="BQ2490" t="s">
        <v>2802</v>
      </c>
      <c r="BR2490" t="s">
        <v>205</v>
      </c>
    </row>
    <row r="2491" spans="1:70">
      <c r="A2491" t="s">
        <v>70</v>
      </c>
      <c r="B2491" t="s">
        <v>71</v>
      </c>
      <c r="C2491" t="s">
        <v>72</v>
      </c>
      <c r="D2491" t="n">
        <v>3</v>
      </c>
      <c r="E2491" t="s">
        <v>2730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170</v>
      </c>
      <c r="L2491" t="s">
        <v>77</v>
      </c>
      <c r="M2491" t="s"/>
      <c r="N2491" t="s">
        <v>2798</v>
      </c>
      <c r="O2491" t="s">
        <v>79</v>
      </c>
      <c r="P2491" t="s">
        <v>2730</v>
      </c>
      <c r="Q2491" t="s"/>
      <c r="R2491" t="s">
        <v>277</v>
      </c>
      <c r="S2491" t="s">
        <v>2810</v>
      </c>
      <c r="T2491" t="s">
        <v>82</v>
      </c>
      <c r="U2491" t="s">
        <v>83</v>
      </c>
      <c r="V2491" t="s">
        <v>84</v>
      </c>
      <c r="W2491" t="s">
        <v>107</v>
      </c>
      <c r="X2491" t="s"/>
      <c r="Y2491" t="s">
        <v>86</v>
      </c>
      <c r="Z2491">
        <f>HYPERLINK("https://hotelmonitor-cachepage.eclerx.com/savepage/tk_15454758768086207_sr_62.html","info")</f>
        <v/>
      </c>
      <c r="AA2491" t="n">
        <v>-1560635</v>
      </c>
      <c r="AB2491" t="s">
        <v>323</v>
      </c>
      <c r="AC2491" t="s">
        <v>88</v>
      </c>
      <c r="AD2491" t="s">
        <v>89</v>
      </c>
      <c r="AE2491" t="s"/>
      <c r="AF2491" t="s"/>
      <c r="AG2491" t="s"/>
      <c r="AH2491" t="s">
        <v>2811</v>
      </c>
      <c r="AI2491" t="s">
        <v>2812</v>
      </c>
      <c r="AJ2491" t="s"/>
      <c r="AK2491" t="s">
        <v>91</v>
      </c>
      <c r="AL2491" t="s"/>
      <c r="AM2491" t="s"/>
      <c r="AN2491" t="s">
        <v>91</v>
      </c>
      <c r="AO2491" t="s"/>
      <c r="AP2491" t="n">
        <v>22</v>
      </c>
      <c r="AQ2491" t="s">
        <v>92</v>
      </c>
      <c r="AR2491" t="s"/>
      <c r="AS2491" t="s">
        <v>512</v>
      </c>
      <c r="AT2491" t="s">
        <v>94</v>
      </c>
      <c r="AU2491" t="s">
        <v>91</v>
      </c>
      <c r="AV2491" t="s"/>
      <c r="AW2491" t="s">
        <v>95</v>
      </c>
      <c r="AX2491" t="s"/>
      <c r="AY2491" t="n">
        <v>1560635</v>
      </c>
      <c r="AZ2491" t="s">
        <v>2736</v>
      </c>
      <c r="BA2491" t="s"/>
      <c r="BB2491" t="s"/>
      <c r="BC2491" t="n">
        <v>38.97</v>
      </c>
      <c r="BD2491" t="n">
        <v>38.97</v>
      </c>
      <c r="BE2491" t="s">
        <v>2813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>
        <v>284</v>
      </c>
      <c r="BO2491" t="s">
        <v>82</v>
      </c>
      <c r="BP2491" t="s">
        <v>99</v>
      </c>
      <c r="BQ2491" t="s">
        <v>2802</v>
      </c>
      <c r="BR2491" t="s">
        <v>205</v>
      </c>
    </row>
    <row r="2492" spans="1:70">
      <c r="A2492" t="s">
        <v>70</v>
      </c>
      <c r="B2492" t="s">
        <v>71</v>
      </c>
      <c r="C2492" t="s">
        <v>72</v>
      </c>
      <c r="D2492" t="n">
        <v>3</v>
      </c>
      <c r="E2492" t="s">
        <v>2730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126</v>
      </c>
      <c r="L2492" t="s">
        <v>77</v>
      </c>
      <c r="M2492" t="s"/>
      <c r="N2492" t="s">
        <v>2814</v>
      </c>
      <c r="O2492" t="s">
        <v>79</v>
      </c>
      <c r="P2492" t="s">
        <v>2730</v>
      </c>
      <c r="Q2492" t="s"/>
      <c r="R2492" t="s">
        <v>277</v>
      </c>
      <c r="S2492" t="s">
        <v>2799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>
        <f>HYPERLINK("https://hotelmonitor-cachepage.eclerx.com/savepage/tk_15454758768086207_sr_62.html","info")</f>
        <v/>
      </c>
      <c r="AA2492" t="n">
        <v>-1560635</v>
      </c>
      <c r="AB2492" t="s">
        <v>2733</v>
      </c>
      <c r="AC2492" t="s">
        <v>196</v>
      </c>
      <c r="AD2492" t="s">
        <v>89</v>
      </c>
      <c r="AE2492" t="s"/>
      <c r="AF2492" t="s"/>
      <c r="AG2492" t="s"/>
      <c r="AH2492" t="s">
        <v>2800</v>
      </c>
      <c r="AI2492" t="s">
        <v>904</v>
      </c>
      <c r="AJ2492" t="s"/>
      <c r="AK2492" t="s">
        <v>91</v>
      </c>
      <c r="AL2492" t="s"/>
      <c r="AM2492" t="s"/>
      <c r="AN2492" t="s">
        <v>91</v>
      </c>
      <c r="AO2492" t="s"/>
      <c r="AP2492" t="n">
        <v>22</v>
      </c>
      <c r="AQ2492" t="s">
        <v>92</v>
      </c>
      <c r="AR2492" t="s"/>
      <c r="AS2492" t="s">
        <v>1073</v>
      </c>
      <c r="AT2492" t="s">
        <v>94</v>
      </c>
      <c r="AU2492" t="s">
        <v>91</v>
      </c>
      <c r="AV2492" t="s"/>
      <c r="AW2492" t="s">
        <v>95</v>
      </c>
      <c r="AX2492" t="s"/>
      <c r="AY2492" t="n">
        <v>1560635</v>
      </c>
      <c r="AZ2492" t="s">
        <v>2736</v>
      </c>
      <c r="BA2492" t="s"/>
      <c r="BB2492" t="s"/>
      <c r="BC2492" t="n">
        <v>38.97</v>
      </c>
      <c r="BD2492" t="n">
        <v>38.97</v>
      </c>
      <c r="BE2492" t="s">
        <v>2801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>
        <v>284</v>
      </c>
      <c r="BO2492" t="s">
        <v>82</v>
      </c>
      <c r="BP2492" t="s">
        <v>99</v>
      </c>
      <c r="BQ2492" t="s">
        <v>2815</v>
      </c>
      <c r="BR2492" t="s">
        <v>205</v>
      </c>
    </row>
    <row r="2493" spans="1:70">
      <c r="A2493" t="s">
        <v>70</v>
      </c>
      <c r="B2493" t="s">
        <v>71</v>
      </c>
      <c r="C2493" t="s">
        <v>72</v>
      </c>
      <c r="D2493" t="n">
        <v>3</v>
      </c>
      <c r="E2493" t="s">
        <v>2730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126</v>
      </c>
      <c r="L2493" t="s">
        <v>77</v>
      </c>
      <c r="M2493" t="s"/>
      <c r="N2493" t="s">
        <v>2814</v>
      </c>
      <c r="O2493" t="s">
        <v>79</v>
      </c>
      <c r="P2493" t="s">
        <v>2730</v>
      </c>
      <c r="Q2493" t="s"/>
      <c r="R2493" t="s">
        <v>277</v>
      </c>
      <c r="S2493" t="s">
        <v>2799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>
        <f>HYPERLINK("https://hotelmonitor-cachepage.eclerx.com/savepage/tk_15454758768086207_sr_62.html","info")</f>
        <v/>
      </c>
      <c r="AA2493" t="n">
        <v>-1560635</v>
      </c>
      <c r="AB2493" t="s">
        <v>2733</v>
      </c>
      <c r="AC2493" t="s">
        <v>196</v>
      </c>
      <c r="AD2493" t="s">
        <v>89</v>
      </c>
      <c r="AE2493" t="s"/>
      <c r="AF2493" t="s"/>
      <c r="AG2493" t="s"/>
      <c r="AH2493" t="s">
        <v>2800</v>
      </c>
      <c r="AI2493" t="s">
        <v>904</v>
      </c>
      <c r="AJ2493" t="s"/>
      <c r="AK2493" t="s">
        <v>91</v>
      </c>
      <c r="AL2493" t="s"/>
      <c r="AM2493" t="s"/>
      <c r="AN2493" t="s">
        <v>91</v>
      </c>
      <c r="AO2493" t="s"/>
      <c r="AP2493" t="n">
        <v>22</v>
      </c>
      <c r="AQ2493" t="s">
        <v>92</v>
      </c>
      <c r="AR2493" t="s"/>
      <c r="AS2493" t="s">
        <v>1073</v>
      </c>
      <c r="AT2493" t="s">
        <v>94</v>
      </c>
      <c r="AU2493" t="s">
        <v>91</v>
      </c>
      <c r="AV2493" t="s"/>
      <c r="AW2493" t="s">
        <v>95</v>
      </c>
      <c r="AX2493" t="s"/>
      <c r="AY2493" t="n">
        <v>1560635</v>
      </c>
      <c r="AZ2493" t="s">
        <v>2736</v>
      </c>
      <c r="BA2493" t="s"/>
      <c r="BB2493" t="s"/>
      <c r="BC2493" t="n">
        <v>38.97</v>
      </c>
      <c r="BD2493" t="n">
        <v>38.97</v>
      </c>
      <c r="BE2493" t="s">
        <v>2801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>
        <v>284</v>
      </c>
      <c r="BO2493" t="s">
        <v>82</v>
      </c>
      <c r="BP2493" t="s">
        <v>99</v>
      </c>
      <c r="BQ2493" t="s">
        <v>2815</v>
      </c>
      <c r="BR2493" t="s">
        <v>205</v>
      </c>
    </row>
    <row r="2494" spans="1:70">
      <c r="A2494" t="s">
        <v>70</v>
      </c>
      <c r="B2494" t="s">
        <v>71</v>
      </c>
      <c r="C2494" t="s">
        <v>72</v>
      </c>
      <c r="D2494" t="n">
        <v>3</v>
      </c>
      <c r="E2494" t="s">
        <v>2730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138</v>
      </c>
      <c r="L2494" t="s">
        <v>77</v>
      </c>
      <c r="M2494" t="s"/>
      <c r="N2494" t="s">
        <v>2814</v>
      </c>
      <c r="O2494" t="s">
        <v>79</v>
      </c>
      <c r="P2494" t="s">
        <v>2730</v>
      </c>
      <c r="Q2494" t="s"/>
      <c r="R2494" t="s">
        <v>277</v>
      </c>
      <c r="S2494" t="s">
        <v>2286</v>
      </c>
      <c r="T2494" t="s">
        <v>82</v>
      </c>
      <c r="U2494" t="s">
        <v>83</v>
      </c>
      <c r="V2494" t="s">
        <v>84</v>
      </c>
      <c r="W2494" t="s">
        <v>103</v>
      </c>
      <c r="X2494" t="s"/>
      <c r="Y2494" t="s">
        <v>86</v>
      </c>
      <c r="Z2494">
        <f>HYPERLINK("https://hotelmonitor-cachepage.eclerx.com/savepage/tk_15454758768086207_sr_62.html","info")</f>
        <v/>
      </c>
      <c r="AA2494" t="n">
        <v>-1560635</v>
      </c>
      <c r="AB2494" t="s">
        <v>2733</v>
      </c>
      <c r="AC2494" t="s">
        <v>196</v>
      </c>
      <c r="AD2494" t="s">
        <v>89</v>
      </c>
      <c r="AE2494" t="s"/>
      <c r="AF2494" t="s"/>
      <c r="AG2494" t="s"/>
      <c r="AH2494" t="s">
        <v>2287</v>
      </c>
      <c r="AI2494" t="s">
        <v>2288</v>
      </c>
      <c r="AJ2494" t="s"/>
      <c r="AK2494" t="s">
        <v>91</v>
      </c>
      <c r="AL2494" t="s"/>
      <c r="AM2494" t="s"/>
      <c r="AN2494" t="s">
        <v>91</v>
      </c>
      <c r="AO2494" t="s"/>
      <c r="AP2494" t="n">
        <v>22</v>
      </c>
      <c r="AQ2494" t="s">
        <v>92</v>
      </c>
      <c r="AR2494" t="s"/>
      <c r="AS2494" t="s">
        <v>1073</v>
      </c>
      <c r="AT2494" t="s">
        <v>94</v>
      </c>
      <c r="AU2494" t="s">
        <v>91</v>
      </c>
      <c r="AV2494" t="s"/>
      <c r="AW2494" t="s">
        <v>95</v>
      </c>
      <c r="AX2494" t="s"/>
      <c r="AY2494" t="n">
        <v>1560635</v>
      </c>
      <c r="AZ2494" t="s">
        <v>2736</v>
      </c>
      <c r="BA2494" t="s"/>
      <c r="BB2494" t="s"/>
      <c r="BC2494" t="n">
        <v>38.97</v>
      </c>
      <c r="BD2494" t="n">
        <v>38.97</v>
      </c>
      <c r="BE2494" t="s">
        <v>2803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>
        <v>284</v>
      </c>
      <c r="BO2494" t="s">
        <v>82</v>
      </c>
      <c r="BP2494" t="s">
        <v>99</v>
      </c>
      <c r="BQ2494" t="s">
        <v>2815</v>
      </c>
      <c r="BR2494" t="s">
        <v>205</v>
      </c>
    </row>
    <row r="2495" spans="1:70">
      <c r="A2495" t="s">
        <v>70</v>
      </c>
      <c r="B2495" t="s">
        <v>71</v>
      </c>
      <c r="C2495" t="s">
        <v>72</v>
      </c>
      <c r="D2495" t="n">
        <v>3</v>
      </c>
      <c r="E2495" t="s">
        <v>2730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138</v>
      </c>
      <c r="L2495" t="s">
        <v>77</v>
      </c>
      <c r="M2495" t="s"/>
      <c r="N2495" t="s">
        <v>2814</v>
      </c>
      <c r="O2495" t="s">
        <v>79</v>
      </c>
      <c r="P2495" t="s">
        <v>2730</v>
      </c>
      <c r="Q2495" t="s"/>
      <c r="R2495" t="s">
        <v>277</v>
      </c>
      <c r="S2495" t="s">
        <v>2286</v>
      </c>
      <c r="T2495" t="s">
        <v>82</v>
      </c>
      <c r="U2495" t="s">
        <v>83</v>
      </c>
      <c r="V2495" t="s">
        <v>84</v>
      </c>
      <c r="W2495" t="s">
        <v>103</v>
      </c>
      <c r="X2495" t="s"/>
      <c r="Y2495" t="s">
        <v>86</v>
      </c>
      <c r="Z2495">
        <f>HYPERLINK("https://hotelmonitor-cachepage.eclerx.com/savepage/tk_15454758768086207_sr_62.html","info")</f>
        <v/>
      </c>
      <c r="AA2495" t="n">
        <v>-1560635</v>
      </c>
      <c r="AB2495" t="s">
        <v>2733</v>
      </c>
      <c r="AC2495" t="s">
        <v>196</v>
      </c>
      <c r="AD2495" t="s">
        <v>89</v>
      </c>
      <c r="AE2495" t="s"/>
      <c r="AF2495" t="s"/>
      <c r="AG2495" t="s"/>
      <c r="AH2495" t="s">
        <v>2287</v>
      </c>
      <c r="AI2495" t="s">
        <v>2288</v>
      </c>
      <c r="AJ2495" t="s"/>
      <c r="AK2495" t="s">
        <v>91</v>
      </c>
      <c r="AL2495" t="s"/>
      <c r="AM2495" t="s"/>
      <c r="AN2495" t="s">
        <v>91</v>
      </c>
      <c r="AO2495" t="s"/>
      <c r="AP2495" t="n">
        <v>22</v>
      </c>
      <c r="AQ2495" t="s">
        <v>92</v>
      </c>
      <c r="AR2495" t="s"/>
      <c r="AS2495" t="s">
        <v>1073</v>
      </c>
      <c r="AT2495" t="s">
        <v>94</v>
      </c>
      <c r="AU2495" t="s">
        <v>91</v>
      </c>
      <c r="AV2495" t="s"/>
      <c r="AW2495" t="s">
        <v>95</v>
      </c>
      <c r="AX2495" t="s"/>
      <c r="AY2495" t="n">
        <v>1560635</v>
      </c>
      <c r="AZ2495" t="s">
        <v>2736</v>
      </c>
      <c r="BA2495" t="s"/>
      <c r="BB2495" t="s"/>
      <c r="BC2495" t="n">
        <v>38.97</v>
      </c>
      <c r="BD2495" t="n">
        <v>38.97</v>
      </c>
      <c r="BE2495" t="s">
        <v>2803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>
        <v>284</v>
      </c>
      <c r="BO2495" t="s">
        <v>82</v>
      </c>
      <c r="BP2495" t="s">
        <v>99</v>
      </c>
      <c r="BQ2495" t="s">
        <v>2815</v>
      </c>
      <c r="BR2495" t="s">
        <v>205</v>
      </c>
    </row>
    <row r="2496" spans="1:70">
      <c r="A2496" t="s">
        <v>70</v>
      </c>
      <c r="B2496" t="s">
        <v>71</v>
      </c>
      <c r="C2496" t="s">
        <v>72</v>
      </c>
      <c r="D2496" t="n">
        <v>3</v>
      </c>
      <c r="E2496" t="s">
        <v>2730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138</v>
      </c>
      <c r="L2496" t="s">
        <v>77</v>
      </c>
      <c r="M2496" t="s"/>
      <c r="N2496" t="s">
        <v>2814</v>
      </c>
      <c r="O2496" t="s">
        <v>79</v>
      </c>
      <c r="P2496" t="s">
        <v>2730</v>
      </c>
      <c r="Q2496" t="s"/>
      <c r="R2496" t="s">
        <v>277</v>
      </c>
      <c r="S2496" t="s">
        <v>2286</v>
      </c>
      <c r="T2496" t="s">
        <v>82</v>
      </c>
      <c r="U2496" t="s">
        <v>83</v>
      </c>
      <c r="V2496" t="s">
        <v>84</v>
      </c>
      <c r="W2496" t="s">
        <v>103</v>
      </c>
      <c r="X2496" t="s"/>
      <c r="Y2496" t="s">
        <v>86</v>
      </c>
      <c r="Z2496">
        <f>HYPERLINK("https://hotelmonitor-cachepage.eclerx.com/savepage/tk_15454758768086207_sr_62.html","info")</f>
        <v/>
      </c>
      <c r="AA2496" t="n">
        <v>-1560635</v>
      </c>
      <c r="AB2496" t="s">
        <v>2733</v>
      </c>
      <c r="AC2496" t="s">
        <v>196</v>
      </c>
      <c r="AD2496" t="s">
        <v>89</v>
      </c>
      <c r="AE2496" t="s"/>
      <c r="AF2496" t="s"/>
      <c r="AG2496" t="s"/>
      <c r="AH2496" t="s">
        <v>2287</v>
      </c>
      <c r="AI2496" t="s">
        <v>2288</v>
      </c>
      <c r="AJ2496" t="s"/>
      <c r="AK2496" t="s">
        <v>91</v>
      </c>
      <c r="AL2496" t="s"/>
      <c r="AM2496" t="s"/>
      <c r="AN2496" t="s">
        <v>91</v>
      </c>
      <c r="AO2496" t="s"/>
      <c r="AP2496" t="n">
        <v>22</v>
      </c>
      <c r="AQ2496" t="s">
        <v>92</v>
      </c>
      <c r="AR2496" t="s"/>
      <c r="AS2496" t="s">
        <v>1073</v>
      </c>
      <c r="AT2496" t="s">
        <v>94</v>
      </c>
      <c r="AU2496" t="s">
        <v>91</v>
      </c>
      <c r="AV2496" t="s"/>
      <c r="AW2496" t="s">
        <v>95</v>
      </c>
      <c r="AX2496" t="s"/>
      <c r="AY2496" t="n">
        <v>1560635</v>
      </c>
      <c r="AZ2496" t="s">
        <v>2736</v>
      </c>
      <c r="BA2496" t="s"/>
      <c r="BB2496" t="s"/>
      <c r="BC2496" t="n">
        <v>38.97</v>
      </c>
      <c r="BD2496" t="n">
        <v>38.97</v>
      </c>
      <c r="BE2496" t="s">
        <v>2803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>
        <v>284</v>
      </c>
      <c r="BO2496" t="s">
        <v>82</v>
      </c>
      <c r="BP2496" t="s">
        <v>99</v>
      </c>
      <c r="BQ2496" t="s">
        <v>2815</v>
      </c>
      <c r="BR2496" t="s">
        <v>205</v>
      </c>
    </row>
    <row r="2497" spans="1:70">
      <c r="A2497" t="s">
        <v>70</v>
      </c>
      <c r="B2497" t="s">
        <v>71</v>
      </c>
      <c r="C2497" t="s">
        <v>72</v>
      </c>
      <c r="D2497" t="n">
        <v>3</v>
      </c>
      <c r="E2497" t="s">
        <v>2730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138</v>
      </c>
      <c r="L2497" t="s">
        <v>77</v>
      </c>
      <c r="M2497" t="s"/>
      <c r="N2497" t="s">
        <v>2814</v>
      </c>
      <c r="O2497" t="s">
        <v>79</v>
      </c>
      <c r="P2497" t="s">
        <v>2730</v>
      </c>
      <c r="Q2497" t="s"/>
      <c r="R2497" t="s">
        <v>277</v>
      </c>
      <c r="S2497" t="s">
        <v>2286</v>
      </c>
      <c r="T2497" t="s">
        <v>82</v>
      </c>
      <c r="U2497" t="s">
        <v>83</v>
      </c>
      <c r="V2497" t="s">
        <v>84</v>
      </c>
      <c r="W2497" t="s">
        <v>103</v>
      </c>
      <c r="X2497" t="s"/>
      <c r="Y2497" t="s">
        <v>86</v>
      </c>
      <c r="Z2497">
        <f>HYPERLINK("https://hotelmonitor-cachepage.eclerx.com/savepage/tk_15454758768086207_sr_62.html","info")</f>
        <v/>
      </c>
      <c r="AA2497" t="n">
        <v>-1560635</v>
      </c>
      <c r="AB2497" t="s">
        <v>2733</v>
      </c>
      <c r="AC2497" t="s">
        <v>196</v>
      </c>
      <c r="AD2497" t="s">
        <v>89</v>
      </c>
      <c r="AE2497" t="s"/>
      <c r="AF2497" t="s"/>
      <c r="AG2497" t="s"/>
      <c r="AH2497" t="s">
        <v>2287</v>
      </c>
      <c r="AI2497" t="s">
        <v>2288</v>
      </c>
      <c r="AJ2497" t="s"/>
      <c r="AK2497" t="s">
        <v>91</v>
      </c>
      <c r="AL2497" t="s"/>
      <c r="AM2497" t="s"/>
      <c r="AN2497" t="s">
        <v>91</v>
      </c>
      <c r="AO2497" t="s"/>
      <c r="AP2497" t="n">
        <v>22</v>
      </c>
      <c r="AQ2497" t="s">
        <v>92</v>
      </c>
      <c r="AR2497" t="s"/>
      <c r="AS2497" t="s">
        <v>1073</v>
      </c>
      <c r="AT2497" t="s">
        <v>94</v>
      </c>
      <c r="AU2497" t="s">
        <v>91</v>
      </c>
      <c r="AV2497" t="s"/>
      <c r="AW2497" t="s">
        <v>95</v>
      </c>
      <c r="AX2497" t="s"/>
      <c r="AY2497" t="n">
        <v>1560635</v>
      </c>
      <c r="AZ2497" t="s">
        <v>2736</v>
      </c>
      <c r="BA2497" t="s"/>
      <c r="BB2497" t="s"/>
      <c r="BC2497" t="n">
        <v>38.97</v>
      </c>
      <c r="BD2497" t="n">
        <v>38.97</v>
      </c>
      <c r="BE2497" t="s">
        <v>2803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>
        <v>284</v>
      </c>
      <c r="BO2497" t="s">
        <v>82</v>
      </c>
      <c r="BP2497" t="s">
        <v>99</v>
      </c>
      <c r="BQ2497" t="s">
        <v>2815</v>
      </c>
      <c r="BR2497" t="s">
        <v>205</v>
      </c>
    </row>
    <row r="2498" spans="1:70">
      <c r="A2498" t="s">
        <v>70</v>
      </c>
      <c r="B2498" t="s">
        <v>71</v>
      </c>
      <c r="C2498" t="s">
        <v>72</v>
      </c>
      <c r="D2498" t="n">
        <v>3</v>
      </c>
      <c r="E2498" t="s">
        <v>2730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140</v>
      </c>
      <c r="L2498" t="s">
        <v>77</v>
      </c>
      <c r="M2498" t="s"/>
      <c r="N2498" t="s">
        <v>2814</v>
      </c>
      <c r="O2498" t="s">
        <v>79</v>
      </c>
      <c r="P2498" t="s">
        <v>2730</v>
      </c>
      <c r="Q2498" t="s"/>
      <c r="R2498" t="s">
        <v>277</v>
      </c>
      <c r="S2498" t="s">
        <v>903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HYPERLINK("https://hotelmonitor-cachepage.eclerx.com/savepage/tk_15454758768086207_sr_62.html","info")</f>
        <v/>
      </c>
      <c r="AA2498" t="n">
        <v>-1560635</v>
      </c>
      <c r="AB2498" t="s">
        <v>323</v>
      </c>
      <c r="AC2498" t="s">
        <v>88</v>
      </c>
      <c r="AD2498" t="s">
        <v>89</v>
      </c>
      <c r="AE2498" t="s"/>
      <c r="AF2498" t="s"/>
      <c r="AG2498" t="s"/>
      <c r="AH2498" t="s">
        <v>1498</v>
      </c>
      <c r="AI2498" t="s">
        <v>905</v>
      </c>
      <c r="AJ2498" t="s"/>
      <c r="AK2498" t="s">
        <v>91</v>
      </c>
      <c r="AL2498" t="s"/>
      <c r="AM2498" t="s"/>
      <c r="AN2498" t="s">
        <v>91</v>
      </c>
      <c r="AO2498" t="s"/>
      <c r="AP2498" t="n">
        <v>22</v>
      </c>
      <c r="AQ2498" t="s">
        <v>92</v>
      </c>
      <c r="AR2498" t="s"/>
      <c r="AS2498" t="s">
        <v>1073</v>
      </c>
      <c r="AT2498" t="s">
        <v>94</v>
      </c>
      <c r="AU2498" t="s">
        <v>91</v>
      </c>
      <c r="AV2498" t="s"/>
      <c r="AW2498" t="s">
        <v>95</v>
      </c>
      <c r="AX2498" t="s"/>
      <c r="AY2498" t="n">
        <v>1560635</v>
      </c>
      <c r="AZ2498" t="s">
        <v>2736</v>
      </c>
      <c r="BA2498" t="s"/>
      <c r="BB2498" t="s"/>
      <c r="BC2498" t="n">
        <v>38.97</v>
      </c>
      <c r="BD2498" t="n">
        <v>38.97</v>
      </c>
      <c r="BE2498" t="s">
        <v>2804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>
        <v>284</v>
      </c>
      <c r="BO2498" t="s">
        <v>82</v>
      </c>
      <c r="BP2498" t="s">
        <v>99</v>
      </c>
      <c r="BQ2498" t="s">
        <v>2815</v>
      </c>
      <c r="BR2498" t="s">
        <v>205</v>
      </c>
    </row>
    <row r="2499" spans="1:70">
      <c r="A2499" t="s">
        <v>70</v>
      </c>
      <c r="B2499" t="s">
        <v>71</v>
      </c>
      <c r="C2499" t="s">
        <v>72</v>
      </c>
      <c r="D2499" t="n">
        <v>3</v>
      </c>
      <c r="E2499" t="s">
        <v>2730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140</v>
      </c>
      <c r="L2499" t="s">
        <v>77</v>
      </c>
      <c r="M2499" t="s"/>
      <c r="N2499" t="s">
        <v>2814</v>
      </c>
      <c r="O2499" t="s">
        <v>79</v>
      </c>
      <c r="P2499" t="s">
        <v>2730</v>
      </c>
      <c r="Q2499" t="s"/>
      <c r="R2499" t="s">
        <v>277</v>
      </c>
      <c r="S2499" t="s">
        <v>903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HYPERLINK("https://hotelmonitor-cachepage.eclerx.com/savepage/tk_15454758768086207_sr_62.html","info")</f>
        <v/>
      </c>
      <c r="AA2499" t="n">
        <v>-1560635</v>
      </c>
      <c r="AB2499" t="s">
        <v>323</v>
      </c>
      <c r="AC2499" t="s">
        <v>88</v>
      </c>
      <c r="AD2499" t="s">
        <v>89</v>
      </c>
      <c r="AE2499" t="s"/>
      <c r="AF2499" t="s"/>
      <c r="AG2499" t="s"/>
      <c r="AH2499" t="s">
        <v>1498</v>
      </c>
      <c r="AI2499" t="s">
        <v>905</v>
      </c>
      <c r="AJ2499" t="s"/>
      <c r="AK2499" t="s">
        <v>91</v>
      </c>
      <c r="AL2499" t="s"/>
      <c r="AM2499" t="s"/>
      <c r="AN2499" t="s">
        <v>91</v>
      </c>
      <c r="AO2499" t="s"/>
      <c r="AP2499" t="n">
        <v>22</v>
      </c>
      <c r="AQ2499" t="s">
        <v>92</v>
      </c>
      <c r="AR2499" t="s"/>
      <c r="AS2499" t="s">
        <v>1073</v>
      </c>
      <c r="AT2499" t="s">
        <v>94</v>
      </c>
      <c r="AU2499" t="s">
        <v>91</v>
      </c>
      <c r="AV2499" t="s"/>
      <c r="AW2499" t="s">
        <v>95</v>
      </c>
      <c r="AX2499" t="s"/>
      <c r="AY2499" t="n">
        <v>1560635</v>
      </c>
      <c r="AZ2499" t="s">
        <v>2736</v>
      </c>
      <c r="BA2499" t="s"/>
      <c r="BB2499" t="s"/>
      <c r="BC2499" t="n">
        <v>38.97</v>
      </c>
      <c r="BD2499" t="n">
        <v>38.97</v>
      </c>
      <c r="BE2499" t="s">
        <v>2804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>
        <v>284</v>
      </c>
      <c r="BO2499" t="s">
        <v>82</v>
      </c>
      <c r="BP2499" t="s">
        <v>99</v>
      </c>
      <c r="BQ2499" t="s">
        <v>2815</v>
      </c>
      <c r="BR2499" t="s">
        <v>205</v>
      </c>
    </row>
    <row r="2500" spans="1:70">
      <c r="A2500" t="s">
        <v>70</v>
      </c>
      <c r="B2500" t="s">
        <v>71</v>
      </c>
      <c r="C2500" t="s">
        <v>72</v>
      </c>
      <c r="D2500" t="n">
        <v>3</v>
      </c>
      <c r="E2500" t="s">
        <v>2730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152</v>
      </c>
      <c r="L2500" t="s">
        <v>77</v>
      </c>
      <c r="M2500" t="s"/>
      <c r="N2500" t="s">
        <v>2814</v>
      </c>
      <c r="O2500" t="s">
        <v>79</v>
      </c>
      <c r="P2500" t="s">
        <v>2730</v>
      </c>
      <c r="Q2500" t="s"/>
      <c r="R2500" t="s">
        <v>277</v>
      </c>
      <c r="S2500" t="s">
        <v>146</v>
      </c>
      <c r="T2500" t="s">
        <v>82</v>
      </c>
      <c r="U2500" t="s">
        <v>83</v>
      </c>
      <c r="V2500" t="s">
        <v>84</v>
      </c>
      <c r="W2500" t="s">
        <v>103</v>
      </c>
      <c r="X2500" t="s"/>
      <c r="Y2500" t="s">
        <v>86</v>
      </c>
      <c r="Z2500">
        <f>HYPERLINK("https://hotelmonitor-cachepage.eclerx.com/savepage/tk_15454758768086207_sr_62.html","info")</f>
        <v/>
      </c>
      <c r="AA2500" t="n">
        <v>-1560635</v>
      </c>
      <c r="AB2500" t="s">
        <v>323</v>
      </c>
      <c r="AC2500" t="s">
        <v>88</v>
      </c>
      <c r="AD2500" t="s">
        <v>89</v>
      </c>
      <c r="AE2500" t="s"/>
      <c r="AF2500" t="s"/>
      <c r="AG2500" t="s"/>
      <c r="AH2500" t="s">
        <v>147</v>
      </c>
      <c r="AI2500" t="s">
        <v>148</v>
      </c>
      <c r="AJ2500" t="s"/>
      <c r="AK2500" t="s">
        <v>91</v>
      </c>
      <c r="AL2500" t="s"/>
      <c r="AM2500" t="s"/>
      <c r="AN2500" t="s">
        <v>91</v>
      </c>
      <c r="AO2500" t="s"/>
      <c r="AP2500" t="n">
        <v>22</v>
      </c>
      <c r="AQ2500" t="s">
        <v>92</v>
      </c>
      <c r="AR2500" t="s"/>
      <c r="AS2500" t="s">
        <v>1073</v>
      </c>
      <c r="AT2500" t="s">
        <v>94</v>
      </c>
      <c r="AU2500" t="s">
        <v>91</v>
      </c>
      <c r="AV2500" t="s"/>
      <c r="AW2500" t="s">
        <v>95</v>
      </c>
      <c r="AX2500" t="s"/>
      <c r="AY2500" t="n">
        <v>1560635</v>
      </c>
      <c r="AZ2500" t="s">
        <v>2736</v>
      </c>
      <c r="BA2500" t="s"/>
      <c r="BB2500" t="s"/>
      <c r="BC2500" t="n">
        <v>38.97</v>
      </c>
      <c r="BD2500" t="n">
        <v>38.97</v>
      </c>
      <c r="BE2500" t="s">
        <v>2805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>
        <v>284</v>
      </c>
      <c r="BO2500" t="s">
        <v>82</v>
      </c>
      <c r="BP2500" t="s">
        <v>99</v>
      </c>
      <c r="BQ2500" t="s">
        <v>2815</v>
      </c>
      <c r="BR2500" t="s">
        <v>205</v>
      </c>
    </row>
    <row r="2501" spans="1:70">
      <c r="A2501" t="s">
        <v>70</v>
      </c>
      <c r="B2501" t="s">
        <v>71</v>
      </c>
      <c r="C2501" t="s">
        <v>72</v>
      </c>
      <c r="D2501" t="n">
        <v>3</v>
      </c>
      <c r="E2501" t="s">
        <v>2730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152</v>
      </c>
      <c r="L2501" t="s">
        <v>77</v>
      </c>
      <c r="M2501" t="s"/>
      <c r="N2501" t="s">
        <v>2814</v>
      </c>
      <c r="O2501" t="s">
        <v>79</v>
      </c>
      <c r="P2501" t="s">
        <v>2730</v>
      </c>
      <c r="Q2501" t="s"/>
      <c r="R2501" t="s">
        <v>277</v>
      </c>
      <c r="S2501" t="s">
        <v>146</v>
      </c>
      <c r="T2501" t="s">
        <v>82</v>
      </c>
      <c r="U2501" t="s">
        <v>83</v>
      </c>
      <c r="V2501" t="s">
        <v>84</v>
      </c>
      <c r="W2501" t="s">
        <v>103</v>
      </c>
      <c r="X2501" t="s"/>
      <c r="Y2501" t="s">
        <v>86</v>
      </c>
      <c r="Z2501">
        <f>HYPERLINK("https://hotelmonitor-cachepage.eclerx.com/savepage/tk_15454758768086207_sr_62.html","info")</f>
        <v/>
      </c>
      <c r="AA2501" t="n">
        <v>-1560635</v>
      </c>
      <c r="AB2501" t="s">
        <v>323</v>
      </c>
      <c r="AC2501" t="s">
        <v>88</v>
      </c>
      <c r="AD2501" t="s">
        <v>89</v>
      </c>
      <c r="AE2501" t="s"/>
      <c r="AF2501" t="s"/>
      <c r="AG2501" t="s"/>
      <c r="AH2501" t="s">
        <v>147</v>
      </c>
      <c r="AI2501" t="s">
        <v>148</v>
      </c>
      <c r="AJ2501" t="s"/>
      <c r="AK2501" t="s">
        <v>91</v>
      </c>
      <c r="AL2501" t="s"/>
      <c r="AM2501" t="s"/>
      <c r="AN2501" t="s">
        <v>91</v>
      </c>
      <c r="AO2501" t="s"/>
      <c r="AP2501" t="n">
        <v>22</v>
      </c>
      <c r="AQ2501" t="s">
        <v>92</v>
      </c>
      <c r="AR2501" t="s"/>
      <c r="AS2501" t="s">
        <v>1073</v>
      </c>
      <c r="AT2501" t="s">
        <v>94</v>
      </c>
      <c r="AU2501" t="s">
        <v>91</v>
      </c>
      <c r="AV2501" t="s"/>
      <c r="AW2501" t="s">
        <v>95</v>
      </c>
      <c r="AX2501" t="s"/>
      <c r="AY2501" t="n">
        <v>1560635</v>
      </c>
      <c r="AZ2501" t="s">
        <v>2736</v>
      </c>
      <c r="BA2501" t="s"/>
      <c r="BB2501" t="s"/>
      <c r="BC2501" t="n">
        <v>38.97</v>
      </c>
      <c r="BD2501" t="n">
        <v>38.97</v>
      </c>
      <c r="BE2501" t="s">
        <v>2805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>
        <v>284</v>
      </c>
      <c r="BO2501" t="s">
        <v>82</v>
      </c>
      <c r="BP2501" t="s">
        <v>99</v>
      </c>
      <c r="BQ2501" t="s">
        <v>2815</v>
      </c>
      <c r="BR2501" t="s">
        <v>205</v>
      </c>
    </row>
    <row r="2502" spans="1:70">
      <c r="A2502" t="s">
        <v>70</v>
      </c>
      <c r="B2502" t="s">
        <v>71</v>
      </c>
      <c r="C2502" t="s">
        <v>72</v>
      </c>
      <c r="D2502" t="n">
        <v>3</v>
      </c>
      <c r="E2502" t="s">
        <v>2730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152</v>
      </c>
      <c r="L2502" t="s">
        <v>77</v>
      </c>
      <c r="M2502" t="s"/>
      <c r="N2502" t="s">
        <v>2814</v>
      </c>
      <c r="O2502" t="s">
        <v>79</v>
      </c>
      <c r="P2502" t="s">
        <v>2730</v>
      </c>
      <c r="Q2502" t="s"/>
      <c r="R2502" t="s">
        <v>277</v>
      </c>
      <c r="S2502" t="s">
        <v>146</v>
      </c>
      <c r="T2502" t="s">
        <v>82</v>
      </c>
      <c r="U2502" t="s">
        <v>83</v>
      </c>
      <c r="V2502" t="s">
        <v>84</v>
      </c>
      <c r="W2502" t="s">
        <v>103</v>
      </c>
      <c r="X2502" t="s"/>
      <c r="Y2502" t="s">
        <v>86</v>
      </c>
      <c r="Z2502">
        <f>HYPERLINK("https://hotelmonitor-cachepage.eclerx.com/savepage/tk_15454758768086207_sr_62.html","info")</f>
        <v/>
      </c>
      <c r="AA2502" t="n">
        <v>-1560635</v>
      </c>
      <c r="AB2502" t="s">
        <v>323</v>
      </c>
      <c r="AC2502" t="s">
        <v>88</v>
      </c>
      <c r="AD2502" t="s">
        <v>89</v>
      </c>
      <c r="AE2502" t="s"/>
      <c r="AF2502" t="s"/>
      <c r="AG2502" t="s"/>
      <c r="AH2502" t="s">
        <v>147</v>
      </c>
      <c r="AI2502" t="s">
        <v>148</v>
      </c>
      <c r="AJ2502" t="s"/>
      <c r="AK2502" t="s">
        <v>91</v>
      </c>
      <c r="AL2502" t="s"/>
      <c r="AM2502" t="s"/>
      <c r="AN2502" t="s">
        <v>91</v>
      </c>
      <c r="AO2502" t="s"/>
      <c r="AP2502" t="n">
        <v>22</v>
      </c>
      <c r="AQ2502" t="s">
        <v>92</v>
      </c>
      <c r="AR2502" t="s"/>
      <c r="AS2502" t="s">
        <v>1073</v>
      </c>
      <c r="AT2502" t="s">
        <v>94</v>
      </c>
      <c r="AU2502" t="s">
        <v>91</v>
      </c>
      <c r="AV2502" t="s"/>
      <c r="AW2502" t="s">
        <v>95</v>
      </c>
      <c r="AX2502" t="s"/>
      <c r="AY2502" t="n">
        <v>1560635</v>
      </c>
      <c r="AZ2502" t="s">
        <v>2736</v>
      </c>
      <c r="BA2502" t="s"/>
      <c r="BB2502" t="s"/>
      <c r="BC2502" t="n">
        <v>38.97</v>
      </c>
      <c r="BD2502" t="n">
        <v>38.97</v>
      </c>
      <c r="BE2502" t="s">
        <v>2805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>
        <v>284</v>
      </c>
      <c r="BO2502" t="s">
        <v>82</v>
      </c>
      <c r="BP2502" t="s">
        <v>99</v>
      </c>
      <c r="BQ2502" t="s">
        <v>2815</v>
      </c>
      <c r="BR2502" t="s">
        <v>205</v>
      </c>
    </row>
    <row r="2503" spans="1:70">
      <c r="A2503" t="s">
        <v>70</v>
      </c>
      <c r="B2503" t="s">
        <v>71</v>
      </c>
      <c r="C2503" t="s">
        <v>72</v>
      </c>
      <c r="D2503" t="n">
        <v>3</v>
      </c>
      <c r="E2503" t="s">
        <v>2730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152</v>
      </c>
      <c r="L2503" t="s">
        <v>77</v>
      </c>
      <c r="M2503" t="s"/>
      <c r="N2503" t="s">
        <v>2814</v>
      </c>
      <c r="O2503" t="s">
        <v>79</v>
      </c>
      <c r="P2503" t="s">
        <v>2730</v>
      </c>
      <c r="Q2503" t="s"/>
      <c r="R2503" t="s">
        <v>277</v>
      </c>
      <c r="S2503" t="s">
        <v>146</v>
      </c>
      <c r="T2503" t="s">
        <v>82</v>
      </c>
      <c r="U2503" t="s">
        <v>83</v>
      </c>
      <c r="V2503" t="s">
        <v>84</v>
      </c>
      <c r="W2503" t="s">
        <v>103</v>
      </c>
      <c r="X2503" t="s"/>
      <c r="Y2503" t="s">
        <v>86</v>
      </c>
      <c r="Z2503">
        <f>HYPERLINK("https://hotelmonitor-cachepage.eclerx.com/savepage/tk_15454758768086207_sr_62.html","info")</f>
        <v/>
      </c>
      <c r="AA2503" t="n">
        <v>-1560635</v>
      </c>
      <c r="AB2503" t="s">
        <v>323</v>
      </c>
      <c r="AC2503" t="s">
        <v>88</v>
      </c>
      <c r="AD2503" t="s">
        <v>89</v>
      </c>
      <c r="AE2503" t="s"/>
      <c r="AF2503" t="s"/>
      <c r="AG2503" t="s"/>
      <c r="AH2503" t="s">
        <v>147</v>
      </c>
      <c r="AI2503" t="s">
        <v>148</v>
      </c>
      <c r="AJ2503" t="s"/>
      <c r="AK2503" t="s">
        <v>91</v>
      </c>
      <c r="AL2503" t="s"/>
      <c r="AM2503" t="s"/>
      <c r="AN2503" t="s">
        <v>91</v>
      </c>
      <c r="AO2503" t="s"/>
      <c r="AP2503" t="n">
        <v>22</v>
      </c>
      <c r="AQ2503" t="s">
        <v>92</v>
      </c>
      <c r="AR2503" t="s"/>
      <c r="AS2503" t="s">
        <v>1073</v>
      </c>
      <c r="AT2503" t="s">
        <v>94</v>
      </c>
      <c r="AU2503" t="s">
        <v>91</v>
      </c>
      <c r="AV2503" t="s"/>
      <c r="AW2503" t="s">
        <v>95</v>
      </c>
      <c r="AX2503" t="s"/>
      <c r="AY2503" t="n">
        <v>1560635</v>
      </c>
      <c r="AZ2503" t="s">
        <v>2736</v>
      </c>
      <c r="BA2503" t="s"/>
      <c r="BB2503" t="s"/>
      <c r="BC2503" t="n">
        <v>38.97</v>
      </c>
      <c r="BD2503" t="n">
        <v>38.97</v>
      </c>
      <c r="BE2503" t="s">
        <v>2805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>
        <v>284</v>
      </c>
      <c r="BO2503" t="s">
        <v>82</v>
      </c>
      <c r="BP2503" t="s">
        <v>99</v>
      </c>
      <c r="BQ2503" t="s">
        <v>2815</v>
      </c>
      <c r="BR2503" t="s">
        <v>205</v>
      </c>
    </row>
    <row r="2504" spans="1:70">
      <c r="A2504" t="s">
        <v>70</v>
      </c>
      <c r="B2504" t="s">
        <v>71</v>
      </c>
      <c r="C2504" t="s">
        <v>72</v>
      </c>
      <c r="D2504" t="n">
        <v>3</v>
      </c>
      <c r="E2504" t="s">
        <v>2730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156</v>
      </c>
      <c r="L2504" t="s">
        <v>77</v>
      </c>
      <c r="M2504" t="s"/>
      <c r="N2504" t="s">
        <v>2814</v>
      </c>
      <c r="O2504" t="s">
        <v>79</v>
      </c>
      <c r="P2504" t="s">
        <v>2730</v>
      </c>
      <c r="Q2504" t="s"/>
      <c r="R2504" t="s">
        <v>277</v>
      </c>
      <c r="S2504" t="s">
        <v>2806</v>
      </c>
      <c r="T2504" t="s">
        <v>82</v>
      </c>
      <c r="U2504" t="s">
        <v>83</v>
      </c>
      <c r="V2504" t="s">
        <v>84</v>
      </c>
      <c r="W2504" t="s">
        <v>107</v>
      </c>
      <c r="X2504" t="s"/>
      <c r="Y2504" t="s">
        <v>86</v>
      </c>
      <c r="Z2504">
        <f>HYPERLINK("https://hotelmonitor-cachepage.eclerx.com/savepage/tk_15454758768086207_sr_62.html","info")</f>
        <v/>
      </c>
      <c r="AA2504" t="n">
        <v>-1560635</v>
      </c>
      <c r="AB2504" t="s">
        <v>2733</v>
      </c>
      <c r="AC2504" t="s">
        <v>196</v>
      </c>
      <c r="AD2504" t="s">
        <v>89</v>
      </c>
      <c r="AE2504" t="s"/>
      <c r="AF2504" t="s"/>
      <c r="AG2504" t="s"/>
      <c r="AH2504" t="s">
        <v>2807</v>
      </c>
      <c r="AI2504" t="s">
        <v>2808</v>
      </c>
      <c r="AJ2504" t="s"/>
      <c r="AK2504" t="s">
        <v>91</v>
      </c>
      <c r="AL2504" t="s"/>
      <c r="AM2504" t="s"/>
      <c r="AN2504" t="s">
        <v>91</v>
      </c>
      <c r="AO2504" t="s"/>
      <c r="AP2504" t="n">
        <v>22</v>
      </c>
      <c r="AQ2504" t="s">
        <v>92</v>
      </c>
      <c r="AR2504" t="s"/>
      <c r="AS2504" t="s">
        <v>1073</v>
      </c>
      <c r="AT2504" t="s">
        <v>94</v>
      </c>
      <c r="AU2504" t="s">
        <v>91</v>
      </c>
      <c r="AV2504" t="s"/>
      <c r="AW2504" t="s">
        <v>95</v>
      </c>
      <c r="AX2504" t="s"/>
      <c r="AY2504" t="n">
        <v>1560635</v>
      </c>
      <c r="AZ2504" t="s">
        <v>2736</v>
      </c>
      <c r="BA2504" t="s"/>
      <c r="BB2504" t="s"/>
      <c r="BC2504" t="n">
        <v>38.97</v>
      </c>
      <c r="BD2504" t="n">
        <v>38.97</v>
      </c>
      <c r="BE2504" t="s">
        <v>2809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>
        <v>284</v>
      </c>
      <c r="BO2504" t="s">
        <v>82</v>
      </c>
      <c r="BP2504" t="s">
        <v>99</v>
      </c>
      <c r="BQ2504" t="s">
        <v>2815</v>
      </c>
      <c r="BR2504" t="s">
        <v>205</v>
      </c>
    </row>
    <row r="2505" spans="1:70">
      <c r="A2505" t="s">
        <v>70</v>
      </c>
      <c r="B2505" t="s">
        <v>71</v>
      </c>
      <c r="C2505" t="s">
        <v>72</v>
      </c>
      <c r="D2505" t="n">
        <v>3</v>
      </c>
      <c r="E2505" t="s">
        <v>2730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156</v>
      </c>
      <c r="L2505" t="s">
        <v>77</v>
      </c>
      <c r="M2505" t="s"/>
      <c r="N2505" t="s">
        <v>2814</v>
      </c>
      <c r="O2505" t="s">
        <v>79</v>
      </c>
      <c r="P2505" t="s">
        <v>2730</v>
      </c>
      <c r="Q2505" t="s"/>
      <c r="R2505" t="s">
        <v>277</v>
      </c>
      <c r="S2505" t="s">
        <v>2806</v>
      </c>
      <c r="T2505" t="s">
        <v>82</v>
      </c>
      <c r="U2505" t="s">
        <v>83</v>
      </c>
      <c r="V2505" t="s">
        <v>84</v>
      </c>
      <c r="W2505" t="s">
        <v>107</v>
      </c>
      <c r="X2505" t="s"/>
      <c r="Y2505" t="s">
        <v>86</v>
      </c>
      <c r="Z2505">
        <f>HYPERLINK("https://hotelmonitor-cachepage.eclerx.com/savepage/tk_15454758768086207_sr_62.html","info")</f>
        <v/>
      </c>
      <c r="AA2505" t="n">
        <v>-1560635</v>
      </c>
      <c r="AB2505" t="s">
        <v>2733</v>
      </c>
      <c r="AC2505" t="s">
        <v>196</v>
      </c>
      <c r="AD2505" t="s">
        <v>89</v>
      </c>
      <c r="AE2505" t="s"/>
      <c r="AF2505" t="s"/>
      <c r="AG2505" t="s"/>
      <c r="AH2505" t="s">
        <v>2807</v>
      </c>
      <c r="AI2505" t="s">
        <v>2808</v>
      </c>
      <c r="AJ2505" t="s"/>
      <c r="AK2505" t="s">
        <v>91</v>
      </c>
      <c r="AL2505" t="s"/>
      <c r="AM2505" t="s"/>
      <c r="AN2505" t="s">
        <v>91</v>
      </c>
      <c r="AO2505" t="s"/>
      <c r="AP2505" t="n">
        <v>22</v>
      </c>
      <c r="AQ2505" t="s">
        <v>92</v>
      </c>
      <c r="AR2505" t="s"/>
      <c r="AS2505" t="s">
        <v>1073</v>
      </c>
      <c r="AT2505" t="s">
        <v>94</v>
      </c>
      <c r="AU2505" t="s">
        <v>91</v>
      </c>
      <c r="AV2505" t="s"/>
      <c r="AW2505" t="s">
        <v>95</v>
      </c>
      <c r="AX2505" t="s"/>
      <c r="AY2505" t="n">
        <v>1560635</v>
      </c>
      <c r="AZ2505" t="s">
        <v>2736</v>
      </c>
      <c r="BA2505" t="s"/>
      <c r="BB2505" t="s"/>
      <c r="BC2505" t="n">
        <v>38.97</v>
      </c>
      <c r="BD2505" t="n">
        <v>38.97</v>
      </c>
      <c r="BE2505" t="s">
        <v>2809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>
        <v>284</v>
      </c>
      <c r="BO2505" t="s">
        <v>82</v>
      </c>
      <c r="BP2505" t="s">
        <v>99</v>
      </c>
      <c r="BQ2505" t="s">
        <v>2815</v>
      </c>
      <c r="BR2505" t="s">
        <v>205</v>
      </c>
    </row>
    <row r="2506" spans="1:70">
      <c r="A2506" t="s">
        <v>70</v>
      </c>
      <c r="B2506" t="s">
        <v>71</v>
      </c>
      <c r="C2506" t="s">
        <v>72</v>
      </c>
      <c r="D2506" t="n">
        <v>3</v>
      </c>
      <c r="E2506" t="s">
        <v>2730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156</v>
      </c>
      <c r="L2506" t="s">
        <v>77</v>
      </c>
      <c r="M2506" t="s"/>
      <c r="N2506" t="s">
        <v>2814</v>
      </c>
      <c r="O2506" t="s">
        <v>79</v>
      </c>
      <c r="P2506" t="s">
        <v>2730</v>
      </c>
      <c r="Q2506" t="s"/>
      <c r="R2506" t="s">
        <v>277</v>
      </c>
      <c r="S2506" t="s">
        <v>2806</v>
      </c>
      <c r="T2506" t="s">
        <v>82</v>
      </c>
      <c r="U2506" t="s">
        <v>83</v>
      </c>
      <c r="V2506" t="s">
        <v>84</v>
      </c>
      <c r="W2506" t="s">
        <v>107</v>
      </c>
      <c r="X2506" t="s"/>
      <c r="Y2506" t="s">
        <v>86</v>
      </c>
      <c r="Z2506">
        <f>HYPERLINK("https://hotelmonitor-cachepage.eclerx.com/savepage/tk_15454758768086207_sr_62.html","info")</f>
        <v/>
      </c>
      <c r="AA2506" t="n">
        <v>-1560635</v>
      </c>
      <c r="AB2506" t="s">
        <v>2733</v>
      </c>
      <c r="AC2506" t="s">
        <v>196</v>
      </c>
      <c r="AD2506" t="s">
        <v>89</v>
      </c>
      <c r="AE2506" t="s"/>
      <c r="AF2506" t="s"/>
      <c r="AG2506" t="s"/>
      <c r="AH2506" t="s">
        <v>2807</v>
      </c>
      <c r="AI2506" t="s">
        <v>2808</v>
      </c>
      <c r="AJ2506" t="s"/>
      <c r="AK2506" t="s">
        <v>91</v>
      </c>
      <c r="AL2506" t="s"/>
      <c r="AM2506" t="s"/>
      <c r="AN2506" t="s">
        <v>91</v>
      </c>
      <c r="AO2506" t="s"/>
      <c r="AP2506" t="n">
        <v>22</v>
      </c>
      <c r="AQ2506" t="s">
        <v>92</v>
      </c>
      <c r="AR2506" t="s"/>
      <c r="AS2506" t="s">
        <v>1073</v>
      </c>
      <c r="AT2506" t="s">
        <v>94</v>
      </c>
      <c r="AU2506" t="s">
        <v>91</v>
      </c>
      <c r="AV2506" t="s"/>
      <c r="AW2506" t="s">
        <v>95</v>
      </c>
      <c r="AX2506" t="s"/>
      <c r="AY2506" t="n">
        <v>1560635</v>
      </c>
      <c r="AZ2506" t="s">
        <v>2736</v>
      </c>
      <c r="BA2506" t="s"/>
      <c r="BB2506" t="s"/>
      <c r="BC2506" t="n">
        <v>38.97</v>
      </c>
      <c r="BD2506" t="n">
        <v>38.97</v>
      </c>
      <c r="BE2506" t="s">
        <v>2809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>
        <v>284</v>
      </c>
      <c r="BO2506" t="s">
        <v>82</v>
      </c>
      <c r="BP2506" t="s">
        <v>99</v>
      </c>
      <c r="BQ2506" t="s">
        <v>2815</v>
      </c>
      <c r="BR2506" t="s">
        <v>205</v>
      </c>
    </row>
    <row r="2507" spans="1:70">
      <c r="A2507" t="s">
        <v>70</v>
      </c>
      <c r="B2507" t="s">
        <v>71</v>
      </c>
      <c r="C2507" t="s">
        <v>72</v>
      </c>
      <c r="D2507" t="n">
        <v>3</v>
      </c>
      <c r="E2507" t="s">
        <v>2730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156</v>
      </c>
      <c r="L2507" t="s">
        <v>77</v>
      </c>
      <c r="M2507" t="s"/>
      <c r="N2507" t="s">
        <v>2814</v>
      </c>
      <c r="O2507" t="s">
        <v>79</v>
      </c>
      <c r="P2507" t="s">
        <v>2730</v>
      </c>
      <c r="Q2507" t="s"/>
      <c r="R2507" t="s">
        <v>277</v>
      </c>
      <c r="S2507" t="s">
        <v>2806</v>
      </c>
      <c r="T2507" t="s">
        <v>82</v>
      </c>
      <c r="U2507" t="s">
        <v>83</v>
      </c>
      <c r="V2507" t="s">
        <v>84</v>
      </c>
      <c r="W2507" t="s">
        <v>107</v>
      </c>
      <c r="X2507" t="s"/>
      <c r="Y2507" t="s">
        <v>86</v>
      </c>
      <c r="Z2507">
        <f>HYPERLINK("https://hotelmonitor-cachepage.eclerx.com/savepage/tk_15454758768086207_sr_62.html","info")</f>
        <v/>
      </c>
      <c r="AA2507" t="n">
        <v>-1560635</v>
      </c>
      <c r="AB2507" t="s">
        <v>2733</v>
      </c>
      <c r="AC2507" t="s">
        <v>196</v>
      </c>
      <c r="AD2507" t="s">
        <v>89</v>
      </c>
      <c r="AE2507" t="s"/>
      <c r="AF2507" t="s"/>
      <c r="AG2507" t="s"/>
      <c r="AH2507" t="s">
        <v>2807</v>
      </c>
      <c r="AI2507" t="s">
        <v>2808</v>
      </c>
      <c r="AJ2507" t="s"/>
      <c r="AK2507" t="s">
        <v>91</v>
      </c>
      <c r="AL2507" t="s"/>
      <c r="AM2507" t="s"/>
      <c r="AN2507" t="s">
        <v>91</v>
      </c>
      <c r="AO2507" t="s"/>
      <c r="AP2507" t="n">
        <v>22</v>
      </c>
      <c r="AQ2507" t="s">
        <v>92</v>
      </c>
      <c r="AR2507" t="s"/>
      <c r="AS2507" t="s">
        <v>1073</v>
      </c>
      <c r="AT2507" t="s">
        <v>94</v>
      </c>
      <c r="AU2507" t="s">
        <v>91</v>
      </c>
      <c r="AV2507" t="s"/>
      <c r="AW2507" t="s">
        <v>95</v>
      </c>
      <c r="AX2507" t="s"/>
      <c r="AY2507" t="n">
        <v>1560635</v>
      </c>
      <c r="AZ2507" t="s">
        <v>2736</v>
      </c>
      <c r="BA2507" t="s"/>
      <c r="BB2507" t="s"/>
      <c r="BC2507" t="n">
        <v>38.97</v>
      </c>
      <c r="BD2507" t="n">
        <v>38.97</v>
      </c>
      <c r="BE2507" t="s">
        <v>2809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>
        <v>284</v>
      </c>
      <c r="BO2507" t="s">
        <v>82</v>
      </c>
      <c r="BP2507" t="s">
        <v>99</v>
      </c>
      <c r="BQ2507" t="s">
        <v>2815</v>
      </c>
      <c r="BR2507" t="s">
        <v>205</v>
      </c>
    </row>
    <row r="2508" spans="1:70">
      <c r="A2508" t="s">
        <v>70</v>
      </c>
      <c r="B2508" t="s">
        <v>71</v>
      </c>
      <c r="C2508" t="s">
        <v>72</v>
      </c>
      <c r="D2508" t="n">
        <v>3</v>
      </c>
      <c r="E2508" t="s">
        <v>2730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170</v>
      </c>
      <c r="L2508" t="s">
        <v>77</v>
      </c>
      <c r="M2508" t="s"/>
      <c r="N2508" t="s">
        <v>2814</v>
      </c>
      <c r="O2508" t="s">
        <v>79</v>
      </c>
      <c r="P2508" t="s">
        <v>2730</v>
      </c>
      <c r="Q2508" t="s"/>
      <c r="R2508" t="s">
        <v>277</v>
      </c>
      <c r="S2508" t="s">
        <v>2810</v>
      </c>
      <c r="T2508" t="s">
        <v>82</v>
      </c>
      <c r="U2508" t="s">
        <v>83</v>
      </c>
      <c r="V2508" t="s">
        <v>84</v>
      </c>
      <c r="W2508" t="s">
        <v>107</v>
      </c>
      <c r="X2508" t="s"/>
      <c r="Y2508" t="s">
        <v>86</v>
      </c>
      <c r="Z2508">
        <f>HYPERLINK("https://hotelmonitor-cachepage.eclerx.com/savepage/tk_15454758768086207_sr_62.html","info")</f>
        <v/>
      </c>
      <c r="AA2508" t="n">
        <v>-1560635</v>
      </c>
      <c r="AB2508" t="s">
        <v>323</v>
      </c>
      <c r="AC2508" t="s">
        <v>88</v>
      </c>
      <c r="AD2508" t="s">
        <v>89</v>
      </c>
      <c r="AE2508" t="s"/>
      <c r="AF2508" t="s"/>
      <c r="AG2508" t="s"/>
      <c r="AH2508" t="s">
        <v>2811</v>
      </c>
      <c r="AI2508" t="s">
        <v>2812</v>
      </c>
      <c r="AJ2508" t="s"/>
      <c r="AK2508" t="s">
        <v>91</v>
      </c>
      <c r="AL2508" t="s"/>
      <c r="AM2508" t="s"/>
      <c r="AN2508" t="s">
        <v>91</v>
      </c>
      <c r="AO2508" t="s"/>
      <c r="AP2508" t="n">
        <v>22</v>
      </c>
      <c r="AQ2508" t="s">
        <v>92</v>
      </c>
      <c r="AR2508" t="s"/>
      <c r="AS2508" t="s">
        <v>1073</v>
      </c>
      <c r="AT2508" t="s">
        <v>94</v>
      </c>
      <c r="AU2508" t="s">
        <v>91</v>
      </c>
      <c r="AV2508" t="s"/>
      <c r="AW2508" t="s">
        <v>95</v>
      </c>
      <c r="AX2508" t="s"/>
      <c r="AY2508" t="n">
        <v>1560635</v>
      </c>
      <c r="AZ2508" t="s">
        <v>2736</v>
      </c>
      <c r="BA2508" t="s"/>
      <c r="BB2508" t="s"/>
      <c r="BC2508" t="n">
        <v>38.97</v>
      </c>
      <c r="BD2508" t="n">
        <v>38.97</v>
      </c>
      <c r="BE2508" t="s">
        <v>2813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>
        <v>284</v>
      </c>
      <c r="BO2508" t="s">
        <v>82</v>
      </c>
      <c r="BP2508" t="s">
        <v>99</v>
      </c>
      <c r="BQ2508" t="s">
        <v>2815</v>
      </c>
      <c r="BR2508" t="s">
        <v>205</v>
      </c>
    </row>
    <row r="2509" spans="1:70">
      <c r="A2509" t="s">
        <v>70</v>
      </c>
      <c r="B2509" t="s">
        <v>71</v>
      </c>
      <c r="C2509" t="s">
        <v>72</v>
      </c>
      <c r="D2509" t="n">
        <v>3</v>
      </c>
      <c r="E2509" t="s">
        <v>2730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170</v>
      </c>
      <c r="L2509" t="s">
        <v>77</v>
      </c>
      <c r="M2509" t="s"/>
      <c r="N2509" t="s">
        <v>2814</v>
      </c>
      <c r="O2509" t="s">
        <v>79</v>
      </c>
      <c r="P2509" t="s">
        <v>2730</v>
      </c>
      <c r="Q2509" t="s"/>
      <c r="R2509" t="s">
        <v>277</v>
      </c>
      <c r="S2509" t="s">
        <v>2810</v>
      </c>
      <c r="T2509" t="s">
        <v>82</v>
      </c>
      <c r="U2509" t="s">
        <v>83</v>
      </c>
      <c r="V2509" t="s">
        <v>84</v>
      </c>
      <c r="W2509" t="s">
        <v>107</v>
      </c>
      <c r="X2509" t="s"/>
      <c r="Y2509" t="s">
        <v>86</v>
      </c>
      <c r="Z2509">
        <f>HYPERLINK("https://hotelmonitor-cachepage.eclerx.com/savepage/tk_15454758768086207_sr_62.html","info")</f>
        <v/>
      </c>
      <c r="AA2509" t="n">
        <v>-1560635</v>
      </c>
      <c r="AB2509" t="s">
        <v>323</v>
      </c>
      <c r="AC2509" t="s">
        <v>88</v>
      </c>
      <c r="AD2509" t="s">
        <v>89</v>
      </c>
      <c r="AE2509" t="s"/>
      <c r="AF2509" t="s"/>
      <c r="AG2509" t="s"/>
      <c r="AH2509" t="s">
        <v>2811</v>
      </c>
      <c r="AI2509" t="s">
        <v>2812</v>
      </c>
      <c r="AJ2509" t="s"/>
      <c r="AK2509" t="s">
        <v>91</v>
      </c>
      <c r="AL2509" t="s"/>
      <c r="AM2509" t="s"/>
      <c r="AN2509" t="s">
        <v>91</v>
      </c>
      <c r="AO2509" t="s"/>
      <c r="AP2509" t="n">
        <v>22</v>
      </c>
      <c r="AQ2509" t="s">
        <v>92</v>
      </c>
      <c r="AR2509" t="s"/>
      <c r="AS2509" t="s">
        <v>1073</v>
      </c>
      <c r="AT2509" t="s">
        <v>94</v>
      </c>
      <c r="AU2509" t="s">
        <v>91</v>
      </c>
      <c r="AV2509" t="s"/>
      <c r="AW2509" t="s">
        <v>95</v>
      </c>
      <c r="AX2509" t="s"/>
      <c r="AY2509" t="n">
        <v>1560635</v>
      </c>
      <c r="AZ2509" t="s">
        <v>2736</v>
      </c>
      <c r="BA2509" t="s"/>
      <c r="BB2509" t="s"/>
      <c r="BC2509" t="n">
        <v>38.97</v>
      </c>
      <c r="BD2509" t="n">
        <v>38.97</v>
      </c>
      <c r="BE2509" t="s">
        <v>2813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>
        <v>284</v>
      </c>
      <c r="BO2509" t="s">
        <v>82</v>
      </c>
      <c r="BP2509" t="s">
        <v>99</v>
      </c>
      <c r="BQ2509" t="s">
        <v>2815</v>
      </c>
      <c r="BR2509" t="s">
        <v>205</v>
      </c>
    </row>
    <row r="2510" spans="1:70">
      <c r="A2510" t="s">
        <v>70</v>
      </c>
      <c r="B2510" t="s">
        <v>71</v>
      </c>
      <c r="C2510" t="s">
        <v>72</v>
      </c>
      <c r="D2510" t="n">
        <v>3</v>
      </c>
      <c r="E2510" t="s">
        <v>2730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170</v>
      </c>
      <c r="L2510" t="s">
        <v>77</v>
      </c>
      <c r="M2510" t="s"/>
      <c r="N2510" t="s">
        <v>2814</v>
      </c>
      <c r="O2510" t="s">
        <v>79</v>
      </c>
      <c r="P2510" t="s">
        <v>2730</v>
      </c>
      <c r="Q2510" t="s"/>
      <c r="R2510" t="s">
        <v>277</v>
      </c>
      <c r="S2510" t="s">
        <v>2810</v>
      </c>
      <c r="T2510" t="s">
        <v>82</v>
      </c>
      <c r="U2510" t="s">
        <v>83</v>
      </c>
      <c r="V2510" t="s">
        <v>84</v>
      </c>
      <c r="W2510" t="s">
        <v>107</v>
      </c>
      <c r="X2510" t="s"/>
      <c r="Y2510" t="s">
        <v>86</v>
      </c>
      <c r="Z2510">
        <f>HYPERLINK("https://hotelmonitor-cachepage.eclerx.com/savepage/tk_15454758768086207_sr_62.html","info")</f>
        <v/>
      </c>
      <c r="AA2510" t="n">
        <v>-1560635</v>
      </c>
      <c r="AB2510" t="s">
        <v>323</v>
      </c>
      <c r="AC2510" t="s">
        <v>88</v>
      </c>
      <c r="AD2510" t="s">
        <v>89</v>
      </c>
      <c r="AE2510" t="s"/>
      <c r="AF2510" t="s"/>
      <c r="AG2510" t="s"/>
      <c r="AH2510" t="s">
        <v>2811</v>
      </c>
      <c r="AI2510" t="s">
        <v>2812</v>
      </c>
      <c r="AJ2510" t="s"/>
      <c r="AK2510" t="s">
        <v>91</v>
      </c>
      <c r="AL2510" t="s"/>
      <c r="AM2510" t="s"/>
      <c r="AN2510" t="s">
        <v>91</v>
      </c>
      <c r="AO2510" t="s"/>
      <c r="AP2510" t="n">
        <v>22</v>
      </c>
      <c r="AQ2510" t="s">
        <v>92</v>
      </c>
      <c r="AR2510" t="s"/>
      <c r="AS2510" t="s">
        <v>1073</v>
      </c>
      <c r="AT2510" t="s">
        <v>94</v>
      </c>
      <c r="AU2510" t="s">
        <v>91</v>
      </c>
      <c r="AV2510" t="s"/>
      <c r="AW2510" t="s">
        <v>95</v>
      </c>
      <c r="AX2510" t="s"/>
      <c r="AY2510" t="n">
        <v>1560635</v>
      </c>
      <c r="AZ2510" t="s">
        <v>2736</v>
      </c>
      <c r="BA2510" t="s"/>
      <c r="BB2510" t="s"/>
      <c r="BC2510" t="n">
        <v>38.97</v>
      </c>
      <c r="BD2510" t="n">
        <v>38.97</v>
      </c>
      <c r="BE2510" t="s">
        <v>2813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>
        <v>284</v>
      </c>
      <c r="BO2510" t="s">
        <v>82</v>
      </c>
      <c r="BP2510" t="s">
        <v>99</v>
      </c>
      <c r="BQ2510" t="s">
        <v>2815</v>
      </c>
      <c r="BR2510" t="s">
        <v>205</v>
      </c>
    </row>
    <row r="2511" spans="1:70">
      <c r="A2511" t="s">
        <v>70</v>
      </c>
      <c r="B2511" t="s">
        <v>71</v>
      </c>
      <c r="C2511" t="s">
        <v>72</v>
      </c>
      <c r="D2511" t="n">
        <v>3</v>
      </c>
      <c r="E2511" t="s">
        <v>2730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170</v>
      </c>
      <c r="L2511" t="s">
        <v>77</v>
      </c>
      <c r="M2511" t="s"/>
      <c r="N2511" t="s">
        <v>2814</v>
      </c>
      <c r="O2511" t="s">
        <v>79</v>
      </c>
      <c r="P2511" t="s">
        <v>2730</v>
      </c>
      <c r="Q2511" t="s"/>
      <c r="R2511" t="s">
        <v>277</v>
      </c>
      <c r="S2511" t="s">
        <v>2810</v>
      </c>
      <c r="T2511" t="s">
        <v>82</v>
      </c>
      <c r="U2511" t="s">
        <v>83</v>
      </c>
      <c r="V2511" t="s">
        <v>84</v>
      </c>
      <c r="W2511" t="s">
        <v>107</v>
      </c>
      <c r="X2511" t="s"/>
      <c r="Y2511" t="s">
        <v>86</v>
      </c>
      <c r="Z2511">
        <f>HYPERLINK("https://hotelmonitor-cachepage.eclerx.com/savepage/tk_15454758768086207_sr_62.html","info")</f>
        <v/>
      </c>
      <c r="AA2511" t="n">
        <v>-1560635</v>
      </c>
      <c r="AB2511" t="s">
        <v>323</v>
      </c>
      <c r="AC2511" t="s">
        <v>88</v>
      </c>
      <c r="AD2511" t="s">
        <v>89</v>
      </c>
      <c r="AE2511" t="s"/>
      <c r="AF2511" t="s"/>
      <c r="AG2511" t="s"/>
      <c r="AH2511" t="s">
        <v>2811</v>
      </c>
      <c r="AI2511" t="s">
        <v>2812</v>
      </c>
      <c r="AJ2511" t="s"/>
      <c r="AK2511" t="s">
        <v>91</v>
      </c>
      <c r="AL2511" t="s"/>
      <c r="AM2511" t="s"/>
      <c r="AN2511" t="s">
        <v>91</v>
      </c>
      <c r="AO2511" t="s"/>
      <c r="AP2511" t="n">
        <v>22</v>
      </c>
      <c r="AQ2511" t="s">
        <v>92</v>
      </c>
      <c r="AR2511" t="s"/>
      <c r="AS2511" t="s">
        <v>1073</v>
      </c>
      <c r="AT2511" t="s">
        <v>94</v>
      </c>
      <c r="AU2511" t="s">
        <v>91</v>
      </c>
      <c r="AV2511" t="s"/>
      <c r="AW2511" t="s">
        <v>95</v>
      </c>
      <c r="AX2511" t="s"/>
      <c r="AY2511" t="n">
        <v>1560635</v>
      </c>
      <c r="AZ2511" t="s">
        <v>2736</v>
      </c>
      <c r="BA2511" t="s"/>
      <c r="BB2511" t="s"/>
      <c r="BC2511" t="n">
        <v>38.97</v>
      </c>
      <c r="BD2511" t="n">
        <v>38.97</v>
      </c>
      <c r="BE2511" t="s">
        <v>2813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>
        <v>284</v>
      </c>
      <c r="BO2511" t="s">
        <v>82</v>
      </c>
      <c r="BP2511" t="s">
        <v>99</v>
      </c>
      <c r="BQ2511" t="s">
        <v>2815</v>
      </c>
      <c r="BR2511" t="s">
        <v>205</v>
      </c>
    </row>
    <row r="2512" spans="1:70">
      <c r="A2512" t="s">
        <v>70</v>
      </c>
      <c r="B2512" t="s">
        <v>71</v>
      </c>
      <c r="C2512" t="s">
        <v>72</v>
      </c>
      <c r="D2512" t="n">
        <v>3</v>
      </c>
      <c r="E2512" t="s">
        <v>2816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199.89</v>
      </c>
      <c r="L2512" t="s">
        <v>77</v>
      </c>
      <c r="M2512" t="s"/>
      <c r="N2512" t="s">
        <v>559</v>
      </c>
      <c r="O2512" t="s">
        <v>79</v>
      </c>
      <c r="P2512" t="s">
        <v>2816</v>
      </c>
      <c r="Q2512" t="s"/>
      <c r="R2512" t="s">
        <v>80</v>
      </c>
      <c r="S2512" t="s">
        <v>2817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HYPERLINK("https://hotelmonitor-cachepage.eclerx.com/savepage/tk_15454758771175637_sr_62.html","info")</f>
        <v/>
      </c>
      <c r="AA2512" t="n">
        <v>-4497439</v>
      </c>
      <c r="AB2512" t="s">
        <v>1513</v>
      </c>
      <c r="AC2512" t="s">
        <v>196</v>
      </c>
      <c r="AD2512" t="s">
        <v>89</v>
      </c>
      <c r="AE2512" t="s"/>
      <c r="AF2512" t="s"/>
      <c r="AG2512" t="s"/>
      <c r="AH2512" t="s">
        <v>2818</v>
      </c>
      <c r="AI2512" t="s">
        <v>2817</v>
      </c>
      <c r="AJ2512" t="s"/>
      <c r="AK2512" t="s">
        <v>91</v>
      </c>
      <c r="AL2512" t="s"/>
      <c r="AM2512" t="s"/>
      <c r="AN2512" t="s">
        <v>99</v>
      </c>
      <c r="AO2512" t="s">
        <v>185</v>
      </c>
      <c r="AP2512" t="n">
        <v>60</v>
      </c>
      <c r="AQ2512" t="s">
        <v>92</v>
      </c>
      <c r="AR2512" t="s"/>
      <c r="AS2512" t="s">
        <v>318</v>
      </c>
      <c r="AT2512" t="s">
        <v>94</v>
      </c>
      <c r="AU2512" t="s">
        <v>91</v>
      </c>
      <c r="AV2512" t="s"/>
      <c r="AW2512" t="s">
        <v>95</v>
      </c>
      <c r="AX2512" t="s"/>
      <c r="AY2512" t="n">
        <v>4497439</v>
      </c>
      <c r="AZ2512" t="s">
        <v>2819</v>
      </c>
      <c r="BA2512" t="s"/>
      <c r="BB2512" t="s"/>
      <c r="BC2512" t="n">
        <v>38.9923</v>
      </c>
      <c r="BD2512" t="n">
        <v>38.9923</v>
      </c>
      <c r="BE2512" t="s">
        <v>2820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>
        <v>98</v>
      </c>
      <c r="BO2512" t="s">
        <v>82</v>
      </c>
      <c r="BP2512" t="s">
        <v>99</v>
      </c>
      <c r="BQ2512" t="s">
        <v>566</v>
      </c>
      <c r="BR2512" t="s">
        <v>2435</v>
      </c>
    </row>
    <row r="2513" spans="1:70">
      <c r="A2513" t="s">
        <v>70</v>
      </c>
      <c r="B2513" t="s">
        <v>71</v>
      </c>
      <c r="C2513" t="s">
        <v>72</v>
      </c>
      <c r="D2513" t="n">
        <v>3</v>
      </c>
      <c r="E2513" t="s">
        <v>2816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199.89</v>
      </c>
      <c r="L2513" t="s">
        <v>77</v>
      </c>
      <c r="M2513" t="s"/>
      <c r="N2513" t="s">
        <v>559</v>
      </c>
      <c r="O2513" t="s">
        <v>79</v>
      </c>
      <c r="P2513" t="s">
        <v>2816</v>
      </c>
      <c r="Q2513" t="s"/>
      <c r="R2513" t="s">
        <v>80</v>
      </c>
      <c r="S2513" t="s">
        <v>2817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>
        <f>HYPERLINK("https://hotelmonitor-cachepage.eclerx.com/savepage/tk_15454758771175637_sr_62.html","info")</f>
        <v/>
      </c>
      <c r="AA2513" t="n">
        <v>-4497439</v>
      </c>
      <c r="AB2513" t="s">
        <v>1513</v>
      </c>
      <c r="AC2513" t="s">
        <v>196</v>
      </c>
      <c r="AD2513" t="s">
        <v>89</v>
      </c>
      <c r="AE2513" t="s"/>
      <c r="AF2513" t="s"/>
      <c r="AG2513" t="s"/>
      <c r="AH2513" t="s">
        <v>2818</v>
      </c>
      <c r="AI2513" t="s">
        <v>2817</v>
      </c>
      <c r="AJ2513" t="s"/>
      <c r="AK2513" t="s">
        <v>91</v>
      </c>
      <c r="AL2513" t="s"/>
      <c r="AM2513" t="s"/>
      <c r="AN2513" t="s">
        <v>99</v>
      </c>
      <c r="AO2513" t="s">
        <v>185</v>
      </c>
      <c r="AP2513" t="n">
        <v>60</v>
      </c>
      <c r="AQ2513" t="s">
        <v>92</v>
      </c>
      <c r="AR2513" t="s"/>
      <c r="AS2513" t="s">
        <v>318</v>
      </c>
      <c r="AT2513" t="s">
        <v>94</v>
      </c>
      <c r="AU2513" t="s">
        <v>91</v>
      </c>
      <c r="AV2513" t="s"/>
      <c r="AW2513" t="s">
        <v>95</v>
      </c>
      <c r="AX2513" t="s"/>
      <c r="AY2513" t="n">
        <v>4497439</v>
      </c>
      <c r="AZ2513" t="s">
        <v>2819</v>
      </c>
      <c r="BA2513" t="s"/>
      <c r="BB2513" t="s"/>
      <c r="BC2513" t="n">
        <v>38.9923</v>
      </c>
      <c r="BD2513" t="n">
        <v>38.9923</v>
      </c>
      <c r="BE2513" t="s">
        <v>2820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>
        <v>98</v>
      </c>
      <c r="BO2513" t="s">
        <v>82</v>
      </c>
      <c r="BP2513" t="s">
        <v>99</v>
      </c>
      <c r="BQ2513" t="s">
        <v>566</v>
      </c>
      <c r="BR2513" t="s">
        <v>2435</v>
      </c>
    </row>
    <row r="2514" spans="1:70">
      <c r="A2514" t="s">
        <v>70</v>
      </c>
      <c r="B2514" t="s">
        <v>71</v>
      </c>
      <c r="C2514" t="s">
        <v>72</v>
      </c>
      <c r="D2514" t="n">
        <v>3</v>
      </c>
      <c r="E2514" t="s">
        <v>2816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212.96</v>
      </c>
      <c r="L2514" t="s">
        <v>77</v>
      </c>
      <c r="M2514" t="s"/>
      <c r="N2514" t="s">
        <v>559</v>
      </c>
      <c r="O2514" t="s">
        <v>79</v>
      </c>
      <c r="P2514" t="s">
        <v>2816</v>
      </c>
      <c r="Q2514" t="s"/>
      <c r="R2514" t="s">
        <v>80</v>
      </c>
      <c r="S2514" t="s">
        <v>2821</v>
      </c>
      <c r="T2514" t="s">
        <v>82</v>
      </c>
      <c r="U2514" t="s">
        <v>83</v>
      </c>
      <c r="V2514" t="s">
        <v>84</v>
      </c>
      <c r="W2514" t="s">
        <v>103</v>
      </c>
      <c r="X2514" t="s"/>
      <c r="Y2514" t="s">
        <v>86</v>
      </c>
      <c r="Z2514">
        <f>HYPERLINK("https://hotelmonitor-cachepage.eclerx.com/savepage/tk_15454758771175637_sr_62.html","info")</f>
        <v/>
      </c>
      <c r="AA2514" t="n">
        <v>-4497439</v>
      </c>
      <c r="AB2514" t="s">
        <v>1518</v>
      </c>
      <c r="AC2514" t="s">
        <v>196</v>
      </c>
      <c r="AD2514" t="s">
        <v>89</v>
      </c>
      <c r="AE2514" t="s"/>
      <c r="AF2514" t="s"/>
      <c r="AG2514" t="s"/>
      <c r="AH2514" t="s">
        <v>2822</v>
      </c>
      <c r="AI2514" t="s">
        <v>2821</v>
      </c>
      <c r="AJ2514" t="s"/>
      <c r="AK2514" t="s">
        <v>91</v>
      </c>
      <c r="AL2514" t="s"/>
      <c r="AM2514" t="s"/>
      <c r="AN2514" t="s">
        <v>99</v>
      </c>
      <c r="AO2514" t="s">
        <v>185</v>
      </c>
      <c r="AP2514" t="n">
        <v>60</v>
      </c>
      <c r="AQ2514" t="s">
        <v>92</v>
      </c>
      <c r="AR2514" t="s"/>
      <c r="AS2514" t="s">
        <v>318</v>
      </c>
      <c r="AT2514" t="s">
        <v>94</v>
      </c>
      <c r="AU2514" t="s">
        <v>91</v>
      </c>
      <c r="AV2514" t="s"/>
      <c r="AW2514" t="s">
        <v>95</v>
      </c>
      <c r="AX2514" t="s"/>
      <c r="AY2514" t="n">
        <v>4497439</v>
      </c>
      <c r="AZ2514" t="s">
        <v>2819</v>
      </c>
      <c r="BA2514" t="s"/>
      <c r="BB2514" t="s"/>
      <c r="BC2514" t="n">
        <v>38.9923</v>
      </c>
      <c r="BD2514" t="n">
        <v>38.9923</v>
      </c>
      <c r="BE2514" t="s">
        <v>2823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>
        <v>98</v>
      </c>
      <c r="BO2514" t="s">
        <v>82</v>
      </c>
      <c r="BP2514" t="s">
        <v>99</v>
      </c>
      <c r="BQ2514" t="s">
        <v>566</v>
      </c>
      <c r="BR2514" t="s">
        <v>2435</v>
      </c>
    </row>
    <row r="2515" spans="1:70">
      <c r="A2515" t="s">
        <v>70</v>
      </c>
      <c r="B2515" t="s">
        <v>71</v>
      </c>
      <c r="C2515" t="s">
        <v>72</v>
      </c>
      <c r="D2515" t="n">
        <v>3</v>
      </c>
      <c r="E2515" t="s">
        <v>2816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212.96</v>
      </c>
      <c r="L2515" t="s">
        <v>77</v>
      </c>
      <c r="M2515" t="s"/>
      <c r="N2515" t="s">
        <v>559</v>
      </c>
      <c r="O2515" t="s">
        <v>79</v>
      </c>
      <c r="P2515" t="s">
        <v>2816</v>
      </c>
      <c r="Q2515" t="s"/>
      <c r="R2515" t="s">
        <v>80</v>
      </c>
      <c r="S2515" t="s">
        <v>2821</v>
      </c>
      <c r="T2515" t="s">
        <v>82</v>
      </c>
      <c r="U2515" t="s">
        <v>83</v>
      </c>
      <c r="V2515" t="s">
        <v>84</v>
      </c>
      <c r="W2515" t="s">
        <v>103</v>
      </c>
      <c r="X2515" t="s"/>
      <c r="Y2515" t="s">
        <v>86</v>
      </c>
      <c r="Z2515">
        <f>HYPERLINK("https://hotelmonitor-cachepage.eclerx.com/savepage/tk_15454758771175637_sr_62.html","info")</f>
        <v/>
      </c>
      <c r="AA2515" t="n">
        <v>-4497439</v>
      </c>
      <c r="AB2515" t="s">
        <v>1518</v>
      </c>
      <c r="AC2515" t="s">
        <v>196</v>
      </c>
      <c r="AD2515" t="s">
        <v>89</v>
      </c>
      <c r="AE2515" t="s"/>
      <c r="AF2515" t="s"/>
      <c r="AG2515" t="s"/>
      <c r="AH2515" t="s">
        <v>2822</v>
      </c>
      <c r="AI2515" t="s">
        <v>2821</v>
      </c>
      <c r="AJ2515" t="s"/>
      <c r="AK2515" t="s">
        <v>91</v>
      </c>
      <c r="AL2515" t="s"/>
      <c r="AM2515" t="s"/>
      <c r="AN2515" t="s">
        <v>99</v>
      </c>
      <c r="AO2515" t="s">
        <v>185</v>
      </c>
      <c r="AP2515" t="n">
        <v>60</v>
      </c>
      <c r="AQ2515" t="s">
        <v>92</v>
      </c>
      <c r="AR2515" t="s"/>
      <c r="AS2515" t="s">
        <v>318</v>
      </c>
      <c r="AT2515" t="s">
        <v>94</v>
      </c>
      <c r="AU2515" t="s">
        <v>91</v>
      </c>
      <c r="AV2515" t="s"/>
      <c r="AW2515" t="s">
        <v>95</v>
      </c>
      <c r="AX2515" t="s"/>
      <c r="AY2515" t="n">
        <v>4497439</v>
      </c>
      <c r="AZ2515" t="s">
        <v>2819</v>
      </c>
      <c r="BA2515" t="s"/>
      <c r="BB2515" t="s"/>
      <c r="BC2515" t="n">
        <v>38.9923</v>
      </c>
      <c r="BD2515" t="n">
        <v>38.9923</v>
      </c>
      <c r="BE2515" t="s">
        <v>2823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>
        <v>98</v>
      </c>
      <c r="BO2515" t="s">
        <v>82</v>
      </c>
      <c r="BP2515" t="s">
        <v>99</v>
      </c>
      <c r="BQ2515" t="s">
        <v>566</v>
      </c>
      <c r="BR2515" t="s">
        <v>2435</v>
      </c>
    </row>
    <row r="2516" spans="1:70">
      <c r="A2516" t="s">
        <v>70</v>
      </c>
      <c r="B2516" t="s">
        <v>71</v>
      </c>
      <c r="C2516" t="s">
        <v>72</v>
      </c>
      <c r="D2516" t="n">
        <v>3</v>
      </c>
      <c r="E2516" t="s">
        <v>2816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222.11</v>
      </c>
      <c r="L2516" t="s">
        <v>77</v>
      </c>
      <c r="M2516" t="s"/>
      <c r="N2516" t="s">
        <v>559</v>
      </c>
      <c r="O2516" t="s">
        <v>79</v>
      </c>
      <c r="P2516" t="s">
        <v>2816</v>
      </c>
      <c r="Q2516" t="s"/>
      <c r="R2516" t="s">
        <v>80</v>
      </c>
      <c r="S2516" t="s">
        <v>2824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>
        <f>HYPERLINK("https://hotelmonitor-cachepage.eclerx.com/savepage/tk_15454758771175637_sr_62.html","info")</f>
        <v/>
      </c>
      <c r="AA2516" t="n">
        <v>-4497439</v>
      </c>
      <c r="AB2516" t="s">
        <v>1522</v>
      </c>
      <c r="AC2516" t="s">
        <v>88</v>
      </c>
      <c r="AD2516" t="s">
        <v>89</v>
      </c>
      <c r="AE2516" t="s"/>
      <c r="AF2516" t="s"/>
      <c r="AG2516" t="s"/>
      <c r="AH2516" t="s">
        <v>2825</v>
      </c>
      <c r="AI2516" t="s">
        <v>2824</v>
      </c>
      <c r="AJ2516" t="s"/>
      <c r="AK2516" t="s">
        <v>91</v>
      </c>
      <c r="AL2516" t="s"/>
      <c r="AM2516" t="s"/>
      <c r="AN2516" t="s">
        <v>99</v>
      </c>
      <c r="AO2516" t="s">
        <v>185</v>
      </c>
      <c r="AP2516" t="n">
        <v>60</v>
      </c>
      <c r="AQ2516" t="s">
        <v>92</v>
      </c>
      <c r="AR2516" t="s"/>
      <c r="AS2516" t="s">
        <v>318</v>
      </c>
      <c r="AT2516" t="s">
        <v>94</v>
      </c>
      <c r="AU2516" t="s">
        <v>91</v>
      </c>
      <c r="AV2516" t="s"/>
      <c r="AW2516" t="s">
        <v>95</v>
      </c>
      <c r="AX2516" t="s"/>
      <c r="AY2516" t="n">
        <v>4497439</v>
      </c>
      <c r="AZ2516" t="s">
        <v>2819</v>
      </c>
      <c r="BA2516" t="s"/>
      <c r="BB2516" t="s"/>
      <c r="BC2516" t="n">
        <v>38.9923</v>
      </c>
      <c r="BD2516" t="n">
        <v>38.9923</v>
      </c>
      <c r="BE2516" t="s">
        <v>2826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>
        <v>98</v>
      </c>
      <c r="BO2516" t="s">
        <v>82</v>
      </c>
      <c r="BP2516" t="s">
        <v>99</v>
      </c>
      <c r="BQ2516" t="s">
        <v>566</v>
      </c>
      <c r="BR2516" t="s">
        <v>2435</v>
      </c>
    </row>
    <row r="2517" spans="1:70">
      <c r="A2517" t="s">
        <v>70</v>
      </c>
      <c r="B2517" t="s">
        <v>71</v>
      </c>
      <c r="C2517" t="s">
        <v>72</v>
      </c>
      <c r="D2517" t="n">
        <v>3</v>
      </c>
      <c r="E2517" t="s">
        <v>2816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222.11</v>
      </c>
      <c r="L2517" t="s">
        <v>77</v>
      </c>
      <c r="M2517" t="s"/>
      <c r="N2517" t="s">
        <v>559</v>
      </c>
      <c r="O2517" t="s">
        <v>79</v>
      </c>
      <c r="P2517" t="s">
        <v>2816</v>
      </c>
      <c r="Q2517" t="s"/>
      <c r="R2517" t="s">
        <v>80</v>
      </c>
      <c r="S2517" t="s">
        <v>2824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>
        <f>HYPERLINK("https://hotelmonitor-cachepage.eclerx.com/savepage/tk_15454758771175637_sr_62.html","info")</f>
        <v/>
      </c>
      <c r="AA2517" t="n">
        <v>-4497439</v>
      </c>
      <c r="AB2517" t="s">
        <v>1522</v>
      </c>
      <c r="AC2517" t="s">
        <v>88</v>
      </c>
      <c r="AD2517" t="s">
        <v>89</v>
      </c>
      <c r="AE2517" t="s"/>
      <c r="AF2517" t="s"/>
      <c r="AG2517" t="s"/>
      <c r="AH2517" t="s">
        <v>2825</v>
      </c>
      <c r="AI2517" t="s">
        <v>2824</v>
      </c>
      <c r="AJ2517" t="s"/>
      <c r="AK2517" t="s">
        <v>91</v>
      </c>
      <c r="AL2517" t="s"/>
      <c r="AM2517" t="s"/>
      <c r="AN2517" t="s">
        <v>99</v>
      </c>
      <c r="AO2517" t="s">
        <v>185</v>
      </c>
      <c r="AP2517" t="n">
        <v>60</v>
      </c>
      <c r="AQ2517" t="s">
        <v>92</v>
      </c>
      <c r="AR2517" t="s"/>
      <c r="AS2517" t="s">
        <v>318</v>
      </c>
      <c r="AT2517" t="s">
        <v>94</v>
      </c>
      <c r="AU2517" t="s">
        <v>91</v>
      </c>
      <c r="AV2517" t="s"/>
      <c r="AW2517" t="s">
        <v>95</v>
      </c>
      <c r="AX2517" t="s"/>
      <c r="AY2517" t="n">
        <v>4497439</v>
      </c>
      <c r="AZ2517" t="s">
        <v>2819</v>
      </c>
      <c r="BA2517" t="s"/>
      <c r="BB2517" t="s"/>
      <c r="BC2517" t="n">
        <v>38.9923</v>
      </c>
      <c r="BD2517" t="n">
        <v>38.9923</v>
      </c>
      <c r="BE2517" t="s">
        <v>2826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>
        <v>98</v>
      </c>
      <c r="BO2517" t="s">
        <v>82</v>
      </c>
      <c r="BP2517" t="s">
        <v>99</v>
      </c>
      <c r="BQ2517" t="s">
        <v>566</v>
      </c>
      <c r="BR2517" t="s">
        <v>2435</v>
      </c>
    </row>
    <row r="2518" spans="1:70">
      <c r="A2518" t="s">
        <v>70</v>
      </c>
      <c r="B2518" t="s">
        <v>71</v>
      </c>
      <c r="C2518" t="s">
        <v>72</v>
      </c>
      <c r="D2518" t="n">
        <v>3</v>
      </c>
      <c r="E2518" t="s">
        <v>2816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222.11</v>
      </c>
      <c r="L2518" t="s">
        <v>77</v>
      </c>
      <c r="M2518" t="s"/>
      <c r="N2518" t="s">
        <v>559</v>
      </c>
      <c r="O2518" t="s">
        <v>79</v>
      </c>
      <c r="P2518" t="s">
        <v>2816</v>
      </c>
      <c r="Q2518" t="s"/>
      <c r="R2518" t="s">
        <v>80</v>
      </c>
      <c r="S2518" t="s">
        <v>2824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>
        <f>HYPERLINK("https://hotelmonitor-cachepage.eclerx.com/savepage/tk_15454758771175637_sr_62.html","info")</f>
        <v/>
      </c>
      <c r="AA2518" t="n">
        <v>-4497439</v>
      </c>
      <c r="AB2518" t="s">
        <v>1522</v>
      </c>
      <c r="AC2518" t="s">
        <v>88</v>
      </c>
      <c r="AD2518" t="s">
        <v>89</v>
      </c>
      <c r="AE2518" t="s"/>
      <c r="AF2518" t="s"/>
      <c r="AG2518" t="s"/>
      <c r="AH2518" t="s">
        <v>2825</v>
      </c>
      <c r="AI2518" t="s">
        <v>2824</v>
      </c>
      <c r="AJ2518" t="s"/>
      <c r="AK2518" t="s">
        <v>91</v>
      </c>
      <c r="AL2518" t="s"/>
      <c r="AM2518" t="s"/>
      <c r="AN2518" t="s">
        <v>99</v>
      </c>
      <c r="AO2518" t="s">
        <v>185</v>
      </c>
      <c r="AP2518" t="n">
        <v>60</v>
      </c>
      <c r="AQ2518" t="s">
        <v>92</v>
      </c>
      <c r="AR2518" t="s"/>
      <c r="AS2518" t="s">
        <v>318</v>
      </c>
      <c r="AT2518" t="s">
        <v>94</v>
      </c>
      <c r="AU2518" t="s">
        <v>91</v>
      </c>
      <c r="AV2518" t="s"/>
      <c r="AW2518" t="s">
        <v>95</v>
      </c>
      <c r="AX2518" t="s"/>
      <c r="AY2518" t="n">
        <v>4497439</v>
      </c>
      <c r="AZ2518" t="s">
        <v>2819</v>
      </c>
      <c r="BA2518" t="s"/>
      <c r="BB2518" t="s"/>
      <c r="BC2518" t="n">
        <v>38.9923</v>
      </c>
      <c r="BD2518" t="n">
        <v>38.9923</v>
      </c>
      <c r="BE2518" t="s">
        <v>2826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>
        <v>98</v>
      </c>
      <c r="BO2518" t="s">
        <v>82</v>
      </c>
      <c r="BP2518" t="s">
        <v>99</v>
      </c>
      <c r="BQ2518" t="s">
        <v>566</v>
      </c>
      <c r="BR2518" t="s">
        <v>2435</v>
      </c>
    </row>
    <row r="2519" spans="1:70">
      <c r="A2519" t="s">
        <v>70</v>
      </c>
      <c r="B2519" t="s">
        <v>71</v>
      </c>
      <c r="C2519" t="s">
        <v>72</v>
      </c>
      <c r="D2519" t="n">
        <v>3</v>
      </c>
      <c r="E2519" t="s">
        <v>2816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222.11</v>
      </c>
      <c r="L2519" t="s">
        <v>77</v>
      </c>
      <c r="M2519" t="s"/>
      <c r="N2519" t="s">
        <v>559</v>
      </c>
      <c r="O2519" t="s">
        <v>79</v>
      </c>
      <c r="P2519" t="s">
        <v>2816</v>
      </c>
      <c r="Q2519" t="s"/>
      <c r="R2519" t="s">
        <v>80</v>
      </c>
      <c r="S2519" t="s">
        <v>2824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>
        <f>HYPERLINK("https://hotelmonitor-cachepage.eclerx.com/savepage/tk_15454758771175637_sr_62.html","info")</f>
        <v/>
      </c>
      <c r="AA2519" t="n">
        <v>-4497439</v>
      </c>
      <c r="AB2519" t="s">
        <v>1522</v>
      </c>
      <c r="AC2519" t="s">
        <v>88</v>
      </c>
      <c r="AD2519" t="s">
        <v>89</v>
      </c>
      <c r="AE2519" t="s"/>
      <c r="AF2519" t="s"/>
      <c r="AG2519" t="s"/>
      <c r="AH2519" t="s">
        <v>2825</v>
      </c>
      <c r="AI2519" t="s">
        <v>2824</v>
      </c>
      <c r="AJ2519" t="s"/>
      <c r="AK2519" t="s">
        <v>91</v>
      </c>
      <c r="AL2519" t="s"/>
      <c r="AM2519" t="s"/>
      <c r="AN2519" t="s">
        <v>99</v>
      </c>
      <c r="AO2519" t="s">
        <v>185</v>
      </c>
      <c r="AP2519" t="n">
        <v>60</v>
      </c>
      <c r="AQ2519" t="s">
        <v>92</v>
      </c>
      <c r="AR2519" t="s"/>
      <c r="AS2519" t="s">
        <v>318</v>
      </c>
      <c r="AT2519" t="s">
        <v>94</v>
      </c>
      <c r="AU2519" t="s">
        <v>91</v>
      </c>
      <c r="AV2519" t="s"/>
      <c r="AW2519" t="s">
        <v>95</v>
      </c>
      <c r="AX2519" t="s"/>
      <c r="AY2519" t="n">
        <v>4497439</v>
      </c>
      <c r="AZ2519" t="s">
        <v>2819</v>
      </c>
      <c r="BA2519" t="s"/>
      <c r="BB2519" t="s"/>
      <c r="BC2519" t="n">
        <v>38.9923</v>
      </c>
      <c r="BD2519" t="n">
        <v>38.9923</v>
      </c>
      <c r="BE2519" t="s">
        <v>2826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>
        <v>98</v>
      </c>
      <c r="BO2519" t="s">
        <v>82</v>
      </c>
      <c r="BP2519" t="s">
        <v>99</v>
      </c>
      <c r="BQ2519" t="s">
        <v>566</v>
      </c>
      <c r="BR2519" t="s">
        <v>2435</v>
      </c>
    </row>
    <row r="2520" spans="1:70">
      <c r="A2520" t="s">
        <v>70</v>
      </c>
      <c r="B2520" t="s">
        <v>71</v>
      </c>
      <c r="C2520" t="s">
        <v>72</v>
      </c>
      <c r="D2520" t="n">
        <v>3</v>
      </c>
      <c r="E2520" t="s">
        <v>2816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222.11</v>
      </c>
      <c r="L2520" t="s">
        <v>77</v>
      </c>
      <c r="M2520" t="s"/>
      <c r="N2520" t="s">
        <v>559</v>
      </c>
      <c r="O2520" t="s">
        <v>79</v>
      </c>
      <c r="P2520" t="s">
        <v>2816</v>
      </c>
      <c r="Q2520" t="s"/>
      <c r="R2520" t="s">
        <v>80</v>
      </c>
      <c r="S2520" t="s">
        <v>2824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>
        <f>HYPERLINK("https://hotelmonitor-cachepage.eclerx.com/savepage/tk_15454758771175637_sr_62.html","info")</f>
        <v/>
      </c>
      <c r="AA2520" t="n">
        <v>-4497439</v>
      </c>
      <c r="AB2520" t="s">
        <v>1525</v>
      </c>
      <c r="AC2520" t="s">
        <v>88</v>
      </c>
      <c r="AD2520" t="s">
        <v>89</v>
      </c>
      <c r="AE2520" t="s"/>
      <c r="AF2520" t="s"/>
      <c r="AG2520" t="s"/>
      <c r="AH2520" t="s">
        <v>2825</v>
      </c>
      <c r="AI2520" t="s">
        <v>2824</v>
      </c>
      <c r="AJ2520" t="s"/>
      <c r="AK2520" t="s">
        <v>91</v>
      </c>
      <c r="AL2520" t="s"/>
      <c r="AM2520" t="s"/>
      <c r="AN2520" t="s">
        <v>99</v>
      </c>
      <c r="AO2520" t="s">
        <v>185</v>
      </c>
      <c r="AP2520" t="n">
        <v>60</v>
      </c>
      <c r="AQ2520" t="s">
        <v>92</v>
      </c>
      <c r="AR2520" t="s"/>
      <c r="AS2520" t="s">
        <v>318</v>
      </c>
      <c r="AT2520" t="s">
        <v>94</v>
      </c>
      <c r="AU2520" t="s">
        <v>91</v>
      </c>
      <c r="AV2520" t="s"/>
      <c r="AW2520" t="s">
        <v>95</v>
      </c>
      <c r="AX2520" t="s"/>
      <c r="AY2520" t="n">
        <v>4497439</v>
      </c>
      <c r="AZ2520" t="s">
        <v>2819</v>
      </c>
      <c r="BA2520" t="s"/>
      <c r="BB2520" t="s"/>
      <c r="BC2520" t="n">
        <v>38.9923</v>
      </c>
      <c r="BD2520" t="n">
        <v>38.9923</v>
      </c>
      <c r="BE2520" t="s">
        <v>2826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>
        <v>98</v>
      </c>
      <c r="BO2520" t="s">
        <v>82</v>
      </c>
      <c r="BP2520" t="s">
        <v>99</v>
      </c>
      <c r="BQ2520" t="s">
        <v>566</v>
      </c>
      <c r="BR2520" t="s">
        <v>2435</v>
      </c>
    </row>
    <row r="2521" spans="1:70">
      <c r="A2521" t="s">
        <v>70</v>
      </c>
      <c r="B2521" t="s">
        <v>71</v>
      </c>
      <c r="C2521" t="s">
        <v>72</v>
      </c>
      <c r="D2521" t="n">
        <v>3</v>
      </c>
      <c r="E2521" t="s">
        <v>2816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222.11</v>
      </c>
      <c r="L2521" t="s">
        <v>77</v>
      </c>
      <c r="M2521" t="s"/>
      <c r="N2521" t="s">
        <v>559</v>
      </c>
      <c r="O2521" t="s">
        <v>79</v>
      </c>
      <c r="P2521" t="s">
        <v>2816</v>
      </c>
      <c r="Q2521" t="s"/>
      <c r="R2521" t="s">
        <v>80</v>
      </c>
      <c r="S2521" t="s">
        <v>2824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>
        <f>HYPERLINK("https://hotelmonitor-cachepage.eclerx.com/savepage/tk_15454758771175637_sr_62.html","info")</f>
        <v/>
      </c>
      <c r="AA2521" t="n">
        <v>-4497439</v>
      </c>
      <c r="AB2521" t="s">
        <v>1525</v>
      </c>
      <c r="AC2521" t="s">
        <v>88</v>
      </c>
      <c r="AD2521" t="s">
        <v>89</v>
      </c>
      <c r="AE2521" t="s"/>
      <c r="AF2521" t="s"/>
      <c r="AG2521" t="s"/>
      <c r="AH2521" t="s">
        <v>2825</v>
      </c>
      <c r="AI2521" t="s">
        <v>2824</v>
      </c>
      <c r="AJ2521" t="s"/>
      <c r="AK2521" t="s">
        <v>91</v>
      </c>
      <c r="AL2521" t="s"/>
      <c r="AM2521" t="s"/>
      <c r="AN2521" t="s">
        <v>99</v>
      </c>
      <c r="AO2521" t="s">
        <v>185</v>
      </c>
      <c r="AP2521" t="n">
        <v>60</v>
      </c>
      <c r="AQ2521" t="s">
        <v>92</v>
      </c>
      <c r="AR2521" t="s"/>
      <c r="AS2521" t="s">
        <v>318</v>
      </c>
      <c r="AT2521" t="s">
        <v>94</v>
      </c>
      <c r="AU2521" t="s">
        <v>91</v>
      </c>
      <c r="AV2521" t="s"/>
      <c r="AW2521" t="s">
        <v>95</v>
      </c>
      <c r="AX2521" t="s"/>
      <c r="AY2521" t="n">
        <v>4497439</v>
      </c>
      <c r="AZ2521" t="s">
        <v>2819</v>
      </c>
      <c r="BA2521" t="s"/>
      <c r="BB2521" t="s"/>
      <c r="BC2521" t="n">
        <v>38.9923</v>
      </c>
      <c r="BD2521" t="n">
        <v>38.9923</v>
      </c>
      <c r="BE2521" t="s">
        <v>2826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>
        <v>98</v>
      </c>
      <c r="BO2521" t="s">
        <v>82</v>
      </c>
      <c r="BP2521" t="s">
        <v>99</v>
      </c>
      <c r="BQ2521" t="s">
        <v>566</v>
      </c>
      <c r="BR2521" t="s">
        <v>2435</v>
      </c>
    </row>
    <row r="2522" spans="1:70">
      <c r="A2522" t="s">
        <v>70</v>
      </c>
      <c r="B2522" t="s">
        <v>71</v>
      </c>
      <c r="C2522" t="s">
        <v>72</v>
      </c>
      <c r="D2522" t="n">
        <v>3</v>
      </c>
      <c r="E2522" t="s">
        <v>2816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235.16</v>
      </c>
      <c r="L2522" t="s">
        <v>77</v>
      </c>
      <c r="M2522" t="s"/>
      <c r="N2522" t="s">
        <v>559</v>
      </c>
      <c r="O2522" t="s">
        <v>79</v>
      </c>
      <c r="P2522" t="s">
        <v>2816</v>
      </c>
      <c r="Q2522" t="s"/>
      <c r="R2522" t="s">
        <v>80</v>
      </c>
      <c r="S2522" t="s">
        <v>2827</v>
      </c>
      <c r="T2522" t="s">
        <v>82</v>
      </c>
      <c r="U2522" t="s">
        <v>83</v>
      </c>
      <c r="V2522" t="s">
        <v>84</v>
      </c>
      <c r="W2522" t="s">
        <v>103</v>
      </c>
      <c r="X2522" t="s"/>
      <c r="Y2522" t="s">
        <v>86</v>
      </c>
      <c r="Z2522">
        <f>HYPERLINK("https://hotelmonitor-cachepage.eclerx.com/savepage/tk_15454758771175637_sr_62.html","info")</f>
        <v/>
      </c>
      <c r="AA2522" t="n">
        <v>-4497439</v>
      </c>
      <c r="AB2522" t="s">
        <v>1212</v>
      </c>
      <c r="AC2522" t="s">
        <v>88</v>
      </c>
      <c r="AD2522" t="s">
        <v>89</v>
      </c>
      <c r="AE2522" t="s"/>
      <c r="AF2522" t="s"/>
      <c r="AG2522" t="s"/>
      <c r="AH2522" t="s">
        <v>2828</v>
      </c>
      <c r="AI2522" t="s">
        <v>2827</v>
      </c>
      <c r="AJ2522" t="s"/>
      <c r="AK2522" t="s">
        <v>91</v>
      </c>
      <c r="AL2522" t="s"/>
      <c r="AM2522" t="s"/>
      <c r="AN2522" t="s">
        <v>99</v>
      </c>
      <c r="AO2522" t="s">
        <v>185</v>
      </c>
      <c r="AP2522" t="n">
        <v>60</v>
      </c>
      <c r="AQ2522" t="s">
        <v>92</v>
      </c>
      <c r="AR2522" t="s"/>
      <c r="AS2522" t="s">
        <v>318</v>
      </c>
      <c r="AT2522" t="s">
        <v>94</v>
      </c>
      <c r="AU2522" t="s">
        <v>91</v>
      </c>
      <c r="AV2522" t="s"/>
      <c r="AW2522" t="s">
        <v>95</v>
      </c>
      <c r="AX2522" t="s"/>
      <c r="AY2522" t="n">
        <v>4497439</v>
      </c>
      <c r="AZ2522" t="s">
        <v>2819</v>
      </c>
      <c r="BA2522" t="s"/>
      <c r="BB2522" t="s"/>
      <c r="BC2522" t="n">
        <v>38.9923</v>
      </c>
      <c r="BD2522" t="n">
        <v>38.9923</v>
      </c>
      <c r="BE2522" t="s">
        <v>2829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>
        <v>98</v>
      </c>
      <c r="BO2522" t="s">
        <v>82</v>
      </c>
      <c r="BP2522" t="s">
        <v>99</v>
      </c>
      <c r="BQ2522" t="s">
        <v>566</v>
      </c>
      <c r="BR2522" t="s">
        <v>2435</v>
      </c>
    </row>
    <row r="2523" spans="1:70">
      <c r="A2523" t="s">
        <v>70</v>
      </c>
      <c r="B2523" t="s">
        <v>71</v>
      </c>
      <c r="C2523" t="s">
        <v>72</v>
      </c>
      <c r="D2523" t="n">
        <v>3</v>
      </c>
      <c r="E2523" t="s">
        <v>2816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235.16</v>
      </c>
      <c r="L2523" t="s">
        <v>77</v>
      </c>
      <c r="M2523" t="s"/>
      <c r="N2523" t="s">
        <v>559</v>
      </c>
      <c r="O2523" t="s">
        <v>79</v>
      </c>
      <c r="P2523" t="s">
        <v>2816</v>
      </c>
      <c r="Q2523" t="s"/>
      <c r="R2523" t="s">
        <v>80</v>
      </c>
      <c r="S2523" t="s">
        <v>2827</v>
      </c>
      <c r="T2523" t="s">
        <v>82</v>
      </c>
      <c r="U2523" t="s">
        <v>83</v>
      </c>
      <c r="V2523" t="s">
        <v>84</v>
      </c>
      <c r="W2523" t="s">
        <v>103</v>
      </c>
      <c r="X2523" t="s"/>
      <c r="Y2523" t="s">
        <v>86</v>
      </c>
      <c r="Z2523">
        <f>HYPERLINK("https://hotelmonitor-cachepage.eclerx.com/savepage/tk_15454758771175637_sr_62.html","info")</f>
        <v/>
      </c>
      <c r="AA2523" t="n">
        <v>-4497439</v>
      </c>
      <c r="AB2523" t="s">
        <v>1212</v>
      </c>
      <c r="AC2523" t="s">
        <v>88</v>
      </c>
      <c r="AD2523" t="s">
        <v>89</v>
      </c>
      <c r="AE2523" t="s"/>
      <c r="AF2523" t="s"/>
      <c r="AG2523" t="s"/>
      <c r="AH2523" t="s">
        <v>2828</v>
      </c>
      <c r="AI2523" t="s">
        <v>2827</v>
      </c>
      <c r="AJ2523" t="s"/>
      <c r="AK2523" t="s">
        <v>91</v>
      </c>
      <c r="AL2523" t="s"/>
      <c r="AM2523" t="s"/>
      <c r="AN2523" t="s">
        <v>99</v>
      </c>
      <c r="AO2523" t="s">
        <v>185</v>
      </c>
      <c r="AP2523" t="n">
        <v>60</v>
      </c>
      <c r="AQ2523" t="s">
        <v>92</v>
      </c>
      <c r="AR2523" t="s"/>
      <c r="AS2523" t="s">
        <v>318</v>
      </c>
      <c r="AT2523" t="s">
        <v>94</v>
      </c>
      <c r="AU2523" t="s">
        <v>91</v>
      </c>
      <c r="AV2523" t="s"/>
      <c r="AW2523" t="s">
        <v>95</v>
      </c>
      <c r="AX2523" t="s"/>
      <c r="AY2523" t="n">
        <v>4497439</v>
      </c>
      <c r="AZ2523" t="s">
        <v>2819</v>
      </c>
      <c r="BA2523" t="s"/>
      <c r="BB2523" t="s"/>
      <c r="BC2523" t="n">
        <v>38.9923</v>
      </c>
      <c r="BD2523" t="n">
        <v>38.9923</v>
      </c>
      <c r="BE2523" t="s">
        <v>2829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>
        <v>98</v>
      </c>
      <c r="BO2523" t="s">
        <v>82</v>
      </c>
      <c r="BP2523" t="s">
        <v>99</v>
      </c>
      <c r="BQ2523" t="s">
        <v>566</v>
      </c>
      <c r="BR2523" t="s">
        <v>2435</v>
      </c>
    </row>
    <row r="2524" spans="1:70">
      <c r="A2524" t="s">
        <v>70</v>
      </c>
      <c r="B2524" t="s">
        <v>71</v>
      </c>
      <c r="C2524" t="s">
        <v>72</v>
      </c>
      <c r="D2524" t="n">
        <v>3</v>
      </c>
      <c r="E2524" t="s">
        <v>2816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235.16</v>
      </c>
      <c r="L2524" t="s">
        <v>77</v>
      </c>
      <c r="M2524" t="s"/>
      <c r="N2524" t="s">
        <v>559</v>
      </c>
      <c r="O2524" t="s">
        <v>79</v>
      </c>
      <c r="P2524" t="s">
        <v>2816</v>
      </c>
      <c r="Q2524" t="s"/>
      <c r="R2524" t="s">
        <v>80</v>
      </c>
      <c r="S2524" t="s">
        <v>2827</v>
      </c>
      <c r="T2524" t="s">
        <v>82</v>
      </c>
      <c r="U2524" t="s">
        <v>83</v>
      </c>
      <c r="V2524" t="s">
        <v>84</v>
      </c>
      <c r="W2524" t="s">
        <v>103</v>
      </c>
      <c r="X2524" t="s"/>
      <c r="Y2524" t="s">
        <v>86</v>
      </c>
      <c r="Z2524">
        <f>HYPERLINK("https://hotelmonitor-cachepage.eclerx.com/savepage/tk_15454758771175637_sr_62.html","info")</f>
        <v/>
      </c>
      <c r="AA2524" t="n">
        <v>-4497439</v>
      </c>
      <c r="AB2524" t="s">
        <v>1212</v>
      </c>
      <c r="AC2524" t="s">
        <v>88</v>
      </c>
      <c r="AD2524" t="s">
        <v>89</v>
      </c>
      <c r="AE2524" t="s"/>
      <c r="AF2524" t="s"/>
      <c r="AG2524" t="s"/>
      <c r="AH2524" t="s">
        <v>2828</v>
      </c>
      <c r="AI2524" t="s">
        <v>2827</v>
      </c>
      <c r="AJ2524" t="s"/>
      <c r="AK2524" t="s">
        <v>91</v>
      </c>
      <c r="AL2524" t="s"/>
      <c r="AM2524" t="s"/>
      <c r="AN2524" t="s">
        <v>99</v>
      </c>
      <c r="AO2524" t="s">
        <v>185</v>
      </c>
      <c r="AP2524" t="n">
        <v>60</v>
      </c>
      <c r="AQ2524" t="s">
        <v>92</v>
      </c>
      <c r="AR2524" t="s"/>
      <c r="AS2524" t="s">
        <v>318</v>
      </c>
      <c r="AT2524" t="s">
        <v>94</v>
      </c>
      <c r="AU2524" t="s">
        <v>91</v>
      </c>
      <c r="AV2524" t="s"/>
      <c r="AW2524" t="s">
        <v>95</v>
      </c>
      <c r="AX2524" t="s"/>
      <c r="AY2524" t="n">
        <v>4497439</v>
      </c>
      <c r="AZ2524" t="s">
        <v>2819</v>
      </c>
      <c r="BA2524" t="s"/>
      <c r="BB2524" t="s"/>
      <c r="BC2524" t="n">
        <v>38.9923</v>
      </c>
      <c r="BD2524" t="n">
        <v>38.9923</v>
      </c>
      <c r="BE2524" t="s">
        <v>2829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>
        <v>98</v>
      </c>
      <c r="BO2524" t="s">
        <v>82</v>
      </c>
      <c r="BP2524" t="s">
        <v>99</v>
      </c>
      <c r="BQ2524" t="s">
        <v>566</v>
      </c>
      <c r="BR2524" t="s">
        <v>2435</v>
      </c>
    </row>
    <row r="2525" spans="1:70">
      <c r="A2525" t="s">
        <v>70</v>
      </c>
      <c r="B2525" t="s">
        <v>71</v>
      </c>
      <c r="C2525" t="s">
        <v>72</v>
      </c>
      <c r="D2525" t="n">
        <v>3</v>
      </c>
      <c r="E2525" t="s">
        <v>2816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235.16</v>
      </c>
      <c r="L2525" t="s">
        <v>77</v>
      </c>
      <c r="M2525" t="s"/>
      <c r="N2525" t="s">
        <v>559</v>
      </c>
      <c r="O2525" t="s">
        <v>79</v>
      </c>
      <c r="P2525" t="s">
        <v>2816</v>
      </c>
      <c r="Q2525" t="s"/>
      <c r="R2525" t="s">
        <v>80</v>
      </c>
      <c r="S2525" t="s">
        <v>2827</v>
      </c>
      <c r="T2525" t="s">
        <v>82</v>
      </c>
      <c r="U2525" t="s">
        <v>83</v>
      </c>
      <c r="V2525" t="s">
        <v>84</v>
      </c>
      <c r="W2525" t="s">
        <v>103</v>
      </c>
      <c r="X2525" t="s"/>
      <c r="Y2525" t="s">
        <v>86</v>
      </c>
      <c r="Z2525">
        <f>HYPERLINK("https://hotelmonitor-cachepage.eclerx.com/savepage/tk_15454758771175637_sr_62.html","info")</f>
        <v/>
      </c>
      <c r="AA2525" t="n">
        <v>-4497439</v>
      </c>
      <c r="AB2525" t="s">
        <v>1212</v>
      </c>
      <c r="AC2525" t="s">
        <v>88</v>
      </c>
      <c r="AD2525" t="s">
        <v>89</v>
      </c>
      <c r="AE2525" t="s"/>
      <c r="AF2525" t="s"/>
      <c r="AG2525" t="s"/>
      <c r="AH2525" t="s">
        <v>2828</v>
      </c>
      <c r="AI2525" t="s">
        <v>2827</v>
      </c>
      <c r="AJ2525" t="s"/>
      <c r="AK2525" t="s">
        <v>91</v>
      </c>
      <c r="AL2525" t="s"/>
      <c r="AM2525" t="s"/>
      <c r="AN2525" t="s">
        <v>99</v>
      </c>
      <c r="AO2525" t="s">
        <v>185</v>
      </c>
      <c r="AP2525" t="n">
        <v>60</v>
      </c>
      <c r="AQ2525" t="s">
        <v>92</v>
      </c>
      <c r="AR2525" t="s"/>
      <c r="AS2525" t="s">
        <v>318</v>
      </c>
      <c r="AT2525" t="s">
        <v>94</v>
      </c>
      <c r="AU2525" t="s">
        <v>91</v>
      </c>
      <c r="AV2525" t="s"/>
      <c r="AW2525" t="s">
        <v>95</v>
      </c>
      <c r="AX2525" t="s"/>
      <c r="AY2525" t="n">
        <v>4497439</v>
      </c>
      <c r="AZ2525" t="s">
        <v>2819</v>
      </c>
      <c r="BA2525" t="s"/>
      <c r="BB2525" t="s"/>
      <c r="BC2525" t="n">
        <v>38.9923</v>
      </c>
      <c r="BD2525" t="n">
        <v>38.9923</v>
      </c>
      <c r="BE2525" t="s">
        <v>2829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>
        <v>98</v>
      </c>
      <c r="BO2525" t="s">
        <v>82</v>
      </c>
      <c r="BP2525" t="s">
        <v>99</v>
      </c>
      <c r="BQ2525" t="s">
        <v>566</v>
      </c>
      <c r="BR2525" t="s">
        <v>2435</v>
      </c>
    </row>
    <row r="2526" spans="1:70">
      <c r="A2526" t="s">
        <v>70</v>
      </c>
      <c r="B2526" t="s">
        <v>71</v>
      </c>
      <c r="C2526" t="s">
        <v>72</v>
      </c>
      <c r="D2526" t="n">
        <v>3</v>
      </c>
      <c r="E2526" t="s">
        <v>2816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235.16</v>
      </c>
      <c r="L2526" t="s">
        <v>77</v>
      </c>
      <c r="M2526" t="s"/>
      <c r="N2526" t="s">
        <v>559</v>
      </c>
      <c r="O2526" t="s">
        <v>79</v>
      </c>
      <c r="P2526" t="s">
        <v>2816</v>
      </c>
      <c r="Q2526" t="s"/>
      <c r="R2526" t="s">
        <v>80</v>
      </c>
      <c r="S2526" t="s">
        <v>2827</v>
      </c>
      <c r="T2526" t="s">
        <v>82</v>
      </c>
      <c r="U2526" t="s">
        <v>83</v>
      </c>
      <c r="V2526" t="s">
        <v>84</v>
      </c>
      <c r="W2526" t="s">
        <v>103</v>
      </c>
      <c r="X2526" t="s"/>
      <c r="Y2526" t="s">
        <v>86</v>
      </c>
      <c r="Z2526">
        <f>HYPERLINK("https://hotelmonitor-cachepage.eclerx.com/savepage/tk_15454758771175637_sr_62.html","info")</f>
        <v/>
      </c>
      <c r="AA2526" t="n">
        <v>-4497439</v>
      </c>
      <c r="AB2526" t="s">
        <v>624</v>
      </c>
      <c r="AC2526" t="s">
        <v>88</v>
      </c>
      <c r="AD2526" t="s">
        <v>89</v>
      </c>
      <c r="AE2526" t="s"/>
      <c r="AF2526" t="s"/>
      <c r="AG2526" t="s"/>
      <c r="AH2526" t="s">
        <v>2828</v>
      </c>
      <c r="AI2526" t="s">
        <v>2827</v>
      </c>
      <c r="AJ2526" t="s"/>
      <c r="AK2526" t="s">
        <v>91</v>
      </c>
      <c r="AL2526" t="s"/>
      <c r="AM2526" t="s"/>
      <c r="AN2526" t="s">
        <v>99</v>
      </c>
      <c r="AO2526" t="s">
        <v>185</v>
      </c>
      <c r="AP2526" t="n">
        <v>60</v>
      </c>
      <c r="AQ2526" t="s">
        <v>92</v>
      </c>
      <c r="AR2526" t="s"/>
      <c r="AS2526" t="s">
        <v>318</v>
      </c>
      <c r="AT2526" t="s">
        <v>94</v>
      </c>
      <c r="AU2526" t="s">
        <v>91</v>
      </c>
      <c r="AV2526" t="s"/>
      <c r="AW2526" t="s">
        <v>95</v>
      </c>
      <c r="AX2526" t="s"/>
      <c r="AY2526" t="n">
        <v>4497439</v>
      </c>
      <c r="AZ2526" t="s">
        <v>2819</v>
      </c>
      <c r="BA2526" t="s"/>
      <c r="BB2526" t="s"/>
      <c r="BC2526" t="n">
        <v>38.9923</v>
      </c>
      <c r="BD2526" t="n">
        <v>38.9923</v>
      </c>
      <c r="BE2526" t="s">
        <v>2829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>
        <v>98</v>
      </c>
      <c r="BO2526" t="s">
        <v>82</v>
      </c>
      <c r="BP2526" t="s">
        <v>99</v>
      </c>
      <c r="BQ2526" t="s">
        <v>566</v>
      </c>
      <c r="BR2526" t="s">
        <v>2435</v>
      </c>
    </row>
    <row r="2527" spans="1:70">
      <c r="A2527" t="s">
        <v>70</v>
      </c>
      <c r="B2527" t="s">
        <v>71</v>
      </c>
      <c r="C2527" t="s">
        <v>72</v>
      </c>
      <c r="D2527" t="n">
        <v>3</v>
      </c>
      <c r="E2527" t="s">
        <v>2816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235.16</v>
      </c>
      <c r="L2527" t="s">
        <v>77</v>
      </c>
      <c r="M2527" t="s"/>
      <c r="N2527" t="s">
        <v>559</v>
      </c>
      <c r="O2527" t="s">
        <v>79</v>
      </c>
      <c r="P2527" t="s">
        <v>2816</v>
      </c>
      <c r="Q2527" t="s"/>
      <c r="R2527" t="s">
        <v>80</v>
      </c>
      <c r="S2527" t="s">
        <v>2827</v>
      </c>
      <c r="T2527" t="s">
        <v>82</v>
      </c>
      <c r="U2527" t="s">
        <v>83</v>
      </c>
      <c r="V2527" t="s">
        <v>84</v>
      </c>
      <c r="W2527" t="s">
        <v>103</v>
      </c>
      <c r="X2527" t="s"/>
      <c r="Y2527" t="s">
        <v>86</v>
      </c>
      <c r="Z2527">
        <f>HYPERLINK("https://hotelmonitor-cachepage.eclerx.com/savepage/tk_15454758771175637_sr_62.html","info")</f>
        <v/>
      </c>
      <c r="AA2527" t="n">
        <v>-4497439</v>
      </c>
      <c r="AB2527" t="s">
        <v>624</v>
      </c>
      <c r="AC2527" t="s">
        <v>88</v>
      </c>
      <c r="AD2527" t="s">
        <v>89</v>
      </c>
      <c r="AE2527" t="s"/>
      <c r="AF2527" t="s"/>
      <c r="AG2527" t="s"/>
      <c r="AH2527" t="s">
        <v>2828</v>
      </c>
      <c r="AI2527" t="s">
        <v>2827</v>
      </c>
      <c r="AJ2527" t="s"/>
      <c r="AK2527" t="s">
        <v>91</v>
      </c>
      <c r="AL2527" t="s"/>
      <c r="AM2527" t="s"/>
      <c r="AN2527" t="s">
        <v>99</v>
      </c>
      <c r="AO2527" t="s">
        <v>185</v>
      </c>
      <c r="AP2527" t="n">
        <v>60</v>
      </c>
      <c r="AQ2527" t="s">
        <v>92</v>
      </c>
      <c r="AR2527" t="s"/>
      <c r="AS2527" t="s">
        <v>318</v>
      </c>
      <c r="AT2527" t="s">
        <v>94</v>
      </c>
      <c r="AU2527" t="s">
        <v>91</v>
      </c>
      <c r="AV2527" t="s"/>
      <c r="AW2527" t="s">
        <v>95</v>
      </c>
      <c r="AX2527" t="s"/>
      <c r="AY2527" t="n">
        <v>4497439</v>
      </c>
      <c r="AZ2527" t="s">
        <v>2819</v>
      </c>
      <c r="BA2527" t="s"/>
      <c r="BB2527" t="s"/>
      <c r="BC2527" t="n">
        <v>38.9923</v>
      </c>
      <c r="BD2527" t="n">
        <v>38.9923</v>
      </c>
      <c r="BE2527" t="s">
        <v>2829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>
        <v>98</v>
      </c>
      <c r="BO2527" t="s">
        <v>82</v>
      </c>
      <c r="BP2527" t="s">
        <v>99</v>
      </c>
      <c r="BQ2527" t="s">
        <v>566</v>
      </c>
      <c r="BR2527" t="s">
        <v>2435</v>
      </c>
    </row>
    <row r="2528" spans="1:70">
      <c r="A2528" t="s">
        <v>70</v>
      </c>
      <c r="B2528" t="s">
        <v>71</v>
      </c>
      <c r="C2528" t="s">
        <v>72</v>
      </c>
      <c r="D2528" t="n">
        <v>3</v>
      </c>
      <c r="E2528" t="s">
        <v>2816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259.86</v>
      </c>
      <c r="L2528" t="s">
        <v>77</v>
      </c>
      <c r="M2528" t="s"/>
      <c r="N2528" t="s">
        <v>2830</v>
      </c>
      <c r="O2528" t="s">
        <v>79</v>
      </c>
      <c r="P2528" t="s">
        <v>2816</v>
      </c>
      <c r="Q2528" t="s"/>
      <c r="R2528" t="s">
        <v>80</v>
      </c>
      <c r="S2528" t="s">
        <v>2831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>
        <f>HYPERLINK("https://hotelmonitor-cachepage.eclerx.com/savepage/tk_15454758771175637_sr_62.html","info")</f>
        <v/>
      </c>
      <c r="AA2528" t="n">
        <v>-4497439</v>
      </c>
      <c r="AB2528" t="s">
        <v>1513</v>
      </c>
      <c r="AC2528" t="s">
        <v>196</v>
      </c>
      <c r="AD2528" t="s">
        <v>89</v>
      </c>
      <c r="AE2528" t="s"/>
      <c r="AF2528" t="s"/>
      <c r="AG2528" t="s"/>
      <c r="AH2528" t="s">
        <v>2832</v>
      </c>
      <c r="AI2528" t="s">
        <v>2831</v>
      </c>
      <c r="AJ2528" t="s"/>
      <c r="AK2528" t="s">
        <v>91</v>
      </c>
      <c r="AL2528" t="s"/>
      <c r="AM2528" t="s"/>
      <c r="AN2528" t="s">
        <v>99</v>
      </c>
      <c r="AO2528" t="s">
        <v>185</v>
      </c>
      <c r="AP2528" t="n">
        <v>60</v>
      </c>
      <c r="AQ2528" t="s">
        <v>92</v>
      </c>
      <c r="AR2528" t="s"/>
      <c r="AS2528" t="s">
        <v>512</v>
      </c>
      <c r="AT2528" t="s">
        <v>94</v>
      </c>
      <c r="AU2528" t="s">
        <v>91</v>
      </c>
      <c r="AV2528" t="s"/>
      <c r="AW2528" t="s">
        <v>95</v>
      </c>
      <c r="AX2528" t="s"/>
      <c r="AY2528" t="n">
        <v>4497439</v>
      </c>
      <c r="AZ2528" t="s">
        <v>2819</v>
      </c>
      <c r="BA2528" t="s"/>
      <c r="BB2528" t="s"/>
      <c r="BC2528" t="n">
        <v>38.9923</v>
      </c>
      <c r="BD2528" t="n">
        <v>38.9923</v>
      </c>
      <c r="BE2528" t="s">
        <v>2833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>
        <v>98</v>
      </c>
      <c r="BO2528" t="s">
        <v>82</v>
      </c>
      <c r="BP2528" t="s">
        <v>99</v>
      </c>
      <c r="BQ2528" t="s">
        <v>2834</v>
      </c>
      <c r="BR2528" t="s">
        <v>2435</v>
      </c>
    </row>
    <row r="2529" spans="1:70">
      <c r="A2529" t="s">
        <v>70</v>
      </c>
      <c r="B2529" t="s">
        <v>71</v>
      </c>
      <c r="C2529" t="s">
        <v>72</v>
      </c>
      <c r="D2529" t="n">
        <v>3</v>
      </c>
      <c r="E2529" t="s">
        <v>2816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259.86</v>
      </c>
      <c r="L2529" t="s">
        <v>77</v>
      </c>
      <c r="M2529" t="s"/>
      <c r="N2529" t="s">
        <v>2830</v>
      </c>
      <c r="O2529" t="s">
        <v>79</v>
      </c>
      <c r="P2529" t="s">
        <v>2816</v>
      </c>
      <c r="Q2529" t="s"/>
      <c r="R2529" t="s">
        <v>80</v>
      </c>
      <c r="S2529" t="s">
        <v>2831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>
        <f>HYPERLINK("https://hotelmonitor-cachepage.eclerx.com/savepage/tk_15454758771175637_sr_62.html","info")</f>
        <v/>
      </c>
      <c r="AA2529" t="n">
        <v>-4497439</v>
      </c>
      <c r="AB2529" t="s">
        <v>1513</v>
      </c>
      <c r="AC2529" t="s">
        <v>196</v>
      </c>
      <c r="AD2529" t="s">
        <v>89</v>
      </c>
      <c r="AE2529" t="s"/>
      <c r="AF2529" t="s"/>
      <c r="AG2529" t="s"/>
      <c r="AH2529" t="s">
        <v>2832</v>
      </c>
      <c r="AI2529" t="s">
        <v>2831</v>
      </c>
      <c r="AJ2529" t="s"/>
      <c r="AK2529" t="s">
        <v>91</v>
      </c>
      <c r="AL2529" t="s"/>
      <c r="AM2529" t="s"/>
      <c r="AN2529" t="s">
        <v>99</v>
      </c>
      <c r="AO2529" t="s">
        <v>185</v>
      </c>
      <c r="AP2529" t="n">
        <v>60</v>
      </c>
      <c r="AQ2529" t="s">
        <v>92</v>
      </c>
      <c r="AR2529" t="s"/>
      <c r="AS2529" t="s">
        <v>512</v>
      </c>
      <c r="AT2529" t="s">
        <v>94</v>
      </c>
      <c r="AU2529" t="s">
        <v>91</v>
      </c>
      <c r="AV2529" t="s"/>
      <c r="AW2529" t="s">
        <v>95</v>
      </c>
      <c r="AX2529" t="s"/>
      <c r="AY2529" t="n">
        <v>4497439</v>
      </c>
      <c r="AZ2529" t="s">
        <v>2819</v>
      </c>
      <c r="BA2529" t="s"/>
      <c r="BB2529" t="s"/>
      <c r="BC2529" t="n">
        <v>38.9923</v>
      </c>
      <c r="BD2529" t="n">
        <v>38.9923</v>
      </c>
      <c r="BE2529" t="s">
        <v>2833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>
        <v>98</v>
      </c>
      <c r="BO2529" t="s">
        <v>82</v>
      </c>
      <c r="BP2529" t="s">
        <v>99</v>
      </c>
      <c r="BQ2529" t="s">
        <v>2834</v>
      </c>
      <c r="BR2529" t="s">
        <v>2435</v>
      </c>
    </row>
    <row r="2530" spans="1:70">
      <c r="A2530" t="s">
        <v>70</v>
      </c>
      <c r="B2530" t="s">
        <v>71</v>
      </c>
      <c r="C2530" t="s">
        <v>72</v>
      </c>
      <c r="D2530" t="n">
        <v>3</v>
      </c>
      <c r="E2530" t="s">
        <v>2816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261.31</v>
      </c>
      <c r="L2530" t="s">
        <v>77</v>
      </c>
      <c r="M2530" t="s"/>
      <c r="N2530" t="s">
        <v>2830</v>
      </c>
      <c r="O2530" t="s">
        <v>79</v>
      </c>
      <c r="P2530" t="s">
        <v>2816</v>
      </c>
      <c r="Q2530" t="s"/>
      <c r="R2530" t="s">
        <v>80</v>
      </c>
      <c r="S2530" t="s">
        <v>2835</v>
      </c>
      <c r="T2530" t="s">
        <v>82</v>
      </c>
      <c r="U2530" t="s">
        <v>83</v>
      </c>
      <c r="V2530" t="s">
        <v>84</v>
      </c>
      <c r="W2530" t="s">
        <v>103</v>
      </c>
      <c r="X2530" t="s"/>
      <c r="Y2530" t="s">
        <v>86</v>
      </c>
      <c r="Z2530">
        <f>HYPERLINK("https://hotelmonitor-cachepage.eclerx.com/savepage/tk_15454758771175637_sr_62.html","info")</f>
        <v/>
      </c>
      <c r="AA2530" t="n">
        <v>-4497439</v>
      </c>
      <c r="AB2530" t="s">
        <v>1212</v>
      </c>
      <c r="AC2530" t="s">
        <v>88</v>
      </c>
      <c r="AD2530" t="s">
        <v>89</v>
      </c>
      <c r="AE2530" t="s"/>
      <c r="AF2530" t="s"/>
      <c r="AG2530" t="s"/>
      <c r="AH2530" t="s">
        <v>2836</v>
      </c>
      <c r="AI2530" t="s">
        <v>2835</v>
      </c>
      <c r="AJ2530" t="s"/>
      <c r="AK2530" t="s">
        <v>91</v>
      </c>
      <c r="AL2530" t="s"/>
      <c r="AM2530" t="s"/>
      <c r="AN2530" t="s">
        <v>99</v>
      </c>
      <c r="AO2530" t="s">
        <v>185</v>
      </c>
      <c r="AP2530" t="n">
        <v>60</v>
      </c>
      <c r="AQ2530" t="s">
        <v>92</v>
      </c>
      <c r="AR2530" t="s"/>
      <c r="AS2530" t="s">
        <v>512</v>
      </c>
      <c r="AT2530" t="s">
        <v>94</v>
      </c>
      <c r="AU2530" t="s">
        <v>91</v>
      </c>
      <c r="AV2530" t="s"/>
      <c r="AW2530" t="s">
        <v>95</v>
      </c>
      <c r="AX2530" t="s"/>
      <c r="AY2530" t="n">
        <v>4497439</v>
      </c>
      <c r="AZ2530" t="s">
        <v>2819</v>
      </c>
      <c r="BA2530" t="s"/>
      <c r="BB2530" t="s"/>
      <c r="BC2530" t="n">
        <v>38.9923</v>
      </c>
      <c r="BD2530" t="n">
        <v>38.9923</v>
      </c>
      <c r="BE2530" t="s">
        <v>2837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>
        <v>98</v>
      </c>
      <c r="BO2530" t="s">
        <v>82</v>
      </c>
      <c r="BP2530" t="s">
        <v>99</v>
      </c>
      <c r="BQ2530" t="s">
        <v>2834</v>
      </c>
      <c r="BR2530" t="s">
        <v>2435</v>
      </c>
    </row>
    <row r="2531" spans="1:70">
      <c r="A2531" t="s">
        <v>70</v>
      </c>
      <c r="B2531" t="s">
        <v>71</v>
      </c>
      <c r="C2531" t="s">
        <v>72</v>
      </c>
      <c r="D2531" t="n">
        <v>3</v>
      </c>
      <c r="E2531" t="s">
        <v>2816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261.31</v>
      </c>
      <c r="L2531" t="s">
        <v>77</v>
      </c>
      <c r="M2531" t="s"/>
      <c r="N2531" t="s">
        <v>2830</v>
      </c>
      <c r="O2531" t="s">
        <v>79</v>
      </c>
      <c r="P2531" t="s">
        <v>2816</v>
      </c>
      <c r="Q2531" t="s"/>
      <c r="R2531" t="s">
        <v>80</v>
      </c>
      <c r="S2531" t="s">
        <v>2835</v>
      </c>
      <c r="T2531" t="s">
        <v>82</v>
      </c>
      <c r="U2531" t="s">
        <v>83</v>
      </c>
      <c r="V2531" t="s">
        <v>84</v>
      </c>
      <c r="W2531" t="s">
        <v>103</v>
      </c>
      <c r="X2531" t="s"/>
      <c r="Y2531" t="s">
        <v>86</v>
      </c>
      <c r="Z2531">
        <f>HYPERLINK("https://hotelmonitor-cachepage.eclerx.com/savepage/tk_15454758771175637_sr_62.html","info")</f>
        <v/>
      </c>
      <c r="AA2531" t="n">
        <v>-4497439</v>
      </c>
      <c r="AB2531" t="s">
        <v>1212</v>
      </c>
      <c r="AC2531" t="s">
        <v>88</v>
      </c>
      <c r="AD2531" t="s">
        <v>89</v>
      </c>
      <c r="AE2531" t="s"/>
      <c r="AF2531" t="s"/>
      <c r="AG2531" t="s"/>
      <c r="AH2531" t="s">
        <v>2836</v>
      </c>
      <c r="AI2531" t="s">
        <v>2835</v>
      </c>
      <c r="AJ2531" t="s"/>
      <c r="AK2531" t="s">
        <v>91</v>
      </c>
      <c r="AL2531" t="s"/>
      <c r="AM2531" t="s"/>
      <c r="AN2531" t="s">
        <v>99</v>
      </c>
      <c r="AO2531" t="s">
        <v>185</v>
      </c>
      <c r="AP2531" t="n">
        <v>60</v>
      </c>
      <c r="AQ2531" t="s">
        <v>92</v>
      </c>
      <c r="AR2531" t="s"/>
      <c r="AS2531" t="s">
        <v>512</v>
      </c>
      <c r="AT2531" t="s">
        <v>94</v>
      </c>
      <c r="AU2531" t="s">
        <v>91</v>
      </c>
      <c r="AV2531" t="s"/>
      <c r="AW2531" t="s">
        <v>95</v>
      </c>
      <c r="AX2531" t="s"/>
      <c r="AY2531" t="n">
        <v>4497439</v>
      </c>
      <c r="AZ2531" t="s">
        <v>2819</v>
      </c>
      <c r="BA2531" t="s"/>
      <c r="BB2531" t="s"/>
      <c r="BC2531" t="n">
        <v>38.9923</v>
      </c>
      <c r="BD2531" t="n">
        <v>38.9923</v>
      </c>
      <c r="BE2531" t="s">
        <v>2837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>
        <v>98</v>
      </c>
      <c r="BO2531" t="s">
        <v>82</v>
      </c>
      <c r="BP2531" t="s">
        <v>99</v>
      </c>
      <c r="BQ2531" t="s">
        <v>2834</v>
      </c>
      <c r="BR2531" t="s">
        <v>2435</v>
      </c>
    </row>
    <row r="2532" spans="1:70">
      <c r="A2532" t="s">
        <v>70</v>
      </c>
      <c r="B2532" t="s">
        <v>71</v>
      </c>
      <c r="C2532" t="s">
        <v>72</v>
      </c>
      <c r="D2532" t="n">
        <v>3</v>
      </c>
      <c r="E2532" t="s">
        <v>2816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261.31</v>
      </c>
      <c r="L2532" t="s">
        <v>77</v>
      </c>
      <c r="M2532" t="s"/>
      <c r="N2532" t="s">
        <v>2830</v>
      </c>
      <c r="O2532" t="s">
        <v>79</v>
      </c>
      <c r="P2532" t="s">
        <v>2816</v>
      </c>
      <c r="Q2532" t="s"/>
      <c r="R2532" t="s">
        <v>80</v>
      </c>
      <c r="S2532" t="s">
        <v>2835</v>
      </c>
      <c r="T2532" t="s">
        <v>82</v>
      </c>
      <c r="U2532" t="s">
        <v>83</v>
      </c>
      <c r="V2532" t="s">
        <v>84</v>
      </c>
      <c r="W2532" t="s">
        <v>103</v>
      </c>
      <c r="X2532" t="s"/>
      <c r="Y2532" t="s">
        <v>86</v>
      </c>
      <c r="Z2532">
        <f>HYPERLINK("https://hotelmonitor-cachepage.eclerx.com/savepage/tk_15454758771175637_sr_62.html","info")</f>
        <v/>
      </c>
      <c r="AA2532" t="n">
        <v>-4497439</v>
      </c>
      <c r="AB2532" t="s">
        <v>1212</v>
      </c>
      <c r="AC2532" t="s">
        <v>88</v>
      </c>
      <c r="AD2532" t="s">
        <v>89</v>
      </c>
      <c r="AE2532" t="s"/>
      <c r="AF2532" t="s"/>
      <c r="AG2532" t="s"/>
      <c r="AH2532" t="s">
        <v>2836</v>
      </c>
      <c r="AI2532" t="s">
        <v>2835</v>
      </c>
      <c r="AJ2532" t="s"/>
      <c r="AK2532" t="s">
        <v>91</v>
      </c>
      <c r="AL2532" t="s"/>
      <c r="AM2532" t="s"/>
      <c r="AN2532" t="s">
        <v>99</v>
      </c>
      <c r="AO2532" t="s">
        <v>185</v>
      </c>
      <c r="AP2532" t="n">
        <v>60</v>
      </c>
      <c r="AQ2532" t="s">
        <v>92</v>
      </c>
      <c r="AR2532" t="s"/>
      <c r="AS2532" t="s">
        <v>512</v>
      </c>
      <c r="AT2532" t="s">
        <v>94</v>
      </c>
      <c r="AU2532" t="s">
        <v>91</v>
      </c>
      <c r="AV2532" t="s"/>
      <c r="AW2532" t="s">
        <v>95</v>
      </c>
      <c r="AX2532" t="s"/>
      <c r="AY2532" t="n">
        <v>4497439</v>
      </c>
      <c r="AZ2532" t="s">
        <v>2819</v>
      </c>
      <c r="BA2532" t="s"/>
      <c r="BB2532" t="s"/>
      <c r="BC2532" t="n">
        <v>38.9923</v>
      </c>
      <c r="BD2532" t="n">
        <v>38.9923</v>
      </c>
      <c r="BE2532" t="s">
        <v>2837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>
        <v>98</v>
      </c>
      <c r="BO2532" t="s">
        <v>82</v>
      </c>
      <c r="BP2532" t="s">
        <v>99</v>
      </c>
      <c r="BQ2532" t="s">
        <v>2834</v>
      </c>
      <c r="BR2532" t="s">
        <v>2435</v>
      </c>
    </row>
    <row r="2533" spans="1:70">
      <c r="A2533" t="s">
        <v>70</v>
      </c>
      <c r="B2533" t="s">
        <v>71</v>
      </c>
      <c r="C2533" t="s">
        <v>72</v>
      </c>
      <c r="D2533" t="n">
        <v>3</v>
      </c>
      <c r="E2533" t="s">
        <v>2816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261.31</v>
      </c>
      <c r="L2533" t="s">
        <v>77</v>
      </c>
      <c r="M2533" t="s"/>
      <c r="N2533" t="s">
        <v>2830</v>
      </c>
      <c r="O2533" t="s">
        <v>79</v>
      </c>
      <c r="P2533" t="s">
        <v>2816</v>
      </c>
      <c r="Q2533" t="s"/>
      <c r="R2533" t="s">
        <v>80</v>
      </c>
      <c r="S2533" t="s">
        <v>2835</v>
      </c>
      <c r="T2533" t="s">
        <v>82</v>
      </c>
      <c r="U2533" t="s">
        <v>83</v>
      </c>
      <c r="V2533" t="s">
        <v>84</v>
      </c>
      <c r="W2533" t="s">
        <v>103</v>
      </c>
      <c r="X2533" t="s"/>
      <c r="Y2533" t="s">
        <v>86</v>
      </c>
      <c r="Z2533">
        <f>HYPERLINK("https://hotelmonitor-cachepage.eclerx.com/savepage/tk_15454758771175637_sr_62.html","info")</f>
        <v/>
      </c>
      <c r="AA2533" t="n">
        <v>-4497439</v>
      </c>
      <c r="AB2533" t="s">
        <v>1212</v>
      </c>
      <c r="AC2533" t="s">
        <v>88</v>
      </c>
      <c r="AD2533" t="s">
        <v>89</v>
      </c>
      <c r="AE2533" t="s"/>
      <c r="AF2533" t="s"/>
      <c r="AG2533" t="s"/>
      <c r="AH2533" t="s">
        <v>2836</v>
      </c>
      <c r="AI2533" t="s">
        <v>2835</v>
      </c>
      <c r="AJ2533" t="s"/>
      <c r="AK2533" t="s">
        <v>91</v>
      </c>
      <c r="AL2533" t="s"/>
      <c r="AM2533" t="s"/>
      <c r="AN2533" t="s">
        <v>99</v>
      </c>
      <c r="AO2533" t="s">
        <v>185</v>
      </c>
      <c r="AP2533" t="n">
        <v>60</v>
      </c>
      <c r="AQ2533" t="s">
        <v>92</v>
      </c>
      <c r="AR2533" t="s"/>
      <c r="AS2533" t="s">
        <v>512</v>
      </c>
      <c r="AT2533" t="s">
        <v>94</v>
      </c>
      <c r="AU2533" t="s">
        <v>91</v>
      </c>
      <c r="AV2533" t="s"/>
      <c r="AW2533" t="s">
        <v>95</v>
      </c>
      <c r="AX2533" t="s"/>
      <c r="AY2533" t="n">
        <v>4497439</v>
      </c>
      <c r="AZ2533" t="s">
        <v>2819</v>
      </c>
      <c r="BA2533" t="s"/>
      <c r="BB2533" t="s"/>
      <c r="BC2533" t="n">
        <v>38.9923</v>
      </c>
      <c r="BD2533" t="n">
        <v>38.9923</v>
      </c>
      <c r="BE2533" t="s">
        <v>2837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>
        <v>98</v>
      </c>
      <c r="BO2533" t="s">
        <v>82</v>
      </c>
      <c r="BP2533" t="s">
        <v>99</v>
      </c>
      <c r="BQ2533" t="s">
        <v>2834</v>
      </c>
      <c r="BR2533" t="s">
        <v>2435</v>
      </c>
    </row>
    <row r="2534" spans="1:70">
      <c r="A2534" t="s">
        <v>70</v>
      </c>
      <c r="B2534" t="s">
        <v>71</v>
      </c>
      <c r="C2534" t="s">
        <v>72</v>
      </c>
      <c r="D2534" t="n">
        <v>3</v>
      </c>
      <c r="E2534" t="s">
        <v>2816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288.73</v>
      </c>
      <c r="L2534" t="s">
        <v>77</v>
      </c>
      <c r="M2534" t="s"/>
      <c r="N2534" t="s">
        <v>2830</v>
      </c>
      <c r="O2534" t="s">
        <v>79</v>
      </c>
      <c r="P2534" t="s">
        <v>2816</v>
      </c>
      <c r="Q2534" t="s"/>
      <c r="R2534" t="s">
        <v>80</v>
      </c>
      <c r="S2534" t="s">
        <v>2838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>
        <f>HYPERLINK("https://hotelmonitor-cachepage.eclerx.com/savepage/tk_15454758771175637_sr_62.html","info")</f>
        <v/>
      </c>
      <c r="AA2534" t="n">
        <v>-4497439</v>
      </c>
      <c r="AB2534" t="s">
        <v>1522</v>
      </c>
      <c r="AC2534" t="s">
        <v>88</v>
      </c>
      <c r="AD2534" t="s">
        <v>89</v>
      </c>
      <c r="AE2534" t="s"/>
      <c r="AF2534" t="s"/>
      <c r="AG2534" t="s"/>
      <c r="AH2534" t="s">
        <v>2839</v>
      </c>
      <c r="AI2534" t="s">
        <v>2838</v>
      </c>
      <c r="AJ2534" t="s"/>
      <c r="AK2534" t="s">
        <v>91</v>
      </c>
      <c r="AL2534" t="s"/>
      <c r="AM2534" t="s"/>
      <c r="AN2534" t="s">
        <v>99</v>
      </c>
      <c r="AO2534" t="s">
        <v>185</v>
      </c>
      <c r="AP2534" t="n">
        <v>60</v>
      </c>
      <c r="AQ2534" t="s">
        <v>92</v>
      </c>
      <c r="AR2534" t="s"/>
      <c r="AS2534" t="s">
        <v>512</v>
      </c>
      <c r="AT2534" t="s">
        <v>94</v>
      </c>
      <c r="AU2534" t="s">
        <v>91</v>
      </c>
      <c r="AV2534" t="s"/>
      <c r="AW2534" t="s">
        <v>95</v>
      </c>
      <c r="AX2534" t="s"/>
      <c r="AY2534" t="n">
        <v>4497439</v>
      </c>
      <c r="AZ2534" t="s">
        <v>2819</v>
      </c>
      <c r="BA2534" t="s"/>
      <c r="BB2534" t="s"/>
      <c r="BC2534" t="n">
        <v>38.9923</v>
      </c>
      <c r="BD2534" t="n">
        <v>38.9923</v>
      </c>
      <c r="BE2534" t="s">
        <v>2840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>
        <v>98</v>
      </c>
      <c r="BO2534" t="s">
        <v>82</v>
      </c>
      <c r="BP2534" t="s">
        <v>99</v>
      </c>
      <c r="BQ2534" t="s">
        <v>2834</v>
      </c>
      <c r="BR2534" t="s">
        <v>2435</v>
      </c>
    </row>
    <row r="2535" spans="1:70">
      <c r="A2535" t="s">
        <v>70</v>
      </c>
      <c r="B2535" t="s">
        <v>71</v>
      </c>
      <c r="C2535" t="s">
        <v>72</v>
      </c>
      <c r="D2535" t="n">
        <v>3</v>
      </c>
      <c r="E2535" t="s">
        <v>2816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288.73</v>
      </c>
      <c r="L2535" t="s">
        <v>77</v>
      </c>
      <c r="M2535" t="s"/>
      <c r="N2535" t="s">
        <v>2830</v>
      </c>
      <c r="O2535" t="s">
        <v>79</v>
      </c>
      <c r="P2535" t="s">
        <v>2816</v>
      </c>
      <c r="Q2535" t="s"/>
      <c r="R2535" t="s">
        <v>80</v>
      </c>
      <c r="S2535" t="s">
        <v>2838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>
        <f>HYPERLINK("https://hotelmonitor-cachepage.eclerx.com/savepage/tk_15454758771175637_sr_62.html","info")</f>
        <v/>
      </c>
      <c r="AA2535" t="n">
        <v>-4497439</v>
      </c>
      <c r="AB2535" t="s">
        <v>1522</v>
      </c>
      <c r="AC2535" t="s">
        <v>88</v>
      </c>
      <c r="AD2535" t="s">
        <v>89</v>
      </c>
      <c r="AE2535" t="s"/>
      <c r="AF2535" t="s"/>
      <c r="AG2535" t="s"/>
      <c r="AH2535" t="s">
        <v>2839</v>
      </c>
      <c r="AI2535" t="s">
        <v>2838</v>
      </c>
      <c r="AJ2535" t="s"/>
      <c r="AK2535" t="s">
        <v>91</v>
      </c>
      <c r="AL2535" t="s"/>
      <c r="AM2535" t="s"/>
      <c r="AN2535" t="s">
        <v>99</v>
      </c>
      <c r="AO2535" t="s">
        <v>185</v>
      </c>
      <c r="AP2535" t="n">
        <v>60</v>
      </c>
      <c r="AQ2535" t="s">
        <v>92</v>
      </c>
      <c r="AR2535" t="s"/>
      <c r="AS2535" t="s">
        <v>512</v>
      </c>
      <c r="AT2535" t="s">
        <v>94</v>
      </c>
      <c r="AU2535" t="s">
        <v>91</v>
      </c>
      <c r="AV2535" t="s"/>
      <c r="AW2535" t="s">
        <v>95</v>
      </c>
      <c r="AX2535" t="s"/>
      <c r="AY2535" t="n">
        <v>4497439</v>
      </c>
      <c r="AZ2535" t="s">
        <v>2819</v>
      </c>
      <c r="BA2535" t="s"/>
      <c r="BB2535" t="s"/>
      <c r="BC2535" t="n">
        <v>38.9923</v>
      </c>
      <c r="BD2535" t="n">
        <v>38.9923</v>
      </c>
      <c r="BE2535" t="s">
        <v>2840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>
        <v>98</v>
      </c>
      <c r="BO2535" t="s">
        <v>82</v>
      </c>
      <c r="BP2535" t="s">
        <v>99</v>
      </c>
      <c r="BQ2535" t="s">
        <v>2834</v>
      </c>
      <c r="BR2535" t="s">
        <v>2435</v>
      </c>
    </row>
    <row r="2536" spans="1:70">
      <c r="A2536" t="s">
        <v>70</v>
      </c>
      <c r="B2536" t="s">
        <v>71</v>
      </c>
      <c r="C2536" t="s">
        <v>72</v>
      </c>
      <c r="D2536" t="n">
        <v>3</v>
      </c>
      <c r="E2536" t="s">
        <v>2816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288.73</v>
      </c>
      <c r="L2536" t="s">
        <v>77</v>
      </c>
      <c r="M2536" t="s"/>
      <c r="N2536" t="s">
        <v>2830</v>
      </c>
      <c r="O2536" t="s">
        <v>79</v>
      </c>
      <c r="P2536" t="s">
        <v>2816</v>
      </c>
      <c r="Q2536" t="s"/>
      <c r="R2536" t="s">
        <v>80</v>
      </c>
      <c r="S2536" t="s">
        <v>2838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>
        <f>HYPERLINK("https://hotelmonitor-cachepage.eclerx.com/savepage/tk_15454758771175637_sr_62.html","info")</f>
        <v/>
      </c>
      <c r="AA2536" t="n">
        <v>-4497439</v>
      </c>
      <c r="AB2536" t="s">
        <v>1522</v>
      </c>
      <c r="AC2536" t="s">
        <v>88</v>
      </c>
      <c r="AD2536" t="s">
        <v>89</v>
      </c>
      <c r="AE2536" t="s"/>
      <c r="AF2536" t="s"/>
      <c r="AG2536" t="s"/>
      <c r="AH2536" t="s">
        <v>2839</v>
      </c>
      <c r="AI2536" t="s">
        <v>2838</v>
      </c>
      <c r="AJ2536" t="s"/>
      <c r="AK2536" t="s">
        <v>91</v>
      </c>
      <c r="AL2536" t="s"/>
      <c r="AM2536" t="s"/>
      <c r="AN2536" t="s">
        <v>99</v>
      </c>
      <c r="AO2536" t="s">
        <v>185</v>
      </c>
      <c r="AP2536" t="n">
        <v>60</v>
      </c>
      <c r="AQ2536" t="s">
        <v>92</v>
      </c>
      <c r="AR2536" t="s"/>
      <c r="AS2536" t="s">
        <v>512</v>
      </c>
      <c r="AT2536" t="s">
        <v>94</v>
      </c>
      <c r="AU2536" t="s">
        <v>91</v>
      </c>
      <c r="AV2536" t="s"/>
      <c r="AW2536" t="s">
        <v>95</v>
      </c>
      <c r="AX2536" t="s"/>
      <c r="AY2536" t="n">
        <v>4497439</v>
      </c>
      <c r="AZ2536" t="s">
        <v>2819</v>
      </c>
      <c r="BA2536" t="s"/>
      <c r="BB2536" t="s"/>
      <c r="BC2536" t="n">
        <v>38.9923</v>
      </c>
      <c r="BD2536" t="n">
        <v>38.9923</v>
      </c>
      <c r="BE2536" t="s">
        <v>2840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>
        <v>98</v>
      </c>
      <c r="BO2536" t="s">
        <v>82</v>
      </c>
      <c r="BP2536" t="s">
        <v>99</v>
      </c>
      <c r="BQ2536" t="s">
        <v>2834</v>
      </c>
      <c r="BR2536" t="s">
        <v>2435</v>
      </c>
    </row>
    <row r="2537" spans="1:70">
      <c r="A2537" t="s">
        <v>70</v>
      </c>
      <c r="B2537" t="s">
        <v>71</v>
      </c>
      <c r="C2537" t="s">
        <v>72</v>
      </c>
      <c r="D2537" t="n">
        <v>3</v>
      </c>
      <c r="E2537" t="s">
        <v>2816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288.73</v>
      </c>
      <c r="L2537" t="s">
        <v>77</v>
      </c>
      <c r="M2537" t="s"/>
      <c r="N2537" t="s">
        <v>2830</v>
      </c>
      <c r="O2537" t="s">
        <v>79</v>
      </c>
      <c r="P2537" t="s">
        <v>2816</v>
      </c>
      <c r="Q2537" t="s"/>
      <c r="R2537" t="s">
        <v>80</v>
      </c>
      <c r="S2537" t="s">
        <v>2838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>
        <f>HYPERLINK("https://hotelmonitor-cachepage.eclerx.com/savepage/tk_15454758771175637_sr_62.html","info")</f>
        <v/>
      </c>
      <c r="AA2537" t="n">
        <v>-4497439</v>
      </c>
      <c r="AB2537" t="s">
        <v>1522</v>
      </c>
      <c r="AC2537" t="s">
        <v>88</v>
      </c>
      <c r="AD2537" t="s">
        <v>89</v>
      </c>
      <c r="AE2537" t="s"/>
      <c r="AF2537" t="s"/>
      <c r="AG2537" t="s"/>
      <c r="AH2537" t="s">
        <v>2839</v>
      </c>
      <c r="AI2537" t="s">
        <v>2838</v>
      </c>
      <c r="AJ2537" t="s"/>
      <c r="AK2537" t="s">
        <v>91</v>
      </c>
      <c r="AL2537" t="s"/>
      <c r="AM2537" t="s"/>
      <c r="AN2537" t="s">
        <v>99</v>
      </c>
      <c r="AO2537" t="s">
        <v>185</v>
      </c>
      <c r="AP2537" t="n">
        <v>60</v>
      </c>
      <c r="AQ2537" t="s">
        <v>92</v>
      </c>
      <c r="AR2537" t="s"/>
      <c r="AS2537" t="s">
        <v>512</v>
      </c>
      <c r="AT2537" t="s">
        <v>94</v>
      </c>
      <c r="AU2537" t="s">
        <v>91</v>
      </c>
      <c r="AV2537" t="s"/>
      <c r="AW2537" t="s">
        <v>95</v>
      </c>
      <c r="AX2537" t="s"/>
      <c r="AY2537" t="n">
        <v>4497439</v>
      </c>
      <c r="AZ2537" t="s">
        <v>2819</v>
      </c>
      <c r="BA2537" t="s"/>
      <c r="BB2537" t="s"/>
      <c r="BC2537" t="n">
        <v>38.9923</v>
      </c>
      <c r="BD2537" t="n">
        <v>38.9923</v>
      </c>
      <c r="BE2537" t="s">
        <v>2840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>
        <v>98</v>
      </c>
      <c r="BO2537" t="s">
        <v>82</v>
      </c>
      <c r="BP2537" t="s">
        <v>99</v>
      </c>
      <c r="BQ2537" t="s">
        <v>2834</v>
      </c>
      <c r="BR2537" t="s">
        <v>2435</v>
      </c>
    </row>
    <row r="2538" spans="1:70">
      <c r="A2538" t="s">
        <v>70</v>
      </c>
      <c r="B2538" t="s">
        <v>71</v>
      </c>
      <c r="C2538" t="s">
        <v>72</v>
      </c>
      <c r="D2538" t="n">
        <v>3</v>
      </c>
      <c r="E2538" t="s">
        <v>2816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288.73</v>
      </c>
      <c r="L2538" t="s">
        <v>77</v>
      </c>
      <c r="M2538" t="s"/>
      <c r="N2538" t="s">
        <v>2830</v>
      </c>
      <c r="O2538" t="s">
        <v>79</v>
      </c>
      <c r="P2538" t="s">
        <v>2816</v>
      </c>
      <c r="Q2538" t="s"/>
      <c r="R2538" t="s">
        <v>80</v>
      </c>
      <c r="S2538" t="s">
        <v>2838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HYPERLINK("https://hotelmonitor-cachepage.eclerx.com/savepage/tk_15454758771175637_sr_62.html","info")</f>
        <v/>
      </c>
      <c r="AA2538" t="n">
        <v>-4497439</v>
      </c>
      <c r="AB2538" t="s">
        <v>1525</v>
      </c>
      <c r="AC2538" t="s">
        <v>88</v>
      </c>
      <c r="AD2538" t="s">
        <v>89</v>
      </c>
      <c r="AE2538" t="s"/>
      <c r="AF2538" t="s"/>
      <c r="AG2538" t="s"/>
      <c r="AH2538" t="s">
        <v>2839</v>
      </c>
      <c r="AI2538" t="s">
        <v>2838</v>
      </c>
      <c r="AJ2538" t="s"/>
      <c r="AK2538" t="s">
        <v>91</v>
      </c>
      <c r="AL2538" t="s"/>
      <c r="AM2538" t="s"/>
      <c r="AN2538" t="s">
        <v>99</v>
      </c>
      <c r="AO2538" t="s">
        <v>185</v>
      </c>
      <c r="AP2538" t="n">
        <v>60</v>
      </c>
      <c r="AQ2538" t="s">
        <v>92</v>
      </c>
      <c r="AR2538" t="s"/>
      <c r="AS2538" t="s">
        <v>512</v>
      </c>
      <c r="AT2538" t="s">
        <v>94</v>
      </c>
      <c r="AU2538" t="s">
        <v>91</v>
      </c>
      <c r="AV2538" t="s"/>
      <c r="AW2538" t="s">
        <v>95</v>
      </c>
      <c r="AX2538" t="s"/>
      <c r="AY2538" t="n">
        <v>4497439</v>
      </c>
      <c r="AZ2538" t="s">
        <v>2819</v>
      </c>
      <c r="BA2538" t="s"/>
      <c r="BB2538" t="s"/>
      <c r="BC2538" t="n">
        <v>38.9923</v>
      </c>
      <c r="BD2538" t="n">
        <v>38.9923</v>
      </c>
      <c r="BE2538" t="s">
        <v>2840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>
        <v>98</v>
      </c>
      <c r="BO2538" t="s">
        <v>82</v>
      </c>
      <c r="BP2538" t="s">
        <v>99</v>
      </c>
      <c r="BQ2538" t="s">
        <v>2834</v>
      </c>
      <c r="BR2538" t="s">
        <v>2435</v>
      </c>
    </row>
    <row r="2539" spans="1:70">
      <c r="A2539" t="s">
        <v>70</v>
      </c>
      <c r="B2539" t="s">
        <v>71</v>
      </c>
      <c r="C2539" t="s">
        <v>72</v>
      </c>
      <c r="D2539" t="n">
        <v>3</v>
      </c>
      <c r="E2539" t="s">
        <v>2816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288.73</v>
      </c>
      <c r="L2539" t="s">
        <v>77</v>
      </c>
      <c r="M2539" t="s"/>
      <c r="N2539" t="s">
        <v>2830</v>
      </c>
      <c r="O2539" t="s">
        <v>79</v>
      </c>
      <c r="P2539" t="s">
        <v>2816</v>
      </c>
      <c r="Q2539" t="s"/>
      <c r="R2539" t="s">
        <v>80</v>
      </c>
      <c r="S2539" t="s">
        <v>2838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HYPERLINK("https://hotelmonitor-cachepage.eclerx.com/savepage/tk_15454758771175637_sr_62.html","info")</f>
        <v/>
      </c>
      <c r="AA2539" t="n">
        <v>-4497439</v>
      </c>
      <c r="AB2539" t="s">
        <v>1525</v>
      </c>
      <c r="AC2539" t="s">
        <v>88</v>
      </c>
      <c r="AD2539" t="s">
        <v>89</v>
      </c>
      <c r="AE2539" t="s"/>
      <c r="AF2539" t="s"/>
      <c r="AG2539" t="s"/>
      <c r="AH2539" t="s">
        <v>2839</v>
      </c>
      <c r="AI2539" t="s">
        <v>2838</v>
      </c>
      <c r="AJ2539" t="s"/>
      <c r="AK2539" t="s">
        <v>91</v>
      </c>
      <c r="AL2539" t="s"/>
      <c r="AM2539" t="s"/>
      <c r="AN2539" t="s">
        <v>99</v>
      </c>
      <c r="AO2539" t="s">
        <v>185</v>
      </c>
      <c r="AP2539" t="n">
        <v>60</v>
      </c>
      <c r="AQ2539" t="s">
        <v>92</v>
      </c>
      <c r="AR2539" t="s"/>
      <c r="AS2539" t="s">
        <v>512</v>
      </c>
      <c r="AT2539" t="s">
        <v>94</v>
      </c>
      <c r="AU2539" t="s">
        <v>91</v>
      </c>
      <c r="AV2539" t="s"/>
      <c r="AW2539" t="s">
        <v>95</v>
      </c>
      <c r="AX2539" t="s"/>
      <c r="AY2539" t="n">
        <v>4497439</v>
      </c>
      <c r="AZ2539" t="s">
        <v>2819</v>
      </c>
      <c r="BA2539" t="s"/>
      <c r="BB2539" t="s"/>
      <c r="BC2539" t="n">
        <v>38.9923</v>
      </c>
      <c r="BD2539" t="n">
        <v>38.9923</v>
      </c>
      <c r="BE2539" t="s">
        <v>2840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>
        <v>98</v>
      </c>
      <c r="BO2539" t="s">
        <v>82</v>
      </c>
      <c r="BP2539" t="s">
        <v>99</v>
      </c>
      <c r="BQ2539" t="s">
        <v>2834</v>
      </c>
      <c r="BR2539" t="s">
        <v>2435</v>
      </c>
    </row>
    <row r="2540" spans="1:70">
      <c r="A2540" t="s">
        <v>70</v>
      </c>
      <c r="B2540" t="s">
        <v>71</v>
      </c>
      <c r="C2540" t="s">
        <v>72</v>
      </c>
      <c r="D2540" t="n">
        <v>3</v>
      </c>
      <c r="E2540" t="s">
        <v>2816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299.08</v>
      </c>
      <c r="L2540" t="s">
        <v>77</v>
      </c>
      <c r="M2540" t="s"/>
      <c r="N2540" t="s">
        <v>2830</v>
      </c>
      <c r="O2540" t="s">
        <v>79</v>
      </c>
      <c r="P2540" t="s">
        <v>2816</v>
      </c>
      <c r="Q2540" t="s"/>
      <c r="R2540" t="s">
        <v>80</v>
      </c>
      <c r="S2540" t="s">
        <v>2841</v>
      </c>
      <c r="T2540" t="s">
        <v>82</v>
      </c>
      <c r="U2540" t="s">
        <v>83</v>
      </c>
      <c r="V2540" t="s">
        <v>84</v>
      </c>
      <c r="W2540" t="s">
        <v>103</v>
      </c>
      <c r="X2540" t="s"/>
      <c r="Y2540" t="s">
        <v>86</v>
      </c>
      <c r="Z2540">
        <f>HYPERLINK("https://hotelmonitor-cachepage.eclerx.com/savepage/tk_15454758771175637_sr_62.html","info")</f>
        <v/>
      </c>
      <c r="AA2540" t="n">
        <v>-4497439</v>
      </c>
      <c r="AB2540" t="s">
        <v>1518</v>
      </c>
      <c r="AC2540" t="s">
        <v>196</v>
      </c>
      <c r="AD2540" t="s">
        <v>89</v>
      </c>
      <c r="AE2540" t="s"/>
      <c r="AF2540" t="s"/>
      <c r="AG2540" t="s"/>
      <c r="AH2540" t="s">
        <v>2842</v>
      </c>
      <c r="AI2540" t="s">
        <v>2841</v>
      </c>
      <c r="AJ2540" t="s"/>
      <c r="AK2540" t="s">
        <v>91</v>
      </c>
      <c r="AL2540" t="s"/>
      <c r="AM2540" t="s"/>
      <c r="AN2540" t="s">
        <v>99</v>
      </c>
      <c r="AO2540" t="s">
        <v>185</v>
      </c>
      <c r="AP2540" t="n">
        <v>60</v>
      </c>
      <c r="AQ2540" t="s">
        <v>92</v>
      </c>
      <c r="AR2540" t="s"/>
      <c r="AS2540" t="s">
        <v>512</v>
      </c>
      <c r="AT2540" t="s">
        <v>94</v>
      </c>
      <c r="AU2540" t="s">
        <v>91</v>
      </c>
      <c r="AV2540" t="s"/>
      <c r="AW2540" t="s">
        <v>95</v>
      </c>
      <c r="AX2540" t="s"/>
      <c r="AY2540" t="n">
        <v>4497439</v>
      </c>
      <c r="AZ2540" t="s">
        <v>2819</v>
      </c>
      <c r="BA2540" t="s"/>
      <c r="BB2540" t="s"/>
      <c r="BC2540" t="n">
        <v>38.9923</v>
      </c>
      <c r="BD2540" t="n">
        <v>38.9923</v>
      </c>
      <c r="BE2540" t="s">
        <v>2843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>
        <v>98</v>
      </c>
      <c r="BO2540" t="s">
        <v>82</v>
      </c>
      <c r="BP2540" t="s">
        <v>99</v>
      </c>
      <c r="BQ2540" t="s">
        <v>2834</v>
      </c>
      <c r="BR2540" t="s">
        <v>2435</v>
      </c>
    </row>
    <row r="2541" spans="1:70">
      <c r="A2541" t="s">
        <v>70</v>
      </c>
      <c r="B2541" t="s">
        <v>71</v>
      </c>
      <c r="C2541" t="s">
        <v>72</v>
      </c>
      <c r="D2541" t="n">
        <v>3</v>
      </c>
      <c r="E2541" t="s">
        <v>2816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299.08</v>
      </c>
      <c r="L2541" t="s">
        <v>77</v>
      </c>
      <c r="M2541" t="s"/>
      <c r="N2541" t="s">
        <v>2830</v>
      </c>
      <c r="O2541" t="s">
        <v>79</v>
      </c>
      <c r="P2541" t="s">
        <v>2816</v>
      </c>
      <c r="Q2541" t="s"/>
      <c r="R2541" t="s">
        <v>80</v>
      </c>
      <c r="S2541" t="s">
        <v>2841</v>
      </c>
      <c r="T2541" t="s">
        <v>82</v>
      </c>
      <c r="U2541" t="s">
        <v>83</v>
      </c>
      <c r="V2541" t="s">
        <v>84</v>
      </c>
      <c r="W2541" t="s">
        <v>103</v>
      </c>
      <c r="X2541" t="s"/>
      <c r="Y2541" t="s">
        <v>86</v>
      </c>
      <c r="Z2541">
        <f>HYPERLINK("https://hotelmonitor-cachepage.eclerx.com/savepage/tk_15454758771175637_sr_62.html","info")</f>
        <v/>
      </c>
      <c r="AA2541" t="n">
        <v>-4497439</v>
      </c>
      <c r="AB2541" t="s">
        <v>1518</v>
      </c>
      <c r="AC2541" t="s">
        <v>196</v>
      </c>
      <c r="AD2541" t="s">
        <v>89</v>
      </c>
      <c r="AE2541" t="s"/>
      <c r="AF2541" t="s"/>
      <c r="AG2541" t="s"/>
      <c r="AH2541" t="s">
        <v>2842</v>
      </c>
      <c r="AI2541" t="s">
        <v>2841</v>
      </c>
      <c r="AJ2541" t="s"/>
      <c r="AK2541" t="s">
        <v>91</v>
      </c>
      <c r="AL2541" t="s"/>
      <c r="AM2541" t="s"/>
      <c r="AN2541" t="s">
        <v>99</v>
      </c>
      <c r="AO2541" t="s">
        <v>185</v>
      </c>
      <c r="AP2541" t="n">
        <v>60</v>
      </c>
      <c r="AQ2541" t="s">
        <v>92</v>
      </c>
      <c r="AR2541" t="s"/>
      <c r="AS2541" t="s">
        <v>512</v>
      </c>
      <c r="AT2541" t="s">
        <v>94</v>
      </c>
      <c r="AU2541" t="s">
        <v>91</v>
      </c>
      <c r="AV2541" t="s"/>
      <c r="AW2541" t="s">
        <v>95</v>
      </c>
      <c r="AX2541" t="s"/>
      <c r="AY2541" t="n">
        <v>4497439</v>
      </c>
      <c r="AZ2541" t="s">
        <v>2819</v>
      </c>
      <c r="BA2541" t="s"/>
      <c r="BB2541" t="s"/>
      <c r="BC2541" t="n">
        <v>38.9923</v>
      </c>
      <c r="BD2541" t="n">
        <v>38.9923</v>
      </c>
      <c r="BE2541" t="s">
        <v>2843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>
        <v>98</v>
      </c>
      <c r="BO2541" t="s">
        <v>82</v>
      </c>
      <c r="BP2541" t="s">
        <v>99</v>
      </c>
      <c r="BQ2541" t="s">
        <v>2834</v>
      </c>
      <c r="BR2541" t="s">
        <v>2435</v>
      </c>
    </row>
    <row r="2542" spans="1:70">
      <c r="A2542" t="s">
        <v>70</v>
      </c>
      <c r="B2542" t="s">
        <v>71</v>
      </c>
      <c r="C2542" t="s">
        <v>72</v>
      </c>
      <c r="D2542" t="n">
        <v>3</v>
      </c>
      <c r="E2542" t="s">
        <v>2816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327.95</v>
      </c>
      <c r="L2542" t="s">
        <v>77</v>
      </c>
      <c r="M2542" t="s"/>
      <c r="N2542" t="s">
        <v>2830</v>
      </c>
      <c r="O2542" t="s">
        <v>79</v>
      </c>
      <c r="P2542" t="s">
        <v>2816</v>
      </c>
      <c r="Q2542" t="s"/>
      <c r="R2542" t="s">
        <v>80</v>
      </c>
      <c r="S2542" t="s">
        <v>2844</v>
      </c>
      <c r="T2542" t="s">
        <v>82</v>
      </c>
      <c r="U2542" t="s">
        <v>83</v>
      </c>
      <c r="V2542" t="s">
        <v>84</v>
      </c>
      <c r="W2542" t="s">
        <v>103</v>
      </c>
      <c r="X2542" t="s"/>
      <c r="Y2542" t="s">
        <v>86</v>
      </c>
      <c r="Z2542">
        <f>HYPERLINK("https://hotelmonitor-cachepage.eclerx.com/savepage/tk_15454758771175637_sr_62.html","info")</f>
        <v/>
      </c>
      <c r="AA2542" t="n">
        <v>-4497439</v>
      </c>
      <c r="AB2542" t="s">
        <v>624</v>
      </c>
      <c r="AC2542" t="s">
        <v>88</v>
      </c>
      <c r="AD2542" t="s">
        <v>89</v>
      </c>
      <c r="AE2542" t="s"/>
      <c r="AF2542" t="s"/>
      <c r="AG2542" t="s"/>
      <c r="AH2542" t="s">
        <v>2845</v>
      </c>
      <c r="AI2542" t="s">
        <v>2844</v>
      </c>
      <c r="AJ2542" t="s"/>
      <c r="AK2542" t="s">
        <v>91</v>
      </c>
      <c r="AL2542" t="s"/>
      <c r="AM2542" t="s"/>
      <c r="AN2542" t="s">
        <v>99</v>
      </c>
      <c r="AO2542" t="s">
        <v>185</v>
      </c>
      <c r="AP2542" t="n">
        <v>60</v>
      </c>
      <c r="AQ2542" t="s">
        <v>92</v>
      </c>
      <c r="AR2542" t="s"/>
      <c r="AS2542" t="s">
        <v>512</v>
      </c>
      <c r="AT2542" t="s">
        <v>94</v>
      </c>
      <c r="AU2542" t="s">
        <v>91</v>
      </c>
      <c r="AV2542" t="s"/>
      <c r="AW2542" t="s">
        <v>95</v>
      </c>
      <c r="AX2542" t="s"/>
      <c r="AY2542" t="n">
        <v>4497439</v>
      </c>
      <c r="AZ2542" t="s">
        <v>2819</v>
      </c>
      <c r="BA2542" t="s"/>
      <c r="BB2542" t="s"/>
      <c r="BC2542" t="n">
        <v>38.9923</v>
      </c>
      <c r="BD2542" t="n">
        <v>38.9923</v>
      </c>
      <c r="BE2542" t="s">
        <v>2846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>
        <v>98</v>
      </c>
      <c r="BO2542" t="s">
        <v>82</v>
      </c>
      <c r="BP2542" t="s">
        <v>99</v>
      </c>
      <c r="BQ2542" t="s">
        <v>2834</v>
      </c>
      <c r="BR2542" t="s">
        <v>2435</v>
      </c>
    </row>
    <row r="2543" spans="1:70">
      <c r="A2543" t="s">
        <v>70</v>
      </c>
      <c r="B2543" t="s">
        <v>71</v>
      </c>
      <c r="C2543" t="s">
        <v>72</v>
      </c>
      <c r="D2543" t="n">
        <v>3</v>
      </c>
      <c r="E2543" t="s">
        <v>2816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327.95</v>
      </c>
      <c r="L2543" t="s">
        <v>77</v>
      </c>
      <c r="M2543" t="s"/>
      <c r="N2543" t="s">
        <v>2830</v>
      </c>
      <c r="O2543" t="s">
        <v>79</v>
      </c>
      <c r="P2543" t="s">
        <v>2816</v>
      </c>
      <c r="Q2543" t="s"/>
      <c r="R2543" t="s">
        <v>80</v>
      </c>
      <c r="S2543" t="s">
        <v>2844</v>
      </c>
      <c r="T2543" t="s">
        <v>82</v>
      </c>
      <c r="U2543" t="s">
        <v>83</v>
      </c>
      <c r="V2543" t="s">
        <v>84</v>
      </c>
      <c r="W2543" t="s">
        <v>103</v>
      </c>
      <c r="X2543" t="s"/>
      <c r="Y2543" t="s">
        <v>86</v>
      </c>
      <c r="Z2543">
        <f>HYPERLINK("https://hotelmonitor-cachepage.eclerx.com/savepage/tk_15454758771175637_sr_62.html","info")</f>
        <v/>
      </c>
      <c r="AA2543" t="n">
        <v>-4497439</v>
      </c>
      <c r="AB2543" t="s">
        <v>624</v>
      </c>
      <c r="AC2543" t="s">
        <v>88</v>
      </c>
      <c r="AD2543" t="s">
        <v>89</v>
      </c>
      <c r="AE2543" t="s"/>
      <c r="AF2543" t="s"/>
      <c r="AG2543" t="s"/>
      <c r="AH2543" t="s">
        <v>2845</v>
      </c>
      <c r="AI2543" t="s">
        <v>2844</v>
      </c>
      <c r="AJ2543" t="s"/>
      <c r="AK2543" t="s">
        <v>91</v>
      </c>
      <c r="AL2543" t="s"/>
      <c r="AM2543" t="s"/>
      <c r="AN2543" t="s">
        <v>99</v>
      </c>
      <c r="AO2543" t="s">
        <v>185</v>
      </c>
      <c r="AP2543" t="n">
        <v>60</v>
      </c>
      <c r="AQ2543" t="s">
        <v>92</v>
      </c>
      <c r="AR2543" t="s"/>
      <c r="AS2543" t="s">
        <v>512</v>
      </c>
      <c r="AT2543" t="s">
        <v>94</v>
      </c>
      <c r="AU2543" t="s">
        <v>91</v>
      </c>
      <c r="AV2543" t="s"/>
      <c r="AW2543" t="s">
        <v>95</v>
      </c>
      <c r="AX2543" t="s"/>
      <c r="AY2543" t="n">
        <v>4497439</v>
      </c>
      <c r="AZ2543" t="s">
        <v>2819</v>
      </c>
      <c r="BA2543" t="s"/>
      <c r="BB2543" t="s"/>
      <c r="BC2543" t="n">
        <v>38.9923</v>
      </c>
      <c r="BD2543" t="n">
        <v>38.9923</v>
      </c>
      <c r="BE2543" t="s">
        <v>2846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>
        <v>98</v>
      </c>
      <c r="BO2543" t="s">
        <v>82</v>
      </c>
      <c r="BP2543" t="s">
        <v>99</v>
      </c>
      <c r="BQ2543" t="s">
        <v>2834</v>
      </c>
      <c r="BR2543" t="s">
        <v>2435</v>
      </c>
    </row>
    <row r="2544" spans="1:70">
      <c r="A2544" t="s">
        <v>70</v>
      </c>
      <c r="B2544" t="s">
        <v>71</v>
      </c>
      <c r="C2544" t="s">
        <v>311</v>
      </c>
      <c r="D2544" t="n">
        <v>3</v>
      </c>
      <c r="E2544" t="s">
        <v>266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57.18</v>
      </c>
      <c r="L2544" t="s">
        <v>77</v>
      </c>
      <c r="M2544" t="s"/>
      <c r="N2544" t="s">
        <v>78</v>
      </c>
      <c r="O2544" t="s">
        <v>79</v>
      </c>
      <c r="P2544" t="s">
        <v>266</v>
      </c>
      <c r="Q2544" t="s"/>
      <c r="R2544" t="s">
        <v>267</v>
      </c>
      <c r="S2544" t="s">
        <v>268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>
        <f>HYPERLINK("https://hotelmonitor-cachepage.eclerx.com/savepage/tk_15454758808189585_sr_59.html","info")</f>
        <v/>
      </c>
      <c r="AA2544" t="n">
        <v>-418198</v>
      </c>
      <c r="AB2544" t="s">
        <v>269</v>
      </c>
      <c r="AC2544" t="s">
        <v>88</v>
      </c>
      <c r="AD2544" t="s">
        <v>89</v>
      </c>
      <c r="AE2544" t="s"/>
      <c r="AF2544" t="s"/>
      <c r="AG2544" t="s"/>
      <c r="AH2544" t="s">
        <v>270</v>
      </c>
      <c r="AI2544" t="s">
        <v>268</v>
      </c>
      <c r="AJ2544" t="s"/>
      <c r="AK2544" t="s">
        <v>91</v>
      </c>
      <c r="AL2544" t="s"/>
      <c r="AM2544" t="s">
        <v>271</v>
      </c>
      <c r="AN2544" t="s">
        <v>91</v>
      </c>
      <c r="AO2544" t="s"/>
      <c r="AP2544" t="n">
        <v>2</v>
      </c>
      <c r="AQ2544" t="s">
        <v>92</v>
      </c>
      <c r="AR2544" t="s"/>
      <c r="AS2544" t="s">
        <v>160</v>
      </c>
      <c r="AT2544" t="s">
        <v>94</v>
      </c>
      <c r="AU2544" t="s">
        <v>91</v>
      </c>
      <c r="AV2544" t="s"/>
      <c r="AW2544" t="s">
        <v>95</v>
      </c>
      <c r="AX2544" t="s"/>
      <c r="AY2544" t="n">
        <v>418198</v>
      </c>
      <c r="AZ2544" t="s">
        <v>272</v>
      </c>
      <c r="BA2544" t="s"/>
      <c r="BB2544" t="s"/>
      <c r="BC2544" t="n">
        <v>38.9709</v>
      </c>
      <c r="BD2544" t="n">
        <v>38.9709</v>
      </c>
      <c r="BE2544" t="s">
        <v>273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>
        <v>274</v>
      </c>
      <c r="BR2544" t="s">
        <v>205</v>
      </c>
    </row>
    <row r="2545" spans="1:70">
      <c r="A2545" t="s">
        <v>70</v>
      </c>
      <c r="B2545" t="s">
        <v>71</v>
      </c>
      <c r="C2545" t="s">
        <v>311</v>
      </c>
      <c r="D2545" t="n">
        <v>3</v>
      </c>
      <c r="E2545" t="s">
        <v>266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57.18</v>
      </c>
      <c r="L2545" t="s">
        <v>77</v>
      </c>
      <c r="M2545" t="s"/>
      <c r="N2545" t="s">
        <v>78</v>
      </c>
      <c r="O2545" t="s">
        <v>79</v>
      </c>
      <c r="P2545" t="s">
        <v>266</v>
      </c>
      <c r="Q2545" t="s"/>
      <c r="R2545" t="s">
        <v>267</v>
      </c>
      <c r="S2545" t="s">
        <v>268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HYPERLINK("https://hotelmonitor-cachepage.eclerx.com/savepage/tk_15454758808189585_sr_59.html","info")</f>
        <v/>
      </c>
      <c r="AA2545" t="n">
        <v>-418198</v>
      </c>
      <c r="AB2545" t="s">
        <v>269</v>
      </c>
      <c r="AC2545" t="s">
        <v>88</v>
      </c>
      <c r="AD2545" t="s">
        <v>89</v>
      </c>
      <c r="AE2545" t="s"/>
      <c r="AF2545" t="s"/>
      <c r="AG2545" t="s"/>
      <c r="AH2545" t="s">
        <v>270</v>
      </c>
      <c r="AI2545" t="s">
        <v>268</v>
      </c>
      <c r="AJ2545" t="s"/>
      <c r="AK2545" t="s">
        <v>91</v>
      </c>
      <c r="AL2545" t="s"/>
      <c r="AM2545" t="s">
        <v>271</v>
      </c>
      <c r="AN2545" t="s">
        <v>91</v>
      </c>
      <c r="AO2545" t="s"/>
      <c r="AP2545" t="n">
        <v>2</v>
      </c>
      <c r="AQ2545" t="s">
        <v>92</v>
      </c>
      <c r="AR2545" t="s"/>
      <c r="AS2545" t="s">
        <v>160</v>
      </c>
      <c r="AT2545" t="s">
        <v>94</v>
      </c>
      <c r="AU2545" t="s">
        <v>91</v>
      </c>
      <c r="AV2545" t="s"/>
      <c r="AW2545" t="s">
        <v>95</v>
      </c>
      <c r="AX2545" t="s"/>
      <c r="AY2545" t="n">
        <v>418198</v>
      </c>
      <c r="AZ2545" t="s">
        <v>272</v>
      </c>
      <c r="BA2545" t="s"/>
      <c r="BB2545" t="s"/>
      <c r="BC2545" t="n">
        <v>38.9709</v>
      </c>
      <c r="BD2545" t="n">
        <v>38.9709</v>
      </c>
      <c r="BE2545" t="s">
        <v>273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>
        <v>274</v>
      </c>
      <c r="BR2545" t="s">
        <v>205</v>
      </c>
    </row>
    <row r="2546" spans="1:70">
      <c r="A2546" t="s">
        <v>70</v>
      </c>
      <c r="B2546" t="s">
        <v>71</v>
      </c>
      <c r="C2546" t="s">
        <v>311</v>
      </c>
      <c r="D2546" t="n">
        <v>3</v>
      </c>
      <c r="E2546" t="s">
        <v>1381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62.51</v>
      </c>
      <c r="L2546" t="s">
        <v>77</v>
      </c>
      <c r="M2546" t="s"/>
      <c r="N2546" t="s">
        <v>440</v>
      </c>
      <c r="O2546" t="s">
        <v>79</v>
      </c>
      <c r="P2546" t="s">
        <v>1381</v>
      </c>
      <c r="Q2546" t="s"/>
      <c r="R2546" t="s">
        <v>277</v>
      </c>
      <c r="S2546" t="s">
        <v>1382</v>
      </c>
      <c r="T2546" t="s">
        <v>82</v>
      </c>
      <c r="U2546" t="s">
        <v>83</v>
      </c>
      <c r="V2546" t="s">
        <v>84</v>
      </c>
      <c r="W2546" t="s">
        <v>103</v>
      </c>
      <c r="X2546" t="s"/>
      <c r="Y2546" t="s">
        <v>86</v>
      </c>
      <c r="Z2546">
        <f>HYPERLINK("https://hotelmonitor-cachepage.eclerx.com/savepage/tk_15454758808984065_sr_59.html","info")</f>
        <v/>
      </c>
      <c r="AA2546" t="n">
        <v>-7959742</v>
      </c>
      <c r="AB2546" t="s">
        <v>87</v>
      </c>
      <c r="AC2546" t="s">
        <v>88</v>
      </c>
      <c r="AD2546" t="s">
        <v>89</v>
      </c>
      <c r="AE2546" t="s"/>
      <c r="AF2546" t="s"/>
      <c r="AG2546" t="s"/>
      <c r="AH2546" t="s">
        <v>1383</v>
      </c>
      <c r="AI2546" t="s">
        <v>1382</v>
      </c>
      <c r="AJ2546" t="s"/>
      <c r="AK2546" t="s">
        <v>91</v>
      </c>
      <c r="AL2546" t="s"/>
      <c r="AM2546" t="s"/>
      <c r="AN2546" t="s">
        <v>91</v>
      </c>
      <c r="AO2546" t="s"/>
      <c r="AP2546" t="n">
        <v>10</v>
      </c>
      <c r="AQ2546" t="s">
        <v>92</v>
      </c>
      <c r="AR2546" t="s"/>
      <c r="AS2546" t="s">
        <v>512</v>
      </c>
      <c r="AT2546" t="s">
        <v>94</v>
      </c>
      <c r="AU2546" t="s">
        <v>91</v>
      </c>
      <c r="AV2546" t="s"/>
      <c r="AW2546" t="s">
        <v>95</v>
      </c>
      <c r="AX2546" t="s"/>
      <c r="AY2546" t="n">
        <v>7959742</v>
      </c>
      <c r="AZ2546" t="s">
        <v>1384</v>
      </c>
      <c r="BA2546" t="s"/>
      <c r="BB2546" t="s"/>
      <c r="BC2546" t="n">
        <v>38.9192</v>
      </c>
      <c r="BD2546" t="n">
        <v>38.9192</v>
      </c>
      <c r="BE2546" t="s">
        <v>1385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>
        <v>284</v>
      </c>
      <c r="BO2546" t="s">
        <v>82</v>
      </c>
      <c r="BP2546" t="s">
        <v>99</v>
      </c>
      <c r="BQ2546" t="s">
        <v>1386</v>
      </c>
      <c r="BR2546" t="s">
        <v>449</v>
      </c>
    </row>
    <row r="2547" spans="1:70">
      <c r="A2547" t="s">
        <v>70</v>
      </c>
      <c r="B2547" t="s">
        <v>71</v>
      </c>
      <c r="C2547" t="s">
        <v>311</v>
      </c>
      <c r="D2547" t="n">
        <v>3</v>
      </c>
      <c r="E2547" t="s">
        <v>1381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62.51</v>
      </c>
      <c r="L2547" t="s">
        <v>77</v>
      </c>
      <c r="M2547" t="s"/>
      <c r="N2547" t="s">
        <v>440</v>
      </c>
      <c r="O2547" t="s">
        <v>79</v>
      </c>
      <c r="P2547" t="s">
        <v>1381</v>
      </c>
      <c r="Q2547" t="s"/>
      <c r="R2547" t="s">
        <v>277</v>
      </c>
      <c r="S2547" t="s">
        <v>1382</v>
      </c>
      <c r="T2547" t="s">
        <v>82</v>
      </c>
      <c r="U2547" t="s">
        <v>83</v>
      </c>
      <c r="V2547" t="s">
        <v>84</v>
      </c>
      <c r="W2547" t="s">
        <v>103</v>
      </c>
      <c r="X2547" t="s"/>
      <c r="Y2547" t="s">
        <v>86</v>
      </c>
      <c r="Z2547">
        <f>HYPERLINK("https://hotelmonitor-cachepage.eclerx.com/savepage/tk_15454758808984065_sr_59.html","info")</f>
        <v/>
      </c>
      <c r="AA2547" t="n">
        <v>-7959742</v>
      </c>
      <c r="AB2547" t="s">
        <v>87</v>
      </c>
      <c r="AC2547" t="s">
        <v>88</v>
      </c>
      <c r="AD2547" t="s">
        <v>89</v>
      </c>
      <c r="AE2547" t="s"/>
      <c r="AF2547" t="s"/>
      <c r="AG2547" t="s"/>
      <c r="AH2547" t="s">
        <v>1383</v>
      </c>
      <c r="AI2547" t="s">
        <v>1382</v>
      </c>
      <c r="AJ2547" t="s"/>
      <c r="AK2547" t="s">
        <v>91</v>
      </c>
      <c r="AL2547" t="s"/>
      <c r="AM2547" t="s"/>
      <c r="AN2547" t="s">
        <v>91</v>
      </c>
      <c r="AO2547" t="s"/>
      <c r="AP2547" t="n">
        <v>10</v>
      </c>
      <c r="AQ2547" t="s">
        <v>92</v>
      </c>
      <c r="AR2547" t="s"/>
      <c r="AS2547" t="s">
        <v>512</v>
      </c>
      <c r="AT2547" t="s">
        <v>94</v>
      </c>
      <c r="AU2547" t="s">
        <v>91</v>
      </c>
      <c r="AV2547" t="s"/>
      <c r="AW2547" t="s">
        <v>95</v>
      </c>
      <c r="AX2547" t="s"/>
      <c r="AY2547" t="n">
        <v>7959742</v>
      </c>
      <c r="AZ2547" t="s">
        <v>1384</v>
      </c>
      <c r="BA2547" t="s"/>
      <c r="BB2547" t="s"/>
      <c r="BC2547" t="n">
        <v>38.9192</v>
      </c>
      <c r="BD2547" t="n">
        <v>38.9192</v>
      </c>
      <c r="BE2547" t="s">
        <v>1385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>
        <v>284</v>
      </c>
      <c r="BO2547" t="s">
        <v>82</v>
      </c>
      <c r="BP2547" t="s">
        <v>99</v>
      </c>
      <c r="BQ2547" t="s">
        <v>1386</v>
      </c>
      <c r="BR2547" t="s">
        <v>449</v>
      </c>
    </row>
    <row r="2548" spans="1:70">
      <c r="A2548" t="s">
        <v>70</v>
      </c>
      <c r="B2548" t="s">
        <v>71</v>
      </c>
      <c r="C2548" t="s">
        <v>311</v>
      </c>
      <c r="D2548" t="n">
        <v>3</v>
      </c>
      <c r="E2548" t="s">
        <v>1381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71.05</v>
      </c>
      <c r="L2548" t="s">
        <v>77</v>
      </c>
      <c r="M2548" t="s"/>
      <c r="N2548" t="s">
        <v>303</v>
      </c>
      <c r="O2548" t="s">
        <v>79</v>
      </c>
      <c r="P2548" t="s">
        <v>1381</v>
      </c>
      <c r="Q2548" t="s"/>
      <c r="R2548" t="s">
        <v>277</v>
      </c>
      <c r="S2548" t="s">
        <v>2847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>
        <f>HYPERLINK("https://hotelmonitor-cachepage.eclerx.com/savepage/tk_15454758808984065_sr_59.html","info")</f>
        <v/>
      </c>
      <c r="AA2548" t="n">
        <v>-7959742</v>
      </c>
      <c r="AB2548" t="s">
        <v>269</v>
      </c>
      <c r="AC2548" t="s">
        <v>88</v>
      </c>
      <c r="AD2548" t="s">
        <v>89</v>
      </c>
      <c r="AE2548" t="s"/>
      <c r="AF2548" t="s"/>
      <c r="AG2548" t="s"/>
      <c r="AH2548" t="s">
        <v>2848</v>
      </c>
      <c r="AI2548" t="s">
        <v>2847</v>
      </c>
      <c r="AJ2548" t="s"/>
      <c r="AK2548" t="s">
        <v>91</v>
      </c>
      <c r="AL2548" t="s"/>
      <c r="AM2548" t="s">
        <v>271</v>
      </c>
      <c r="AN2548" t="s">
        <v>91</v>
      </c>
      <c r="AO2548" t="s"/>
      <c r="AP2548" t="n">
        <v>10</v>
      </c>
      <c r="AQ2548" t="s">
        <v>92</v>
      </c>
      <c r="AR2548" t="s"/>
      <c r="AS2548" t="s">
        <v>160</v>
      </c>
      <c r="AT2548" t="s">
        <v>94</v>
      </c>
      <c r="AU2548" t="s">
        <v>91</v>
      </c>
      <c r="AV2548" t="s"/>
      <c r="AW2548" t="s">
        <v>95</v>
      </c>
      <c r="AX2548" t="s"/>
      <c r="AY2548" t="n">
        <v>7959742</v>
      </c>
      <c r="AZ2548" t="s">
        <v>1384</v>
      </c>
      <c r="BA2548" t="s"/>
      <c r="BB2548" t="s"/>
      <c r="BC2548" t="n">
        <v>38.9192</v>
      </c>
      <c r="BD2548" t="n">
        <v>38.9192</v>
      </c>
      <c r="BE2548" t="s">
        <v>2849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>
        <v>307</v>
      </c>
      <c r="BR2548" t="s">
        <v>449</v>
      </c>
    </row>
    <row r="2549" spans="1:70">
      <c r="A2549" t="s">
        <v>70</v>
      </c>
      <c r="B2549" t="s">
        <v>71</v>
      </c>
      <c r="C2549" t="s">
        <v>311</v>
      </c>
      <c r="D2549" t="n">
        <v>3</v>
      </c>
      <c r="E2549" t="s">
        <v>1381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71.05</v>
      </c>
      <c r="L2549" t="s">
        <v>77</v>
      </c>
      <c r="M2549" t="s"/>
      <c r="N2549" t="s">
        <v>303</v>
      </c>
      <c r="O2549" t="s">
        <v>79</v>
      </c>
      <c r="P2549" t="s">
        <v>1381</v>
      </c>
      <c r="Q2549" t="s"/>
      <c r="R2549" t="s">
        <v>277</v>
      </c>
      <c r="S2549" t="s">
        <v>2847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HYPERLINK("https://hotelmonitor-cachepage.eclerx.com/savepage/tk_15454758808984065_sr_59.html","info")</f>
        <v/>
      </c>
      <c r="AA2549" t="n">
        <v>-7959742</v>
      </c>
      <c r="AB2549" t="s">
        <v>269</v>
      </c>
      <c r="AC2549" t="s">
        <v>88</v>
      </c>
      <c r="AD2549" t="s">
        <v>89</v>
      </c>
      <c r="AE2549" t="s"/>
      <c r="AF2549" t="s"/>
      <c r="AG2549" t="s"/>
      <c r="AH2549" t="s">
        <v>2848</v>
      </c>
      <c r="AI2549" t="s">
        <v>2847</v>
      </c>
      <c r="AJ2549" t="s"/>
      <c r="AK2549" t="s">
        <v>91</v>
      </c>
      <c r="AL2549" t="s"/>
      <c r="AM2549" t="s">
        <v>271</v>
      </c>
      <c r="AN2549" t="s">
        <v>91</v>
      </c>
      <c r="AO2549" t="s"/>
      <c r="AP2549" t="n">
        <v>10</v>
      </c>
      <c r="AQ2549" t="s">
        <v>92</v>
      </c>
      <c r="AR2549" t="s"/>
      <c r="AS2549" t="s">
        <v>160</v>
      </c>
      <c r="AT2549" t="s">
        <v>94</v>
      </c>
      <c r="AU2549" t="s">
        <v>91</v>
      </c>
      <c r="AV2549" t="s"/>
      <c r="AW2549" t="s">
        <v>95</v>
      </c>
      <c r="AX2549" t="s"/>
      <c r="AY2549" t="n">
        <v>7959742</v>
      </c>
      <c r="AZ2549" t="s">
        <v>1384</v>
      </c>
      <c r="BA2549" t="s"/>
      <c r="BB2549" t="s"/>
      <c r="BC2549" t="n">
        <v>38.9192</v>
      </c>
      <c r="BD2549" t="n">
        <v>38.9192</v>
      </c>
      <c r="BE2549" t="s">
        <v>2849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>
        <v>307</v>
      </c>
      <c r="BR2549" t="s">
        <v>449</v>
      </c>
    </row>
    <row r="2550" spans="1:70">
      <c r="A2550" t="s">
        <v>70</v>
      </c>
      <c r="B2550" t="s">
        <v>71</v>
      </c>
      <c r="C2550" t="s">
        <v>311</v>
      </c>
      <c r="D2550" t="n">
        <v>3</v>
      </c>
      <c r="E2550" t="s">
        <v>1381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81.59</v>
      </c>
      <c r="L2550" t="s">
        <v>77</v>
      </c>
      <c r="M2550" t="s"/>
      <c r="N2550" t="s">
        <v>303</v>
      </c>
      <c r="O2550" t="s">
        <v>79</v>
      </c>
      <c r="P2550" t="s">
        <v>1381</v>
      </c>
      <c r="Q2550" t="s"/>
      <c r="R2550" t="s">
        <v>277</v>
      </c>
      <c r="S2550" t="s">
        <v>2850</v>
      </c>
      <c r="T2550" t="s">
        <v>82</v>
      </c>
      <c r="U2550" t="s">
        <v>83</v>
      </c>
      <c r="V2550" t="s">
        <v>84</v>
      </c>
      <c r="W2550" t="s">
        <v>103</v>
      </c>
      <c r="X2550" t="s"/>
      <c r="Y2550" t="s">
        <v>86</v>
      </c>
      <c r="Z2550">
        <f>HYPERLINK("https://hotelmonitor-cachepage.eclerx.com/savepage/tk_15454758808984065_sr_59.html","info")</f>
        <v/>
      </c>
      <c r="AA2550" t="n">
        <v>-7959742</v>
      </c>
      <c r="AB2550" t="s">
        <v>269</v>
      </c>
      <c r="AC2550" t="s">
        <v>88</v>
      </c>
      <c r="AD2550" t="s">
        <v>89</v>
      </c>
      <c r="AE2550" t="s"/>
      <c r="AF2550" t="s"/>
      <c r="AG2550" t="s"/>
      <c r="AH2550" t="s">
        <v>2851</v>
      </c>
      <c r="AI2550" t="s">
        <v>2850</v>
      </c>
      <c r="AJ2550" t="s"/>
      <c r="AK2550" t="s">
        <v>91</v>
      </c>
      <c r="AL2550" t="s"/>
      <c r="AM2550" t="s">
        <v>271</v>
      </c>
      <c r="AN2550" t="s">
        <v>91</v>
      </c>
      <c r="AO2550" t="s"/>
      <c r="AP2550" t="n">
        <v>10</v>
      </c>
      <c r="AQ2550" t="s">
        <v>92</v>
      </c>
      <c r="AR2550" t="s"/>
      <c r="AS2550" t="s">
        <v>160</v>
      </c>
      <c r="AT2550" t="s">
        <v>94</v>
      </c>
      <c r="AU2550" t="s">
        <v>91</v>
      </c>
      <c r="AV2550" t="s"/>
      <c r="AW2550" t="s">
        <v>95</v>
      </c>
      <c r="AX2550" t="s"/>
      <c r="AY2550" t="n">
        <v>7959742</v>
      </c>
      <c r="AZ2550" t="s">
        <v>1384</v>
      </c>
      <c r="BA2550" t="s"/>
      <c r="BB2550" t="s"/>
      <c r="BC2550" t="n">
        <v>38.9192</v>
      </c>
      <c r="BD2550" t="n">
        <v>38.9192</v>
      </c>
      <c r="BE2550" t="s">
        <v>2852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>
        <v>307</v>
      </c>
      <c r="BR2550" t="s">
        <v>449</v>
      </c>
    </row>
    <row r="2551" spans="1:70">
      <c r="A2551" t="s">
        <v>70</v>
      </c>
      <c r="B2551" t="s">
        <v>71</v>
      </c>
      <c r="C2551" t="s">
        <v>311</v>
      </c>
      <c r="D2551" t="n">
        <v>3</v>
      </c>
      <c r="E2551" t="s">
        <v>1381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81.59</v>
      </c>
      <c r="L2551" t="s">
        <v>77</v>
      </c>
      <c r="M2551" t="s"/>
      <c r="N2551" t="s">
        <v>303</v>
      </c>
      <c r="O2551" t="s">
        <v>79</v>
      </c>
      <c r="P2551" t="s">
        <v>1381</v>
      </c>
      <c r="Q2551" t="s"/>
      <c r="R2551" t="s">
        <v>277</v>
      </c>
      <c r="S2551" t="s">
        <v>2850</v>
      </c>
      <c r="T2551" t="s">
        <v>82</v>
      </c>
      <c r="U2551" t="s">
        <v>83</v>
      </c>
      <c r="V2551" t="s">
        <v>84</v>
      </c>
      <c r="W2551" t="s">
        <v>103</v>
      </c>
      <c r="X2551" t="s"/>
      <c r="Y2551" t="s">
        <v>86</v>
      </c>
      <c r="Z2551">
        <f>HYPERLINK("https://hotelmonitor-cachepage.eclerx.com/savepage/tk_15454758808984065_sr_59.html","info")</f>
        <v/>
      </c>
      <c r="AA2551" t="n">
        <v>-7959742</v>
      </c>
      <c r="AB2551" t="s">
        <v>269</v>
      </c>
      <c r="AC2551" t="s">
        <v>88</v>
      </c>
      <c r="AD2551" t="s">
        <v>89</v>
      </c>
      <c r="AE2551" t="s"/>
      <c r="AF2551" t="s"/>
      <c r="AG2551" t="s"/>
      <c r="AH2551" t="s">
        <v>2851</v>
      </c>
      <c r="AI2551" t="s">
        <v>2850</v>
      </c>
      <c r="AJ2551" t="s"/>
      <c r="AK2551" t="s">
        <v>91</v>
      </c>
      <c r="AL2551" t="s"/>
      <c r="AM2551" t="s">
        <v>271</v>
      </c>
      <c r="AN2551" t="s">
        <v>91</v>
      </c>
      <c r="AO2551" t="s"/>
      <c r="AP2551" t="n">
        <v>10</v>
      </c>
      <c r="AQ2551" t="s">
        <v>92</v>
      </c>
      <c r="AR2551" t="s"/>
      <c r="AS2551" t="s">
        <v>160</v>
      </c>
      <c r="AT2551" t="s">
        <v>94</v>
      </c>
      <c r="AU2551" t="s">
        <v>91</v>
      </c>
      <c r="AV2551" t="s"/>
      <c r="AW2551" t="s">
        <v>95</v>
      </c>
      <c r="AX2551" t="s"/>
      <c r="AY2551" t="n">
        <v>7959742</v>
      </c>
      <c r="AZ2551" t="s">
        <v>1384</v>
      </c>
      <c r="BA2551" t="s"/>
      <c r="BB2551" t="s"/>
      <c r="BC2551" t="n">
        <v>38.9192</v>
      </c>
      <c r="BD2551" t="n">
        <v>38.9192</v>
      </c>
      <c r="BE2551" t="s">
        <v>2852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>
        <v>307</v>
      </c>
      <c r="BR2551" t="s">
        <v>449</v>
      </c>
    </row>
    <row r="2552" spans="1:70">
      <c r="A2552" t="s">
        <v>70</v>
      </c>
      <c r="B2552" t="s">
        <v>71</v>
      </c>
      <c r="C2552" t="s">
        <v>72</v>
      </c>
      <c r="D2552" t="n">
        <v>3</v>
      </c>
      <c r="E2552" t="s">
        <v>2853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300</v>
      </c>
      <c r="L2552" t="s">
        <v>77</v>
      </c>
      <c r="M2552" t="s"/>
      <c r="N2552" t="s">
        <v>2854</v>
      </c>
      <c r="O2552" t="s">
        <v>79</v>
      </c>
      <c r="P2552" t="s">
        <v>2853</v>
      </c>
      <c r="Q2552" t="s"/>
      <c r="R2552" t="s">
        <v>80</v>
      </c>
      <c r="S2552" t="s">
        <v>1306</v>
      </c>
      <c r="T2552" t="s">
        <v>82</v>
      </c>
      <c r="U2552" t="s">
        <v>83</v>
      </c>
      <c r="V2552" t="s">
        <v>84</v>
      </c>
      <c r="W2552" t="s">
        <v>103</v>
      </c>
      <c r="X2552" t="s"/>
      <c r="Y2552" t="s">
        <v>86</v>
      </c>
      <c r="Z2552">
        <f>HYPERLINK("https://hotelmonitor-cachepage.eclerx.com/savepage/tk_15454758770937111_sr_62.html","info")</f>
        <v/>
      </c>
      <c r="AA2552" t="n">
        <v>-3668226</v>
      </c>
      <c r="AB2552" t="s">
        <v>2547</v>
      </c>
      <c r="AC2552" t="s">
        <v>196</v>
      </c>
      <c r="AD2552" t="s">
        <v>89</v>
      </c>
      <c r="AE2552" t="s"/>
      <c r="AF2552" t="s"/>
      <c r="AG2552" t="s"/>
      <c r="AH2552" t="s">
        <v>1307</v>
      </c>
      <c r="AI2552" t="s">
        <v>1308</v>
      </c>
      <c r="AJ2552" t="s"/>
      <c r="AK2552" t="s">
        <v>91</v>
      </c>
      <c r="AL2552" t="s"/>
      <c r="AM2552" t="s"/>
      <c r="AN2552" t="s">
        <v>99</v>
      </c>
      <c r="AO2552" t="s">
        <v>200</v>
      </c>
      <c r="AP2552" t="n">
        <v>58</v>
      </c>
      <c r="AQ2552" t="s">
        <v>92</v>
      </c>
      <c r="AR2552" t="s"/>
      <c r="AS2552" t="s">
        <v>742</v>
      </c>
      <c r="AT2552" t="s">
        <v>94</v>
      </c>
      <c r="AU2552" t="s">
        <v>91</v>
      </c>
      <c r="AV2552" t="s"/>
      <c r="AW2552" t="s">
        <v>95</v>
      </c>
      <c r="AX2552" t="s"/>
      <c r="AY2552" t="n">
        <v>3668226</v>
      </c>
      <c r="AZ2552" t="s">
        <v>2855</v>
      </c>
      <c r="BA2552" t="s"/>
      <c r="BB2552" t="s"/>
      <c r="BC2552" t="n">
        <v>38.9846</v>
      </c>
      <c r="BD2552" t="n">
        <v>38.9846</v>
      </c>
      <c r="BE2552" t="s">
        <v>2856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>
        <v>98</v>
      </c>
      <c r="BO2552" t="s">
        <v>82</v>
      </c>
      <c r="BP2552" t="s">
        <v>99</v>
      </c>
      <c r="BQ2552" t="s">
        <v>2857</v>
      </c>
      <c r="BR2552" t="s">
        <v>101</v>
      </c>
    </row>
    <row r="2553" spans="1:70">
      <c r="A2553" t="s">
        <v>70</v>
      </c>
      <c r="B2553" t="s">
        <v>71</v>
      </c>
      <c r="C2553" t="s">
        <v>72</v>
      </c>
      <c r="D2553" t="n">
        <v>3</v>
      </c>
      <c r="E2553" t="s">
        <v>2853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300</v>
      </c>
      <c r="L2553" t="s">
        <v>77</v>
      </c>
      <c r="M2553" t="s"/>
      <c r="N2553" t="s">
        <v>2854</v>
      </c>
      <c r="O2553" t="s">
        <v>79</v>
      </c>
      <c r="P2553" t="s">
        <v>2853</v>
      </c>
      <c r="Q2553" t="s"/>
      <c r="R2553" t="s">
        <v>80</v>
      </c>
      <c r="S2553" t="s">
        <v>1306</v>
      </c>
      <c r="T2553" t="s">
        <v>82</v>
      </c>
      <c r="U2553" t="s">
        <v>83</v>
      </c>
      <c r="V2553" t="s">
        <v>84</v>
      </c>
      <c r="W2553" t="s">
        <v>103</v>
      </c>
      <c r="X2553" t="s"/>
      <c r="Y2553" t="s">
        <v>86</v>
      </c>
      <c r="Z2553">
        <f>HYPERLINK("https://hotelmonitor-cachepage.eclerx.com/savepage/tk_15454758770937111_sr_62.html","info")</f>
        <v/>
      </c>
      <c r="AA2553" t="n">
        <v>-3668226</v>
      </c>
      <c r="AB2553" t="s">
        <v>2547</v>
      </c>
      <c r="AC2553" t="s">
        <v>196</v>
      </c>
      <c r="AD2553" t="s">
        <v>89</v>
      </c>
      <c r="AE2553" t="s"/>
      <c r="AF2553" t="s"/>
      <c r="AG2553" t="s"/>
      <c r="AH2553" t="s">
        <v>1307</v>
      </c>
      <c r="AI2553" t="s">
        <v>1308</v>
      </c>
      <c r="AJ2553" t="s"/>
      <c r="AK2553" t="s">
        <v>91</v>
      </c>
      <c r="AL2553" t="s"/>
      <c r="AM2553" t="s"/>
      <c r="AN2553" t="s">
        <v>99</v>
      </c>
      <c r="AO2553" t="s">
        <v>200</v>
      </c>
      <c r="AP2553" t="n">
        <v>58</v>
      </c>
      <c r="AQ2553" t="s">
        <v>92</v>
      </c>
      <c r="AR2553" t="s"/>
      <c r="AS2553" t="s">
        <v>742</v>
      </c>
      <c r="AT2553" t="s">
        <v>94</v>
      </c>
      <c r="AU2553" t="s">
        <v>91</v>
      </c>
      <c r="AV2553" t="s"/>
      <c r="AW2553" t="s">
        <v>95</v>
      </c>
      <c r="AX2553" t="s"/>
      <c r="AY2553" t="n">
        <v>3668226</v>
      </c>
      <c r="AZ2553" t="s">
        <v>2855</v>
      </c>
      <c r="BA2553" t="s"/>
      <c r="BB2553" t="s"/>
      <c r="BC2553" t="n">
        <v>38.9846</v>
      </c>
      <c r="BD2553" t="n">
        <v>38.9846</v>
      </c>
      <c r="BE2553" t="s">
        <v>2856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>
        <v>98</v>
      </c>
      <c r="BO2553" t="s">
        <v>82</v>
      </c>
      <c r="BP2553" t="s">
        <v>99</v>
      </c>
      <c r="BQ2553" t="s">
        <v>2857</v>
      </c>
      <c r="BR2553" t="s">
        <v>101</v>
      </c>
    </row>
    <row r="2554" spans="1:70">
      <c r="A2554" t="s">
        <v>70</v>
      </c>
      <c r="B2554" t="s">
        <v>71</v>
      </c>
      <c r="C2554" t="s">
        <v>72</v>
      </c>
      <c r="D2554" t="n">
        <v>3</v>
      </c>
      <c r="E2554" t="s">
        <v>2853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400</v>
      </c>
      <c r="L2554" t="s">
        <v>77</v>
      </c>
      <c r="M2554" t="s"/>
      <c r="N2554" t="s">
        <v>2858</v>
      </c>
      <c r="O2554" t="s">
        <v>79</v>
      </c>
      <c r="P2554" t="s">
        <v>2853</v>
      </c>
      <c r="Q2554" t="s"/>
      <c r="R2554" t="s">
        <v>80</v>
      </c>
      <c r="S2554" t="s">
        <v>1889</v>
      </c>
      <c r="T2554" t="s">
        <v>82</v>
      </c>
      <c r="U2554" t="s">
        <v>83</v>
      </c>
      <c r="V2554" t="s">
        <v>84</v>
      </c>
      <c r="W2554" t="s">
        <v>103</v>
      </c>
      <c r="X2554" t="s"/>
      <c r="Y2554" t="s">
        <v>86</v>
      </c>
      <c r="Z2554">
        <f>HYPERLINK("https://hotelmonitor-cachepage.eclerx.com/savepage/tk_15454758770937111_sr_62.html","info")</f>
        <v/>
      </c>
      <c r="AA2554" t="n">
        <v>-3668226</v>
      </c>
      <c r="AB2554" t="s">
        <v>2547</v>
      </c>
      <c r="AC2554" t="s">
        <v>196</v>
      </c>
      <c r="AD2554" t="s">
        <v>89</v>
      </c>
      <c r="AE2554" t="s"/>
      <c r="AF2554" t="s"/>
      <c r="AG2554" t="s"/>
      <c r="AH2554" t="s">
        <v>1890</v>
      </c>
      <c r="AI2554" t="s">
        <v>1891</v>
      </c>
      <c r="AJ2554" t="s"/>
      <c r="AK2554" t="s">
        <v>91</v>
      </c>
      <c r="AL2554" t="s"/>
      <c r="AM2554" t="s"/>
      <c r="AN2554" t="s">
        <v>99</v>
      </c>
      <c r="AO2554" t="s">
        <v>200</v>
      </c>
      <c r="AP2554" t="n">
        <v>58</v>
      </c>
      <c r="AQ2554" t="s">
        <v>92</v>
      </c>
      <c r="AR2554" t="s"/>
      <c r="AS2554" t="s">
        <v>318</v>
      </c>
      <c r="AT2554" t="s">
        <v>94</v>
      </c>
      <c r="AU2554" t="s">
        <v>91</v>
      </c>
      <c r="AV2554" t="s"/>
      <c r="AW2554" t="s">
        <v>95</v>
      </c>
      <c r="AX2554" t="s"/>
      <c r="AY2554" t="n">
        <v>3668226</v>
      </c>
      <c r="AZ2554" t="s">
        <v>2855</v>
      </c>
      <c r="BA2554" t="s"/>
      <c r="BB2554" t="s"/>
      <c r="BC2554" t="n">
        <v>38.9846</v>
      </c>
      <c r="BD2554" t="n">
        <v>38.9846</v>
      </c>
      <c r="BE2554" t="s">
        <v>2859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>
        <v>98</v>
      </c>
      <c r="BO2554" t="s">
        <v>82</v>
      </c>
      <c r="BP2554" t="s">
        <v>99</v>
      </c>
      <c r="BQ2554" t="s">
        <v>2860</v>
      </c>
      <c r="BR2554" t="s">
        <v>101</v>
      </c>
    </row>
    <row r="2555" spans="1:70">
      <c r="A2555" t="s">
        <v>70</v>
      </c>
      <c r="B2555" t="s">
        <v>71</v>
      </c>
      <c r="C2555" t="s">
        <v>72</v>
      </c>
      <c r="D2555" t="n">
        <v>3</v>
      </c>
      <c r="E2555" t="s">
        <v>2853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400</v>
      </c>
      <c r="L2555" t="s">
        <v>77</v>
      </c>
      <c r="M2555" t="s"/>
      <c r="N2555" t="s">
        <v>2858</v>
      </c>
      <c r="O2555" t="s">
        <v>79</v>
      </c>
      <c r="P2555" t="s">
        <v>2853</v>
      </c>
      <c r="Q2555" t="s"/>
      <c r="R2555" t="s">
        <v>80</v>
      </c>
      <c r="S2555" t="s">
        <v>1889</v>
      </c>
      <c r="T2555" t="s">
        <v>82</v>
      </c>
      <c r="U2555" t="s">
        <v>83</v>
      </c>
      <c r="V2555" t="s">
        <v>84</v>
      </c>
      <c r="W2555" t="s">
        <v>103</v>
      </c>
      <c r="X2555" t="s"/>
      <c r="Y2555" t="s">
        <v>86</v>
      </c>
      <c r="Z2555">
        <f>HYPERLINK("https://hotelmonitor-cachepage.eclerx.com/savepage/tk_15454758770937111_sr_62.html","info")</f>
        <v/>
      </c>
      <c r="AA2555" t="n">
        <v>-3668226</v>
      </c>
      <c r="AB2555" t="s">
        <v>2547</v>
      </c>
      <c r="AC2555" t="s">
        <v>196</v>
      </c>
      <c r="AD2555" t="s">
        <v>89</v>
      </c>
      <c r="AE2555" t="s"/>
      <c r="AF2555" t="s"/>
      <c r="AG2555" t="s"/>
      <c r="AH2555" t="s">
        <v>1890</v>
      </c>
      <c r="AI2555" t="s">
        <v>1891</v>
      </c>
      <c r="AJ2555" t="s"/>
      <c r="AK2555" t="s">
        <v>91</v>
      </c>
      <c r="AL2555" t="s"/>
      <c r="AM2555" t="s"/>
      <c r="AN2555" t="s">
        <v>99</v>
      </c>
      <c r="AO2555" t="s">
        <v>200</v>
      </c>
      <c r="AP2555" t="n">
        <v>58</v>
      </c>
      <c r="AQ2555" t="s">
        <v>92</v>
      </c>
      <c r="AR2555" t="s"/>
      <c r="AS2555" t="s">
        <v>318</v>
      </c>
      <c r="AT2555" t="s">
        <v>94</v>
      </c>
      <c r="AU2555" t="s">
        <v>91</v>
      </c>
      <c r="AV2555" t="s"/>
      <c r="AW2555" t="s">
        <v>95</v>
      </c>
      <c r="AX2555" t="s"/>
      <c r="AY2555" t="n">
        <v>3668226</v>
      </c>
      <c r="AZ2555" t="s">
        <v>2855</v>
      </c>
      <c r="BA2555" t="s"/>
      <c r="BB2555" t="s"/>
      <c r="BC2555" t="n">
        <v>38.9846</v>
      </c>
      <c r="BD2555" t="n">
        <v>38.9846</v>
      </c>
      <c r="BE2555" t="s">
        <v>2859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>
        <v>98</v>
      </c>
      <c r="BO2555" t="s">
        <v>82</v>
      </c>
      <c r="BP2555" t="s">
        <v>99</v>
      </c>
      <c r="BQ2555" t="s">
        <v>2860</v>
      </c>
      <c r="BR2555" t="s">
        <v>101</v>
      </c>
    </row>
    <row r="2556" spans="1:70">
      <c r="A2556" t="s">
        <v>70</v>
      </c>
      <c r="B2556" t="s">
        <v>71</v>
      </c>
      <c r="C2556" t="s">
        <v>72</v>
      </c>
      <c r="D2556" t="n">
        <v>3</v>
      </c>
      <c r="E2556" t="s">
        <v>2861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72.59999999999999</v>
      </c>
      <c r="L2556" t="s">
        <v>77</v>
      </c>
      <c r="M2556" t="s"/>
      <c r="N2556" t="s">
        <v>2862</v>
      </c>
      <c r="O2556" t="s">
        <v>79</v>
      </c>
      <c r="P2556" t="s">
        <v>2861</v>
      </c>
      <c r="Q2556" t="s"/>
      <c r="R2556" t="s">
        <v>314</v>
      </c>
      <c r="S2556" t="s">
        <v>2863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>
        <f>HYPERLINK("https://hotelmonitor-cachepage.eclerx.com/savepage/tk_15454758769925642_sr_62.html","info")</f>
        <v/>
      </c>
      <c r="AA2556" t="n">
        <v>-602693</v>
      </c>
      <c r="AB2556" t="s">
        <v>87</v>
      </c>
      <c r="AC2556" t="s">
        <v>88</v>
      </c>
      <c r="AD2556" t="s">
        <v>89</v>
      </c>
      <c r="AE2556" t="s"/>
      <c r="AF2556" t="s"/>
      <c r="AG2556" t="s"/>
      <c r="AH2556" t="s">
        <v>2864</v>
      </c>
      <c r="AI2556" t="s">
        <v>443</v>
      </c>
      <c r="AJ2556" t="s"/>
      <c r="AK2556" t="s">
        <v>91</v>
      </c>
      <c r="AL2556" t="s"/>
      <c r="AM2556" t="s"/>
      <c r="AN2556" t="s">
        <v>99</v>
      </c>
      <c r="AO2556" t="s">
        <v>185</v>
      </c>
      <c r="AP2556" t="n">
        <v>45</v>
      </c>
      <c r="AQ2556" t="s">
        <v>92</v>
      </c>
      <c r="AR2556" t="s"/>
      <c r="AS2556" t="s">
        <v>201</v>
      </c>
      <c r="AT2556" t="s">
        <v>94</v>
      </c>
      <c r="AU2556" t="s">
        <v>91</v>
      </c>
      <c r="AV2556" t="s"/>
      <c r="AW2556" t="s">
        <v>95</v>
      </c>
      <c r="AX2556" t="s"/>
      <c r="AY2556" t="n">
        <v>602693</v>
      </c>
      <c r="AZ2556" t="s">
        <v>2865</v>
      </c>
      <c r="BA2556" t="s"/>
      <c r="BB2556" t="s"/>
      <c r="BC2556" t="n">
        <v>38.9668</v>
      </c>
      <c r="BD2556" t="n">
        <v>38.9668</v>
      </c>
      <c r="BE2556" t="s">
        <v>2866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>
        <v>284</v>
      </c>
      <c r="BO2556" t="s">
        <v>82</v>
      </c>
      <c r="BP2556" t="s">
        <v>99</v>
      </c>
      <c r="BQ2556" t="s">
        <v>2867</v>
      </c>
      <c r="BR2556" t="s">
        <v>205</v>
      </c>
    </row>
    <row r="2557" spans="1:70">
      <c r="A2557" t="s">
        <v>70</v>
      </c>
      <c r="B2557" t="s">
        <v>71</v>
      </c>
      <c r="C2557" t="s">
        <v>72</v>
      </c>
      <c r="D2557" t="n">
        <v>3</v>
      </c>
      <c r="E2557" t="s">
        <v>2861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72.59999999999999</v>
      </c>
      <c r="L2557" t="s">
        <v>77</v>
      </c>
      <c r="M2557" t="s"/>
      <c r="N2557" t="s">
        <v>2862</v>
      </c>
      <c r="O2557" t="s">
        <v>79</v>
      </c>
      <c r="P2557" t="s">
        <v>2861</v>
      </c>
      <c r="Q2557" t="s"/>
      <c r="R2557" t="s">
        <v>314</v>
      </c>
      <c r="S2557" t="s">
        <v>2863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>
        <f>HYPERLINK("https://hotelmonitor-cachepage.eclerx.com/savepage/tk_15454758769925642_sr_62.html","info")</f>
        <v/>
      </c>
      <c r="AA2557" t="n">
        <v>-602693</v>
      </c>
      <c r="AB2557" t="s">
        <v>87</v>
      </c>
      <c r="AC2557" t="s">
        <v>88</v>
      </c>
      <c r="AD2557" t="s">
        <v>89</v>
      </c>
      <c r="AE2557" t="s"/>
      <c r="AF2557" t="s"/>
      <c r="AG2557" t="s"/>
      <c r="AH2557" t="s">
        <v>2864</v>
      </c>
      <c r="AI2557" t="s">
        <v>443</v>
      </c>
      <c r="AJ2557" t="s"/>
      <c r="AK2557" t="s">
        <v>91</v>
      </c>
      <c r="AL2557" t="s"/>
      <c r="AM2557" t="s"/>
      <c r="AN2557" t="s">
        <v>99</v>
      </c>
      <c r="AO2557" t="s">
        <v>185</v>
      </c>
      <c r="AP2557" t="n">
        <v>45</v>
      </c>
      <c r="AQ2557" t="s">
        <v>92</v>
      </c>
      <c r="AR2557" t="s"/>
      <c r="AS2557" t="s">
        <v>201</v>
      </c>
      <c r="AT2557" t="s">
        <v>94</v>
      </c>
      <c r="AU2557" t="s">
        <v>91</v>
      </c>
      <c r="AV2557" t="s"/>
      <c r="AW2557" t="s">
        <v>95</v>
      </c>
      <c r="AX2557" t="s"/>
      <c r="AY2557" t="n">
        <v>602693</v>
      </c>
      <c r="AZ2557" t="s">
        <v>2865</v>
      </c>
      <c r="BA2557" t="s"/>
      <c r="BB2557" t="s"/>
      <c r="BC2557" t="n">
        <v>38.9668</v>
      </c>
      <c r="BD2557" t="n">
        <v>38.9668</v>
      </c>
      <c r="BE2557" t="s">
        <v>2866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>
        <v>284</v>
      </c>
      <c r="BO2557" t="s">
        <v>82</v>
      </c>
      <c r="BP2557" t="s">
        <v>99</v>
      </c>
      <c r="BQ2557" t="s">
        <v>2867</v>
      </c>
      <c r="BR2557" t="s">
        <v>205</v>
      </c>
    </row>
    <row r="2558" spans="1:70">
      <c r="A2558" t="s">
        <v>70</v>
      </c>
      <c r="B2558" t="s">
        <v>71</v>
      </c>
      <c r="C2558" t="s">
        <v>72</v>
      </c>
      <c r="D2558" t="n">
        <v>3</v>
      </c>
      <c r="E2558" t="s">
        <v>2861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116.16</v>
      </c>
      <c r="L2558" t="s">
        <v>77</v>
      </c>
      <c r="M2558" t="s"/>
      <c r="N2558" t="s">
        <v>2868</v>
      </c>
      <c r="O2558" t="s">
        <v>79</v>
      </c>
      <c r="P2558" t="s">
        <v>2861</v>
      </c>
      <c r="Q2558" t="s"/>
      <c r="R2558" t="s">
        <v>314</v>
      </c>
      <c r="S2558" t="s">
        <v>2869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HYPERLINK("https://hotelmonitor-cachepage.eclerx.com/savepage/tk_15454758769925642_sr_62.html","info")</f>
        <v/>
      </c>
      <c r="AA2558" t="n">
        <v>-602693</v>
      </c>
      <c r="AB2558" t="s">
        <v>87</v>
      </c>
      <c r="AC2558" t="s">
        <v>88</v>
      </c>
      <c r="AD2558" t="s">
        <v>89</v>
      </c>
      <c r="AE2558" t="s"/>
      <c r="AF2558" t="s"/>
      <c r="AG2558" t="s"/>
      <c r="AH2558" t="s">
        <v>2870</v>
      </c>
      <c r="AI2558" t="s">
        <v>2869</v>
      </c>
      <c r="AJ2558" t="s"/>
      <c r="AK2558" t="s">
        <v>91</v>
      </c>
      <c r="AL2558" t="s"/>
      <c r="AM2558" t="s"/>
      <c r="AN2558" t="s">
        <v>99</v>
      </c>
      <c r="AO2558" t="s">
        <v>185</v>
      </c>
      <c r="AP2558" t="n">
        <v>45</v>
      </c>
      <c r="AQ2558" t="s">
        <v>92</v>
      </c>
      <c r="AR2558" t="s"/>
      <c r="AS2558" t="s">
        <v>201</v>
      </c>
      <c r="AT2558" t="s">
        <v>94</v>
      </c>
      <c r="AU2558" t="s">
        <v>91</v>
      </c>
      <c r="AV2558" t="s"/>
      <c r="AW2558" t="s">
        <v>95</v>
      </c>
      <c r="AX2558" t="s"/>
      <c r="AY2558" t="n">
        <v>602693</v>
      </c>
      <c r="AZ2558" t="s">
        <v>2865</v>
      </c>
      <c r="BA2558" t="s"/>
      <c r="BB2558" t="s"/>
      <c r="BC2558" t="n">
        <v>38.9668</v>
      </c>
      <c r="BD2558" t="n">
        <v>38.9668</v>
      </c>
      <c r="BE2558" t="s">
        <v>777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>
        <v>284</v>
      </c>
      <c r="BO2558" t="s">
        <v>82</v>
      </c>
      <c r="BP2558" t="s">
        <v>99</v>
      </c>
      <c r="BQ2558" t="s">
        <v>2871</v>
      </c>
      <c r="BR2558" t="s">
        <v>205</v>
      </c>
    </row>
    <row r="2559" spans="1:70">
      <c r="A2559" t="s">
        <v>70</v>
      </c>
      <c r="B2559" t="s">
        <v>71</v>
      </c>
      <c r="C2559" t="s">
        <v>72</v>
      </c>
      <c r="D2559" t="n">
        <v>3</v>
      </c>
      <c r="E2559" t="s">
        <v>2861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116.16</v>
      </c>
      <c r="L2559" t="s">
        <v>77</v>
      </c>
      <c r="M2559" t="s"/>
      <c r="N2559" t="s">
        <v>2868</v>
      </c>
      <c r="O2559" t="s">
        <v>79</v>
      </c>
      <c r="P2559" t="s">
        <v>2861</v>
      </c>
      <c r="Q2559" t="s"/>
      <c r="R2559" t="s">
        <v>314</v>
      </c>
      <c r="S2559" t="s">
        <v>2869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>
        <f>HYPERLINK("https://hotelmonitor-cachepage.eclerx.com/savepage/tk_15454758769925642_sr_62.html","info")</f>
        <v/>
      </c>
      <c r="AA2559" t="n">
        <v>-602693</v>
      </c>
      <c r="AB2559" t="s">
        <v>87</v>
      </c>
      <c r="AC2559" t="s">
        <v>88</v>
      </c>
      <c r="AD2559" t="s">
        <v>89</v>
      </c>
      <c r="AE2559" t="s"/>
      <c r="AF2559" t="s"/>
      <c r="AG2559" t="s"/>
      <c r="AH2559" t="s">
        <v>2870</v>
      </c>
      <c r="AI2559" t="s">
        <v>2869</v>
      </c>
      <c r="AJ2559" t="s"/>
      <c r="AK2559" t="s">
        <v>91</v>
      </c>
      <c r="AL2559" t="s"/>
      <c r="AM2559" t="s"/>
      <c r="AN2559" t="s">
        <v>99</v>
      </c>
      <c r="AO2559" t="s">
        <v>185</v>
      </c>
      <c r="AP2559" t="n">
        <v>45</v>
      </c>
      <c r="AQ2559" t="s">
        <v>92</v>
      </c>
      <c r="AR2559" t="s"/>
      <c r="AS2559" t="s">
        <v>201</v>
      </c>
      <c r="AT2559" t="s">
        <v>94</v>
      </c>
      <c r="AU2559" t="s">
        <v>91</v>
      </c>
      <c r="AV2559" t="s"/>
      <c r="AW2559" t="s">
        <v>95</v>
      </c>
      <c r="AX2559" t="s"/>
      <c r="AY2559" t="n">
        <v>602693</v>
      </c>
      <c r="AZ2559" t="s">
        <v>2865</v>
      </c>
      <c r="BA2559" t="s"/>
      <c r="BB2559" t="s"/>
      <c r="BC2559" t="n">
        <v>38.9668</v>
      </c>
      <c r="BD2559" t="n">
        <v>38.9668</v>
      </c>
      <c r="BE2559" t="s">
        <v>777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>
        <v>284</v>
      </c>
      <c r="BO2559" t="s">
        <v>82</v>
      </c>
      <c r="BP2559" t="s">
        <v>99</v>
      </c>
      <c r="BQ2559" t="s">
        <v>2871</v>
      </c>
      <c r="BR2559" t="s">
        <v>205</v>
      </c>
    </row>
    <row r="2560" spans="1:70">
      <c r="A2560" t="s">
        <v>70</v>
      </c>
      <c r="B2560" t="s">
        <v>71</v>
      </c>
      <c r="C2560" t="s">
        <v>311</v>
      </c>
      <c r="D2560" t="n">
        <v>3</v>
      </c>
      <c r="E2560" t="s">
        <v>378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84</v>
      </c>
      <c r="L2560" t="s">
        <v>77</v>
      </c>
      <c r="M2560" t="s"/>
      <c r="N2560" t="s">
        <v>368</v>
      </c>
      <c r="O2560" t="s">
        <v>79</v>
      </c>
      <c r="P2560" t="s">
        <v>378</v>
      </c>
      <c r="Q2560" t="s"/>
      <c r="R2560" t="s">
        <v>80</v>
      </c>
      <c r="S2560" t="s">
        <v>2872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>
        <f>HYPERLINK("https://hotelmonitor-cachepage.eclerx.com/savepage/tk_15454758809270756_sr_59.html","info")</f>
        <v/>
      </c>
      <c r="AA2560" t="n">
        <v>-6873069</v>
      </c>
      <c r="AB2560" t="s">
        <v>381</v>
      </c>
      <c r="AC2560" t="s">
        <v>196</v>
      </c>
      <c r="AD2560" t="s">
        <v>89</v>
      </c>
      <c r="AE2560" t="s"/>
      <c r="AF2560" t="s"/>
      <c r="AG2560" t="s"/>
      <c r="AH2560" t="s">
        <v>2873</v>
      </c>
      <c r="AI2560" t="s">
        <v>2874</v>
      </c>
      <c r="AJ2560" t="s"/>
      <c r="AK2560" t="s">
        <v>91</v>
      </c>
      <c r="AL2560" t="s"/>
      <c r="AM2560" t="s"/>
      <c r="AN2560" t="s">
        <v>99</v>
      </c>
      <c r="AO2560" t="s">
        <v>200</v>
      </c>
      <c r="AP2560" t="n">
        <v>13</v>
      </c>
      <c r="AQ2560" t="s">
        <v>92</v>
      </c>
      <c r="AR2560" t="s"/>
      <c r="AS2560" t="s">
        <v>1171</v>
      </c>
      <c r="AT2560" t="s">
        <v>94</v>
      </c>
      <c r="AU2560" t="s">
        <v>91</v>
      </c>
      <c r="AV2560" t="s"/>
      <c r="AW2560" t="s">
        <v>95</v>
      </c>
      <c r="AX2560" t="s"/>
      <c r="AY2560" t="n">
        <v>6873069</v>
      </c>
      <c r="AZ2560" t="s">
        <v>384</v>
      </c>
      <c r="BA2560" t="s"/>
      <c r="BB2560" t="s"/>
      <c r="BC2560" t="n">
        <v>38.9057</v>
      </c>
      <c r="BD2560" t="n">
        <v>38.9057</v>
      </c>
      <c r="BE2560" t="s">
        <v>2875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>
        <v>98</v>
      </c>
      <c r="BO2560" t="s">
        <v>82</v>
      </c>
      <c r="BP2560" t="s">
        <v>99</v>
      </c>
      <c r="BQ2560" t="s">
        <v>373</v>
      </c>
      <c r="BR2560" t="s">
        <v>387</v>
      </c>
    </row>
    <row r="2561" spans="1:70">
      <c r="A2561" t="s">
        <v>70</v>
      </c>
      <c r="B2561" t="s">
        <v>71</v>
      </c>
      <c r="C2561" t="s">
        <v>311</v>
      </c>
      <c r="D2561" t="n">
        <v>3</v>
      </c>
      <c r="E2561" t="s">
        <v>378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84</v>
      </c>
      <c r="L2561" t="s">
        <v>77</v>
      </c>
      <c r="M2561" t="s"/>
      <c r="N2561" t="s">
        <v>368</v>
      </c>
      <c r="O2561" t="s">
        <v>79</v>
      </c>
      <c r="P2561" t="s">
        <v>378</v>
      </c>
      <c r="Q2561" t="s"/>
      <c r="R2561" t="s">
        <v>80</v>
      </c>
      <c r="S2561" t="s">
        <v>2872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HYPERLINK("https://hotelmonitor-cachepage.eclerx.com/savepage/tk_15454758809270756_sr_59.html","info")</f>
        <v/>
      </c>
      <c r="AA2561" t="n">
        <v>-6873069</v>
      </c>
      <c r="AB2561" t="s">
        <v>381</v>
      </c>
      <c r="AC2561" t="s">
        <v>196</v>
      </c>
      <c r="AD2561" t="s">
        <v>89</v>
      </c>
      <c r="AE2561" t="s"/>
      <c r="AF2561" t="s"/>
      <c r="AG2561" t="s"/>
      <c r="AH2561" t="s">
        <v>2873</v>
      </c>
      <c r="AI2561" t="s">
        <v>2874</v>
      </c>
      <c r="AJ2561" t="s"/>
      <c r="AK2561" t="s">
        <v>91</v>
      </c>
      <c r="AL2561" t="s"/>
      <c r="AM2561" t="s"/>
      <c r="AN2561" t="s">
        <v>99</v>
      </c>
      <c r="AO2561" t="s">
        <v>200</v>
      </c>
      <c r="AP2561" t="n">
        <v>13</v>
      </c>
      <c r="AQ2561" t="s">
        <v>92</v>
      </c>
      <c r="AR2561" t="s"/>
      <c r="AS2561" t="s">
        <v>1171</v>
      </c>
      <c r="AT2561" t="s">
        <v>94</v>
      </c>
      <c r="AU2561" t="s">
        <v>91</v>
      </c>
      <c r="AV2561" t="s"/>
      <c r="AW2561" t="s">
        <v>95</v>
      </c>
      <c r="AX2561" t="s"/>
      <c r="AY2561" t="n">
        <v>6873069</v>
      </c>
      <c r="AZ2561" t="s">
        <v>384</v>
      </c>
      <c r="BA2561" t="s"/>
      <c r="BB2561" t="s"/>
      <c r="BC2561" t="n">
        <v>38.9057</v>
      </c>
      <c r="BD2561" t="n">
        <v>38.9057</v>
      </c>
      <c r="BE2561" t="s">
        <v>2875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>
        <v>98</v>
      </c>
      <c r="BO2561" t="s">
        <v>82</v>
      </c>
      <c r="BP2561" t="s">
        <v>99</v>
      </c>
      <c r="BQ2561" t="s">
        <v>373</v>
      </c>
      <c r="BR2561" t="s">
        <v>387</v>
      </c>
    </row>
    <row r="2562" spans="1:70">
      <c r="A2562" t="s">
        <v>70</v>
      </c>
      <c r="B2562" t="s">
        <v>71</v>
      </c>
      <c r="C2562" t="s">
        <v>311</v>
      </c>
      <c r="D2562" t="n">
        <v>3</v>
      </c>
      <c r="E2562" t="s">
        <v>378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93.33</v>
      </c>
      <c r="L2562" t="s">
        <v>77</v>
      </c>
      <c r="M2562" t="s"/>
      <c r="N2562" t="s">
        <v>368</v>
      </c>
      <c r="O2562" t="s">
        <v>79</v>
      </c>
      <c r="P2562" t="s">
        <v>378</v>
      </c>
      <c r="Q2562" t="s"/>
      <c r="R2562" t="s">
        <v>80</v>
      </c>
      <c r="S2562" t="s">
        <v>2876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>
        <f>HYPERLINK("https://hotelmonitor-cachepage.eclerx.com/savepage/tk_15454758809270756_sr_59.html","info")</f>
        <v/>
      </c>
      <c r="AA2562" t="n">
        <v>-6873069</v>
      </c>
      <c r="AB2562" t="s">
        <v>394</v>
      </c>
      <c r="AC2562" t="s">
        <v>88</v>
      </c>
      <c r="AD2562" t="s">
        <v>89</v>
      </c>
      <c r="AE2562" t="s"/>
      <c r="AF2562" t="s"/>
      <c r="AG2562" t="s"/>
      <c r="AH2562" t="s">
        <v>2877</v>
      </c>
      <c r="AI2562" t="s">
        <v>2878</v>
      </c>
      <c r="AJ2562" t="s"/>
      <c r="AK2562" t="s">
        <v>91</v>
      </c>
      <c r="AL2562" t="s"/>
      <c r="AM2562" t="s"/>
      <c r="AN2562" t="s">
        <v>91</v>
      </c>
      <c r="AO2562" t="s"/>
      <c r="AP2562" t="n">
        <v>13</v>
      </c>
      <c r="AQ2562" t="s">
        <v>92</v>
      </c>
      <c r="AR2562" t="s"/>
      <c r="AS2562" t="s">
        <v>1171</v>
      </c>
      <c r="AT2562" t="s">
        <v>94</v>
      </c>
      <c r="AU2562" t="s">
        <v>91</v>
      </c>
      <c r="AV2562" t="s"/>
      <c r="AW2562" t="s">
        <v>95</v>
      </c>
      <c r="AX2562" t="s"/>
      <c r="AY2562" t="n">
        <v>6873069</v>
      </c>
      <c r="AZ2562" t="s">
        <v>384</v>
      </c>
      <c r="BA2562" t="s"/>
      <c r="BB2562" t="s"/>
      <c r="BC2562" t="n">
        <v>38.9057</v>
      </c>
      <c r="BD2562" t="n">
        <v>38.9057</v>
      </c>
      <c r="BE2562" t="s">
        <v>2879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>
        <v>98</v>
      </c>
      <c r="BO2562" t="s">
        <v>82</v>
      </c>
      <c r="BP2562" t="s">
        <v>99</v>
      </c>
      <c r="BQ2562" t="s">
        <v>373</v>
      </c>
      <c r="BR2562" t="s">
        <v>387</v>
      </c>
    </row>
    <row r="2563" spans="1:70">
      <c r="A2563" t="s">
        <v>70</v>
      </c>
      <c r="B2563" t="s">
        <v>71</v>
      </c>
      <c r="C2563" t="s">
        <v>311</v>
      </c>
      <c r="D2563" t="n">
        <v>3</v>
      </c>
      <c r="E2563" t="s">
        <v>378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93.33</v>
      </c>
      <c r="L2563" t="s">
        <v>77</v>
      </c>
      <c r="M2563" t="s"/>
      <c r="N2563" t="s">
        <v>368</v>
      </c>
      <c r="O2563" t="s">
        <v>79</v>
      </c>
      <c r="P2563" t="s">
        <v>378</v>
      </c>
      <c r="Q2563" t="s"/>
      <c r="R2563" t="s">
        <v>80</v>
      </c>
      <c r="S2563" t="s">
        <v>2876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HYPERLINK("https://hotelmonitor-cachepage.eclerx.com/savepage/tk_15454758809270756_sr_59.html","info")</f>
        <v/>
      </c>
      <c r="AA2563" t="n">
        <v>-6873069</v>
      </c>
      <c r="AB2563" t="s">
        <v>394</v>
      </c>
      <c r="AC2563" t="s">
        <v>88</v>
      </c>
      <c r="AD2563" t="s">
        <v>89</v>
      </c>
      <c r="AE2563" t="s"/>
      <c r="AF2563" t="s"/>
      <c r="AG2563" t="s"/>
      <c r="AH2563" t="s">
        <v>2877</v>
      </c>
      <c r="AI2563" t="s">
        <v>2878</v>
      </c>
      <c r="AJ2563" t="s"/>
      <c r="AK2563" t="s">
        <v>91</v>
      </c>
      <c r="AL2563" t="s"/>
      <c r="AM2563" t="s"/>
      <c r="AN2563" t="s">
        <v>91</v>
      </c>
      <c r="AO2563" t="s"/>
      <c r="AP2563" t="n">
        <v>13</v>
      </c>
      <c r="AQ2563" t="s">
        <v>92</v>
      </c>
      <c r="AR2563" t="s"/>
      <c r="AS2563" t="s">
        <v>1171</v>
      </c>
      <c r="AT2563" t="s">
        <v>94</v>
      </c>
      <c r="AU2563" t="s">
        <v>91</v>
      </c>
      <c r="AV2563" t="s"/>
      <c r="AW2563" t="s">
        <v>95</v>
      </c>
      <c r="AX2563" t="s"/>
      <c r="AY2563" t="n">
        <v>6873069</v>
      </c>
      <c r="AZ2563" t="s">
        <v>384</v>
      </c>
      <c r="BA2563" t="s"/>
      <c r="BB2563" t="s"/>
      <c r="BC2563" t="n">
        <v>38.9057</v>
      </c>
      <c r="BD2563" t="n">
        <v>38.9057</v>
      </c>
      <c r="BE2563" t="s">
        <v>2879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>
        <v>98</v>
      </c>
      <c r="BO2563" t="s">
        <v>82</v>
      </c>
      <c r="BP2563" t="s">
        <v>99</v>
      </c>
      <c r="BQ2563" t="s">
        <v>373</v>
      </c>
      <c r="BR2563" t="s">
        <v>387</v>
      </c>
    </row>
    <row r="2564" spans="1:70">
      <c r="A2564" t="s">
        <v>70</v>
      </c>
      <c r="B2564" t="s">
        <v>71</v>
      </c>
      <c r="C2564" t="s">
        <v>311</v>
      </c>
      <c r="D2564" t="n">
        <v>3</v>
      </c>
      <c r="E2564" t="s">
        <v>378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84</v>
      </c>
      <c r="L2564" t="s">
        <v>77</v>
      </c>
      <c r="M2564" t="s"/>
      <c r="N2564" t="s">
        <v>480</v>
      </c>
      <c r="O2564" t="s">
        <v>79</v>
      </c>
      <c r="P2564" t="s">
        <v>378</v>
      </c>
      <c r="Q2564" t="s"/>
      <c r="R2564" t="s">
        <v>80</v>
      </c>
      <c r="S2564" t="s">
        <v>2872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>
        <f>HYPERLINK("https://hotelmonitor-cachepage.eclerx.com/savepage/tk_15454758809270756_sr_59.html","info")</f>
        <v/>
      </c>
      <c r="AA2564" t="n">
        <v>-6873069</v>
      </c>
      <c r="AB2564" t="s">
        <v>381</v>
      </c>
      <c r="AC2564" t="s">
        <v>196</v>
      </c>
      <c r="AD2564" t="s">
        <v>89</v>
      </c>
      <c r="AE2564" t="s"/>
      <c r="AF2564" t="s"/>
      <c r="AG2564" t="s"/>
      <c r="AH2564" t="s">
        <v>2873</v>
      </c>
      <c r="AI2564" t="s">
        <v>2874</v>
      </c>
      <c r="AJ2564" t="s"/>
      <c r="AK2564" t="s">
        <v>91</v>
      </c>
      <c r="AL2564" t="s"/>
      <c r="AM2564" t="s"/>
      <c r="AN2564" t="s">
        <v>99</v>
      </c>
      <c r="AO2564" t="s">
        <v>200</v>
      </c>
      <c r="AP2564" t="n">
        <v>13</v>
      </c>
      <c r="AQ2564" t="s">
        <v>92</v>
      </c>
      <c r="AR2564" t="s"/>
      <c r="AS2564" t="s">
        <v>1171</v>
      </c>
      <c r="AT2564" t="s">
        <v>94</v>
      </c>
      <c r="AU2564" t="s">
        <v>91</v>
      </c>
      <c r="AV2564" t="s"/>
      <c r="AW2564" t="s">
        <v>95</v>
      </c>
      <c r="AX2564" t="s"/>
      <c r="AY2564" t="n">
        <v>6873069</v>
      </c>
      <c r="AZ2564" t="s">
        <v>384</v>
      </c>
      <c r="BA2564" t="s"/>
      <c r="BB2564" t="s"/>
      <c r="BC2564" t="n">
        <v>38.9057</v>
      </c>
      <c r="BD2564" t="n">
        <v>38.9057</v>
      </c>
      <c r="BE2564" t="s">
        <v>2875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>
        <v>98</v>
      </c>
      <c r="BO2564" t="s">
        <v>82</v>
      </c>
      <c r="BP2564" t="s">
        <v>99</v>
      </c>
      <c r="BQ2564" t="s">
        <v>481</v>
      </c>
      <c r="BR2564" t="s">
        <v>387</v>
      </c>
    </row>
    <row r="2565" spans="1:70">
      <c r="A2565" t="s">
        <v>70</v>
      </c>
      <c r="B2565" t="s">
        <v>71</v>
      </c>
      <c r="C2565" t="s">
        <v>311</v>
      </c>
      <c r="D2565" t="n">
        <v>3</v>
      </c>
      <c r="E2565" t="s">
        <v>378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84</v>
      </c>
      <c r="L2565" t="s">
        <v>77</v>
      </c>
      <c r="M2565" t="s"/>
      <c r="N2565" t="s">
        <v>480</v>
      </c>
      <c r="O2565" t="s">
        <v>79</v>
      </c>
      <c r="P2565" t="s">
        <v>378</v>
      </c>
      <c r="Q2565" t="s"/>
      <c r="R2565" t="s">
        <v>80</v>
      </c>
      <c r="S2565" t="s">
        <v>2872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>
        <f>HYPERLINK("https://hotelmonitor-cachepage.eclerx.com/savepage/tk_15454758809270756_sr_59.html","info")</f>
        <v/>
      </c>
      <c r="AA2565" t="n">
        <v>-6873069</v>
      </c>
      <c r="AB2565" t="s">
        <v>381</v>
      </c>
      <c r="AC2565" t="s">
        <v>196</v>
      </c>
      <c r="AD2565" t="s">
        <v>89</v>
      </c>
      <c r="AE2565" t="s"/>
      <c r="AF2565" t="s"/>
      <c r="AG2565" t="s"/>
      <c r="AH2565" t="s">
        <v>2873</v>
      </c>
      <c r="AI2565" t="s">
        <v>2874</v>
      </c>
      <c r="AJ2565" t="s"/>
      <c r="AK2565" t="s">
        <v>91</v>
      </c>
      <c r="AL2565" t="s"/>
      <c r="AM2565" t="s"/>
      <c r="AN2565" t="s">
        <v>99</v>
      </c>
      <c r="AO2565" t="s">
        <v>200</v>
      </c>
      <c r="AP2565" t="n">
        <v>13</v>
      </c>
      <c r="AQ2565" t="s">
        <v>92</v>
      </c>
      <c r="AR2565" t="s"/>
      <c r="AS2565" t="s">
        <v>1171</v>
      </c>
      <c r="AT2565" t="s">
        <v>94</v>
      </c>
      <c r="AU2565" t="s">
        <v>91</v>
      </c>
      <c r="AV2565" t="s"/>
      <c r="AW2565" t="s">
        <v>95</v>
      </c>
      <c r="AX2565" t="s"/>
      <c r="AY2565" t="n">
        <v>6873069</v>
      </c>
      <c r="AZ2565" t="s">
        <v>384</v>
      </c>
      <c r="BA2565" t="s"/>
      <c r="BB2565" t="s"/>
      <c r="BC2565" t="n">
        <v>38.9057</v>
      </c>
      <c r="BD2565" t="n">
        <v>38.9057</v>
      </c>
      <c r="BE2565" t="s">
        <v>2875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>
        <v>98</v>
      </c>
      <c r="BO2565" t="s">
        <v>82</v>
      </c>
      <c r="BP2565" t="s">
        <v>99</v>
      </c>
      <c r="BQ2565" t="s">
        <v>481</v>
      </c>
      <c r="BR2565" t="s">
        <v>387</v>
      </c>
    </row>
    <row r="2566" spans="1:70">
      <c r="A2566" t="s">
        <v>70</v>
      </c>
      <c r="B2566" t="s">
        <v>71</v>
      </c>
      <c r="C2566" t="s">
        <v>311</v>
      </c>
      <c r="D2566" t="n">
        <v>3</v>
      </c>
      <c r="E2566" t="s">
        <v>378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93.33</v>
      </c>
      <c r="L2566" t="s">
        <v>77</v>
      </c>
      <c r="M2566" t="s"/>
      <c r="N2566" t="s">
        <v>480</v>
      </c>
      <c r="O2566" t="s">
        <v>79</v>
      </c>
      <c r="P2566" t="s">
        <v>378</v>
      </c>
      <c r="Q2566" t="s"/>
      <c r="R2566" t="s">
        <v>80</v>
      </c>
      <c r="S2566" t="s">
        <v>2876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>
        <f>HYPERLINK("https://hotelmonitor-cachepage.eclerx.com/savepage/tk_15454758809270756_sr_59.html","info")</f>
        <v/>
      </c>
      <c r="AA2566" t="n">
        <v>-6873069</v>
      </c>
      <c r="AB2566" t="s">
        <v>394</v>
      </c>
      <c r="AC2566" t="s">
        <v>88</v>
      </c>
      <c r="AD2566" t="s">
        <v>89</v>
      </c>
      <c r="AE2566" t="s"/>
      <c r="AF2566" t="s"/>
      <c r="AG2566" t="s"/>
      <c r="AH2566" t="s">
        <v>2877</v>
      </c>
      <c r="AI2566" t="s">
        <v>2878</v>
      </c>
      <c r="AJ2566" t="s"/>
      <c r="AK2566" t="s">
        <v>91</v>
      </c>
      <c r="AL2566" t="s"/>
      <c r="AM2566" t="s"/>
      <c r="AN2566" t="s">
        <v>91</v>
      </c>
      <c r="AO2566" t="s"/>
      <c r="AP2566" t="n">
        <v>13</v>
      </c>
      <c r="AQ2566" t="s">
        <v>92</v>
      </c>
      <c r="AR2566" t="s"/>
      <c r="AS2566" t="s">
        <v>1171</v>
      </c>
      <c r="AT2566" t="s">
        <v>94</v>
      </c>
      <c r="AU2566" t="s">
        <v>91</v>
      </c>
      <c r="AV2566" t="s"/>
      <c r="AW2566" t="s">
        <v>95</v>
      </c>
      <c r="AX2566" t="s"/>
      <c r="AY2566" t="n">
        <v>6873069</v>
      </c>
      <c r="AZ2566" t="s">
        <v>384</v>
      </c>
      <c r="BA2566" t="s"/>
      <c r="BB2566" t="s"/>
      <c r="BC2566" t="n">
        <v>38.9057</v>
      </c>
      <c r="BD2566" t="n">
        <v>38.9057</v>
      </c>
      <c r="BE2566" t="s">
        <v>2879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>
        <v>98</v>
      </c>
      <c r="BO2566" t="s">
        <v>82</v>
      </c>
      <c r="BP2566" t="s">
        <v>99</v>
      </c>
      <c r="BQ2566" t="s">
        <v>481</v>
      </c>
      <c r="BR2566" t="s">
        <v>387</v>
      </c>
    </row>
    <row r="2567" spans="1:70">
      <c r="A2567" t="s">
        <v>70</v>
      </c>
      <c r="B2567" t="s">
        <v>71</v>
      </c>
      <c r="C2567" t="s">
        <v>311</v>
      </c>
      <c r="D2567" t="n">
        <v>3</v>
      </c>
      <c r="E2567" t="s">
        <v>378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93.33</v>
      </c>
      <c r="L2567" t="s">
        <v>77</v>
      </c>
      <c r="M2567" t="s"/>
      <c r="N2567" t="s">
        <v>480</v>
      </c>
      <c r="O2567" t="s">
        <v>79</v>
      </c>
      <c r="P2567" t="s">
        <v>378</v>
      </c>
      <c r="Q2567" t="s"/>
      <c r="R2567" t="s">
        <v>80</v>
      </c>
      <c r="S2567" t="s">
        <v>2876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>
        <f>HYPERLINK("https://hotelmonitor-cachepage.eclerx.com/savepage/tk_15454758809270756_sr_59.html","info")</f>
        <v/>
      </c>
      <c r="AA2567" t="n">
        <v>-6873069</v>
      </c>
      <c r="AB2567" t="s">
        <v>394</v>
      </c>
      <c r="AC2567" t="s">
        <v>88</v>
      </c>
      <c r="AD2567" t="s">
        <v>89</v>
      </c>
      <c r="AE2567" t="s"/>
      <c r="AF2567" t="s"/>
      <c r="AG2567" t="s"/>
      <c r="AH2567" t="s">
        <v>2877</v>
      </c>
      <c r="AI2567" t="s">
        <v>2878</v>
      </c>
      <c r="AJ2567" t="s"/>
      <c r="AK2567" t="s">
        <v>91</v>
      </c>
      <c r="AL2567" t="s"/>
      <c r="AM2567" t="s"/>
      <c r="AN2567" t="s">
        <v>91</v>
      </c>
      <c r="AO2567" t="s"/>
      <c r="AP2567" t="n">
        <v>13</v>
      </c>
      <c r="AQ2567" t="s">
        <v>92</v>
      </c>
      <c r="AR2567" t="s"/>
      <c r="AS2567" t="s">
        <v>1171</v>
      </c>
      <c r="AT2567" t="s">
        <v>94</v>
      </c>
      <c r="AU2567" t="s">
        <v>91</v>
      </c>
      <c r="AV2567" t="s"/>
      <c r="AW2567" t="s">
        <v>95</v>
      </c>
      <c r="AX2567" t="s"/>
      <c r="AY2567" t="n">
        <v>6873069</v>
      </c>
      <c r="AZ2567" t="s">
        <v>384</v>
      </c>
      <c r="BA2567" t="s"/>
      <c r="BB2567" t="s"/>
      <c r="BC2567" t="n">
        <v>38.9057</v>
      </c>
      <c r="BD2567" t="n">
        <v>38.9057</v>
      </c>
      <c r="BE2567" t="s">
        <v>2879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>
        <v>98</v>
      </c>
      <c r="BO2567" t="s">
        <v>82</v>
      </c>
      <c r="BP2567" t="s">
        <v>99</v>
      </c>
      <c r="BQ2567" t="s">
        <v>481</v>
      </c>
      <c r="BR2567" t="s">
        <v>387</v>
      </c>
    </row>
    <row r="2568" spans="1:70">
      <c r="A2568" t="s">
        <v>70</v>
      </c>
      <c r="B2568" t="s">
        <v>71</v>
      </c>
      <c r="C2568" t="s">
        <v>311</v>
      </c>
      <c r="D2568" t="n">
        <v>3</v>
      </c>
      <c r="E2568" t="s">
        <v>378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111</v>
      </c>
      <c r="L2568" t="s">
        <v>77</v>
      </c>
      <c r="M2568" t="s"/>
      <c r="N2568" t="s">
        <v>379</v>
      </c>
      <c r="O2568" t="s">
        <v>79</v>
      </c>
      <c r="P2568" t="s">
        <v>378</v>
      </c>
      <c r="Q2568" t="s"/>
      <c r="R2568" t="s">
        <v>80</v>
      </c>
      <c r="S2568" t="s">
        <v>1706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>
        <f>HYPERLINK("https://hotelmonitor-cachepage.eclerx.com/savepage/tk_15454758809270756_sr_59.html","info")</f>
        <v/>
      </c>
      <c r="AA2568" t="n">
        <v>-6873069</v>
      </c>
      <c r="AB2568" t="s">
        <v>381</v>
      </c>
      <c r="AC2568" t="s">
        <v>196</v>
      </c>
      <c r="AD2568" t="s">
        <v>89</v>
      </c>
      <c r="AE2568" t="s"/>
      <c r="AF2568" t="s"/>
      <c r="AG2568" t="s"/>
      <c r="AH2568" t="s">
        <v>2880</v>
      </c>
      <c r="AI2568" t="s">
        <v>1708</v>
      </c>
      <c r="AJ2568" t="s"/>
      <c r="AK2568" t="s">
        <v>91</v>
      </c>
      <c r="AL2568" t="s"/>
      <c r="AM2568" t="s"/>
      <c r="AN2568" t="s">
        <v>99</v>
      </c>
      <c r="AO2568" t="s">
        <v>200</v>
      </c>
      <c r="AP2568" t="n">
        <v>13</v>
      </c>
      <c r="AQ2568" t="s">
        <v>92</v>
      </c>
      <c r="AR2568" t="s"/>
      <c r="AS2568" t="s">
        <v>93</v>
      </c>
      <c r="AT2568" t="s">
        <v>94</v>
      </c>
      <c r="AU2568" t="s">
        <v>91</v>
      </c>
      <c r="AV2568" t="s"/>
      <c r="AW2568" t="s">
        <v>95</v>
      </c>
      <c r="AX2568" t="s"/>
      <c r="AY2568" t="n">
        <v>6873069</v>
      </c>
      <c r="AZ2568" t="s">
        <v>384</v>
      </c>
      <c r="BA2568" t="s"/>
      <c r="BB2568" t="s"/>
      <c r="BC2568" t="n">
        <v>38.9057</v>
      </c>
      <c r="BD2568" t="n">
        <v>38.9057</v>
      </c>
      <c r="BE2568" t="s">
        <v>2881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>
        <v>98</v>
      </c>
      <c r="BO2568" t="s">
        <v>82</v>
      </c>
      <c r="BP2568" t="s">
        <v>99</v>
      </c>
      <c r="BQ2568" t="s">
        <v>386</v>
      </c>
      <c r="BR2568" t="s">
        <v>387</v>
      </c>
    </row>
    <row r="2569" spans="1:70">
      <c r="A2569" t="s">
        <v>70</v>
      </c>
      <c r="B2569" t="s">
        <v>71</v>
      </c>
      <c r="C2569" t="s">
        <v>311</v>
      </c>
      <c r="D2569" t="n">
        <v>3</v>
      </c>
      <c r="E2569" t="s">
        <v>378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111</v>
      </c>
      <c r="L2569" t="s">
        <v>77</v>
      </c>
      <c r="M2569" t="s"/>
      <c r="N2569" t="s">
        <v>379</v>
      </c>
      <c r="O2569" t="s">
        <v>79</v>
      </c>
      <c r="P2569" t="s">
        <v>378</v>
      </c>
      <c r="Q2569" t="s"/>
      <c r="R2569" t="s">
        <v>80</v>
      </c>
      <c r="S2569" t="s">
        <v>1706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>
        <f>HYPERLINK("https://hotelmonitor-cachepage.eclerx.com/savepage/tk_15454758809270756_sr_59.html","info")</f>
        <v/>
      </c>
      <c r="AA2569" t="n">
        <v>-6873069</v>
      </c>
      <c r="AB2569" t="s">
        <v>381</v>
      </c>
      <c r="AC2569" t="s">
        <v>196</v>
      </c>
      <c r="AD2569" t="s">
        <v>89</v>
      </c>
      <c r="AE2569" t="s"/>
      <c r="AF2569" t="s"/>
      <c r="AG2569" t="s"/>
      <c r="AH2569" t="s">
        <v>2880</v>
      </c>
      <c r="AI2569" t="s">
        <v>1708</v>
      </c>
      <c r="AJ2569" t="s"/>
      <c r="AK2569" t="s">
        <v>91</v>
      </c>
      <c r="AL2569" t="s"/>
      <c r="AM2569" t="s"/>
      <c r="AN2569" t="s">
        <v>99</v>
      </c>
      <c r="AO2569" t="s">
        <v>200</v>
      </c>
      <c r="AP2569" t="n">
        <v>13</v>
      </c>
      <c r="AQ2569" t="s">
        <v>92</v>
      </c>
      <c r="AR2569" t="s"/>
      <c r="AS2569" t="s">
        <v>93</v>
      </c>
      <c r="AT2569" t="s">
        <v>94</v>
      </c>
      <c r="AU2569" t="s">
        <v>91</v>
      </c>
      <c r="AV2569" t="s"/>
      <c r="AW2569" t="s">
        <v>95</v>
      </c>
      <c r="AX2569" t="s"/>
      <c r="AY2569" t="n">
        <v>6873069</v>
      </c>
      <c r="AZ2569" t="s">
        <v>384</v>
      </c>
      <c r="BA2569" t="s"/>
      <c r="BB2569" t="s"/>
      <c r="BC2569" t="n">
        <v>38.9057</v>
      </c>
      <c r="BD2569" t="n">
        <v>38.9057</v>
      </c>
      <c r="BE2569" t="s">
        <v>2881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>
        <v>98</v>
      </c>
      <c r="BO2569" t="s">
        <v>82</v>
      </c>
      <c r="BP2569" t="s">
        <v>99</v>
      </c>
      <c r="BQ2569" t="s">
        <v>386</v>
      </c>
      <c r="BR2569" t="s">
        <v>387</v>
      </c>
    </row>
    <row r="2570" spans="1:70">
      <c r="A2570" t="s">
        <v>70</v>
      </c>
      <c r="B2570" t="s">
        <v>71</v>
      </c>
      <c r="C2570" t="s">
        <v>311</v>
      </c>
      <c r="D2570" t="n">
        <v>3</v>
      </c>
      <c r="E2570" t="s">
        <v>378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123.33</v>
      </c>
      <c r="L2570" t="s">
        <v>77</v>
      </c>
      <c r="M2570" t="s"/>
      <c r="N2570" t="s">
        <v>379</v>
      </c>
      <c r="O2570" t="s">
        <v>79</v>
      </c>
      <c r="P2570" t="s">
        <v>378</v>
      </c>
      <c r="Q2570" t="s"/>
      <c r="R2570" t="s">
        <v>80</v>
      </c>
      <c r="S2570" t="s">
        <v>2882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>
        <f>HYPERLINK("https://hotelmonitor-cachepage.eclerx.com/savepage/tk_15454758809270756_sr_59.html","info")</f>
        <v/>
      </c>
      <c r="AA2570" t="n">
        <v>-6873069</v>
      </c>
      <c r="AB2570" t="s">
        <v>394</v>
      </c>
      <c r="AC2570" t="s">
        <v>88</v>
      </c>
      <c r="AD2570" t="s">
        <v>89</v>
      </c>
      <c r="AE2570" t="s"/>
      <c r="AF2570" t="s"/>
      <c r="AG2570" t="s"/>
      <c r="AH2570" t="s">
        <v>2883</v>
      </c>
      <c r="AI2570" t="s">
        <v>2884</v>
      </c>
      <c r="AJ2570" t="s"/>
      <c r="AK2570" t="s">
        <v>91</v>
      </c>
      <c r="AL2570" t="s"/>
      <c r="AM2570" t="s"/>
      <c r="AN2570" t="s">
        <v>91</v>
      </c>
      <c r="AO2570" t="s"/>
      <c r="AP2570" t="n">
        <v>13</v>
      </c>
      <c r="AQ2570" t="s">
        <v>92</v>
      </c>
      <c r="AR2570" t="s"/>
      <c r="AS2570" t="s">
        <v>93</v>
      </c>
      <c r="AT2570" t="s">
        <v>94</v>
      </c>
      <c r="AU2570" t="s">
        <v>91</v>
      </c>
      <c r="AV2570" t="s"/>
      <c r="AW2570" t="s">
        <v>95</v>
      </c>
      <c r="AX2570" t="s"/>
      <c r="AY2570" t="n">
        <v>6873069</v>
      </c>
      <c r="AZ2570" t="s">
        <v>384</v>
      </c>
      <c r="BA2570" t="s"/>
      <c r="BB2570" t="s"/>
      <c r="BC2570" t="n">
        <v>38.9057</v>
      </c>
      <c r="BD2570" t="n">
        <v>38.9057</v>
      </c>
      <c r="BE2570" t="s">
        <v>2885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>
        <v>98</v>
      </c>
      <c r="BO2570" t="s">
        <v>82</v>
      </c>
      <c r="BP2570" t="s">
        <v>99</v>
      </c>
      <c r="BQ2570" t="s">
        <v>386</v>
      </c>
      <c r="BR2570" t="s">
        <v>387</v>
      </c>
    </row>
    <row r="2571" spans="1:70">
      <c r="A2571" t="s">
        <v>70</v>
      </c>
      <c r="B2571" t="s">
        <v>71</v>
      </c>
      <c r="C2571" t="s">
        <v>311</v>
      </c>
      <c r="D2571" t="n">
        <v>3</v>
      </c>
      <c r="E2571" t="s">
        <v>378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123.33</v>
      </c>
      <c r="L2571" t="s">
        <v>77</v>
      </c>
      <c r="M2571" t="s"/>
      <c r="N2571" t="s">
        <v>379</v>
      </c>
      <c r="O2571" t="s">
        <v>79</v>
      </c>
      <c r="P2571" t="s">
        <v>378</v>
      </c>
      <c r="Q2571" t="s"/>
      <c r="R2571" t="s">
        <v>80</v>
      </c>
      <c r="S2571" t="s">
        <v>2882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>
        <f>HYPERLINK("https://hotelmonitor-cachepage.eclerx.com/savepage/tk_15454758809270756_sr_59.html","info")</f>
        <v/>
      </c>
      <c r="AA2571" t="n">
        <v>-6873069</v>
      </c>
      <c r="AB2571" t="s">
        <v>394</v>
      </c>
      <c r="AC2571" t="s">
        <v>88</v>
      </c>
      <c r="AD2571" t="s">
        <v>89</v>
      </c>
      <c r="AE2571" t="s"/>
      <c r="AF2571" t="s"/>
      <c r="AG2571" t="s"/>
      <c r="AH2571" t="s">
        <v>2883</v>
      </c>
      <c r="AI2571" t="s">
        <v>2884</v>
      </c>
      <c r="AJ2571" t="s"/>
      <c r="AK2571" t="s">
        <v>91</v>
      </c>
      <c r="AL2571" t="s"/>
      <c r="AM2571" t="s"/>
      <c r="AN2571" t="s">
        <v>91</v>
      </c>
      <c r="AO2571" t="s"/>
      <c r="AP2571" t="n">
        <v>13</v>
      </c>
      <c r="AQ2571" t="s">
        <v>92</v>
      </c>
      <c r="AR2571" t="s"/>
      <c r="AS2571" t="s">
        <v>93</v>
      </c>
      <c r="AT2571" t="s">
        <v>94</v>
      </c>
      <c r="AU2571" t="s">
        <v>91</v>
      </c>
      <c r="AV2571" t="s"/>
      <c r="AW2571" t="s">
        <v>95</v>
      </c>
      <c r="AX2571" t="s"/>
      <c r="AY2571" t="n">
        <v>6873069</v>
      </c>
      <c r="AZ2571" t="s">
        <v>384</v>
      </c>
      <c r="BA2571" t="s"/>
      <c r="BB2571" t="s"/>
      <c r="BC2571" t="n">
        <v>38.9057</v>
      </c>
      <c r="BD2571" t="n">
        <v>38.9057</v>
      </c>
      <c r="BE2571" t="s">
        <v>2885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>
        <v>98</v>
      </c>
      <c r="BO2571" t="s">
        <v>82</v>
      </c>
      <c r="BP2571" t="s">
        <v>99</v>
      </c>
      <c r="BQ2571" t="s">
        <v>386</v>
      </c>
      <c r="BR2571" t="s">
        <v>387</v>
      </c>
    </row>
    <row r="2572" spans="1:70">
      <c r="A2572" t="s">
        <v>70</v>
      </c>
      <c r="B2572" t="s">
        <v>71</v>
      </c>
      <c r="C2572" t="s">
        <v>311</v>
      </c>
      <c r="D2572" t="n">
        <v>3</v>
      </c>
      <c r="E2572" t="s">
        <v>378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111</v>
      </c>
      <c r="L2572" t="s">
        <v>77</v>
      </c>
      <c r="M2572" t="s"/>
      <c r="N2572" t="s">
        <v>379</v>
      </c>
      <c r="O2572" t="s">
        <v>79</v>
      </c>
      <c r="P2572" t="s">
        <v>378</v>
      </c>
      <c r="Q2572" t="s"/>
      <c r="R2572" t="s">
        <v>80</v>
      </c>
      <c r="S2572" t="s">
        <v>1706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>
        <f>HYPERLINK("https://hotelmonitor-cachepage.eclerx.com/savepage/tk_15454758809270756_sr_59.html","info")</f>
        <v/>
      </c>
      <c r="AA2572" t="n">
        <v>-6873069</v>
      </c>
      <c r="AB2572" t="s">
        <v>381</v>
      </c>
      <c r="AC2572" t="s">
        <v>196</v>
      </c>
      <c r="AD2572" t="s">
        <v>89</v>
      </c>
      <c r="AE2572" t="s"/>
      <c r="AF2572" t="s"/>
      <c r="AG2572" t="s"/>
      <c r="AH2572" t="s">
        <v>2880</v>
      </c>
      <c r="AI2572" t="s">
        <v>1708</v>
      </c>
      <c r="AJ2572" t="s"/>
      <c r="AK2572" t="s">
        <v>91</v>
      </c>
      <c r="AL2572" t="s"/>
      <c r="AM2572" t="s"/>
      <c r="AN2572" t="s">
        <v>99</v>
      </c>
      <c r="AO2572" t="s">
        <v>200</v>
      </c>
      <c r="AP2572" t="n">
        <v>13</v>
      </c>
      <c r="AQ2572" t="s">
        <v>92</v>
      </c>
      <c r="AR2572" t="s"/>
      <c r="AS2572" t="s">
        <v>93</v>
      </c>
      <c r="AT2572" t="s">
        <v>94</v>
      </c>
      <c r="AU2572" t="s">
        <v>91</v>
      </c>
      <c r="AV2572" t="s"/>
      <c r="AW2572" t="s">
        <v>95</v>
      </c>
      <c r="AX2572" t="s"/>
      <c r="AY2572" t="n">
        <v>6873069</v>
      </c>
      <c r="AZ2572" t="s">
        <v>384</v>
      </c>
      <c r="BA2572" t="s"/>
      <c r="BB2572" t="s"/>
      <c r="BC2572" t="n">
        <v>38.9057</v>
      </c>
      <c r="BD2572" t="n">
        <v>38.9057</v>
      </c>
      <c r="BE2572" t="s">
        <v>2881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>
        <v>98</v>
      </c>
      <c r="BO2572" t="s">
        <v>82</v>
      </c>
      <c r="BP2572" t="s">
        <v>99</v>
      </c>
      <c r="BQ2572" t="s">
        <v>403</v>
      </c>
      <c r="BR2572" t="s">
        <v>387</v>
      </c>
    </row>
    <row r="2573" spans="1:70">
      <c r="A2573" t="s">
        <v>70</v>
      </c>
      <c r="B2573" t="s">
        <v>71</v>
      </c>
      <c r="C2573" t="s">
        <v>311</v>
      </c>
      <c r="D2573" t="n">
        <v>3</v>
      </c>
      <c r="E2573" t="s">
        <v>378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111</v>
      </c>
      <c r="L2573" t="s">
        <v>77</v>
      </c>
      <c r="M2573" t="s"/>
      <c r="N2573" t="s">
        <v>379</v>
      </c>
      <c r="O2573" t="s">
        <v>79</v>
      </c>
      <c r="P2573" t="s">
        <v>378</v>
      </c>
      <c r="Q2573" t="s"/>
      <c r="R2573" t="s">
        <v>80</v>
      </c>
      <c r="S2573" t="s">
        <v>1706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>
        <f>HYPERLINK("https://hotelmonitor-cachepage.eclerx.com/savepage/tk_15454758809270756_sr_59.html","info")</f>
        <v/>
      </c>
      <c r="AA2573" t="n">
        <v>-6873069</v>
      </c>
      <c r="AB2573" t="s">
        <v>381</v>
      </c>
      <c r="AC2573" t="s">
        <v>196</v>
      </c>
      <c r="AD2573" t="s">
        <v>89</v>
      </c>
      <c r="AE2573" t="s"/>
      <c r="AF2573" t="s"/>
      <c r="AG2573" t="s"/>
      <c r="AH2573" t="s">
        <v>2880</v>
      </c>
      <c r="AI2573" t="s">
        <v>1708</v>
      </c>
      <c r="AJ2573" t="s"/>
      <c r="AK2573" t="s">
        <v>91</v>
      </c>
      <c r="AL2573" t="s"/>
      <c r="AM2573" t="s"/>
      <c r="AN2573" t="s">
        <v>99</v>
      </c>
      <c r="AO2573" t="s">
        <v>200</v>
      </c>
      <c r="AP2573" t="n">
        <v>13</v>
      </c>
      <c r="AQ2573" t="s">
        <v>92</v>
      </c>
      <c r="AR2573" t="s"/>
      <c r="AS2573" t="s">
        <v>93</v>
      </c>
      <c r="AT2573" t="s">
        <v>94</v>
      </c>
      <c r="AU2573" t="s">
        <v>91</v>
      </c>
      <c r="AV2573" t="s"/>
      <c r="AW2573" t="s">
        <v>95</v>
      </c>
      <c r="AX2573" t="s"/>
      <c r="AY2573" t="n">
        <v>6873069</v>
      </c>
      <c r="AZ2573" t="s">
        <v>384</v>
      </c>
      <c r="BA2573" t="s"/>
      <c r="BB2573" t="s"/>
      <c r="BC2573" t="n">
        <v>38.9057</v>
      </c>
      <c r="BD2573" t="n">
        <v>38.9057</v>
      </c>
      <c r="BE2573" t="s">
        <v>2881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>
        <v>98</v>
      </c>
      <c r="BO2573" t="s">
        <v>82</v>
      </c>
      <c r="BP2573" t="s">
        <v>99</v>
      </c>
      <c r="BQ2573" t="s">
        <v>403</v>
      </c>
      <c r="BR2573" t="s">
        <v>387</v>
      </c>
    </row>
    <row r="2574" spans="1:70">
      <c r="A2574" t="s">
        <v>70</v>
      </c>
      <c r="B2574" t="s">
        <v>71</v>
      </c>
      <c r="C2574" t="s">
        <v>311</v>
      </c>
      <c r="D2574" t="n">
        <v>3</v>
      </c>
      <c r="E2574" t="s">
        <v>378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123.33</v>
      </c>
      <c r="L2574" t="s">
        <v>77</v>
      </c>
      <c r="M2574" t="s"/>
      <c r="N2574" t="s">
        <v>379</v>
      </c>
      <c r="O2574" t="s">
        <v>79</v>
      </c>
      <c r="P2574" t="s">
        <v>378</v>
      </c>
      <c r="Q2574" t="s"/>
      <c r="R2574" t="s">
        <v>80</v>
      </c>
      <c r="S2574" t="s">
        <v>2882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>
        <f>HYPERLINK("https://hotelmonitor-cachepage.eclerx.com/savepage/tk_15454758809270756_sr_59.html","info")</f>
        <v/>
      </c>
      <c r="AA2574" t="n">
        <v>-6873069</v>
      </c>
      <c r="AB2574" t="s">
        <v>394</v>
      </c>
      <c r="AC2574" t="s">
        <v>88</v>
      </c>
      <c r="AD2574" t="s">
        <v>89</v>
      </c>
      <c r="AE2574" t="s"/>
      <c r="AF2574" t="s"/>
      <c r="AG2574" t="s"/>
      <c r="AH2574" t="s">
        <v>2883</v>
      </c>
      <c r="AI2574" t="s">
        <v>2884</v>
      </c>
      <c r="AJ2574" t="s"/>
      <c r="AK2574" t="s">
        <v>91</v>
      </c>
      <c r="AL2574" t="s"/>
      <c r="AM2574" t="s"/>
      <c r="AN2574" t="s">
        <v>91</v>
      </c>
      <c r="AO2574" t="s"/>
      <c r="AP2574" t="n">
        <v>13</v>
      </c>
      <c r="AQ2574" t="s">
        <v>92</v>
      </c>
      <c r="AR2574" t="s"/>
      <c r="AS2574" t="s">
        <v>93</v>
      </c>
      <c r="AT2574" t="s">
        <v>94</v>
      </c>
      <c r="AU2574" t="s">
        <v>91</v>
      </c>
      <c r="AV2574" t="s"/>
      <c r="AW2574" t="s">
        <v>95</v>
      </c>
      <c r="AX2574" t="s"/>
      <c r="AY2574" t="n">
        <v>6873069</v>
      </c>
      <c r="AZ2574" t="s">
        <v>384</v>
      </c>
      <c r="BA2574" t="s"/>
      <c r="BB2574" t="s"/>
      <c r="BC2574" t="n">
        <v>38.9057</v>
      </c>
      <c r="BD2574" t="n">
        <v>38.9057</v>
      </c>
      <c r="BE2574" t="s">
        <v>2885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>
        <v>98</v>
      </c>
      <c r="BO2574" t="s">
        <v>82</v>
      </c>
      <c r="BP2574" t="s">
        <v>99</v>
      </c>
      <c r="BQ2574" t="s">
        <v>403</v>
      </c>
      <c r="BR2574" t="s">
        <v>387</v>
      </c>
    </row>
    <row r="2575" spans="1:70">
      <c r="A2575" t="s">
        <v>70</v>
      </c>
      <c r="B2575" t="s">
        <v>71</v>
      </c>
      <c r="C2575" t="s">
        <v>311</v>
      </c>
      <c r="D2575" t="n">
        <v>3</v>
      </c>
      <c r="E2575" t="s">
        <v>378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123.33</v>
      </c>
      <c r="L2575" t="s">
        <v>77</v>
      </c>
      <c r="M2575" t="s"/>
      <c r="N2575" t="s">
        <v>379</v>
      </c>
      <c r="O2575" t="s">
        <v>79</v>
      </c>
      <c r="P2575" t="s">
        <v>378</v>
      </c>
      <c r="Q2575" t="s"/>
      <c r="R2575" t="s">
        <v>80</v>
      </c>
      <c r="S2575" t="s">
        <v>2882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>
        <f>HYPERLINK("https://hotelmonitor-cachepage.eclerx.com/savepage/tk_15454758809270756_sr_59.html","info")</f>
        <v/>
      </c>
      <c r="AA2575" t="n">
        <v>-6873069</v>
      </c>
      <c r="AB2575" t="s">
        <v>394</v>
      </c>
      <c r="AC2575" t="s">
        <v>88</v>
      </c>
      <c r="AD2575" t="s">
        <v>89</v>
      </c>
      <c r="AE2575" t="s"/>
      <c r="AF2575" t="s"/>
      <c r="AG2575" t="s"/>
      <c r="AH2575" t="s">
        <v>2883</v>
      </c>
      <c r="AI2575" t="s">
        <v>2884</v>
      </c>
      <c r="AJ2575" t="s"/>
      <c r="AK2575" t="s">
        <v>91</v>
      </c>
      <c r="AL2575" t="s"/>
      <c r="AM2575" t="s"/>
      <c r="AN2575" t="s">
        <v>91</v>
      </c>
      <c r="AO2575" t="s"/>
      <c r="AP2575" t="n">
        <v>13</v>
      </c>
      <c r="AQ2575" t="s">
        <v>92</v>
      </c>
      <c r="AR2575" t="s"/>
      <c r="AS2575" t="s">
        <v>93</v>
      </c>
      <c r="AT2575" t="s">
        <v>94</v>
      </c>
      <c r="AU2575" t="s">
        <v>91</v>
      </c>
      <c r="AV2575" t="s"/>
      <c r="AW2575" t="s">
        <v>95</v>
      </c>
      <c r="AX2575" t="s"/>
      <c r="AY2575" t="n">
        <v>6873069</v>
      </c>
      <c r="AZ2575" t="s">
        <v>384</v>
      </c>
      <c r="BA2575" t="s"/>
      <c r="BB2575" t="s"/>
      <c r="BC2575" t="n">
        <v>38.9057</v>
      </c>
      <c r="BD2575" t="n">
        <v>38.9057</v>
      </c>
      <c r="BE2575" t="s">
        <v>2885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>
        <v>98</v>
      </c>
      <c r="BO2575" t="s">
        <v>82</v>
      </c>
      <c r="BP2575" t="s">
        <v>99</v>
      </c>
      <c r="BQ2575" t="s">
        <v>403</v>
      </c>
      <c r="BR2575" t="s">
        <v>387</v>
      </c>
    </row>
    <row r="2576" spans="1:70">
      <c r="A2576" t="s">
        <v>70</v>
      </c>
      <c r="B2576" t="s">
        <v>71</v>
      </c>
      <c r="C2576" t="s">
        <v>311</v>
      </c>
      <c r="D2576" t="n">
        <v>3</v>
      </c>
      <c r="E2576" t="s">
        <v>378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129</v>
      </c>
      <c r="L2576" t="s">
        <v>77</v>
      </c>
      <c r="M2576" t="s"/>
      <c r="N2576" t="s">
        <v>490</v>
      </c>
      <c r="O2576" t="s">
        <v>79</v>
      </c>
      <c r="P2576" t="s">
        <v>378</v>
      </c>
      <c r="Q2576" t="s"/>
      <c r="R2576" t="s">
        <v>80</v>
      </c>
      <c r="S2576" t="s">
        <v>2886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HYPERLINK("https://hotelmonitor-cachepage.eclerx.com/savepage/tk_15454758809270756_sr_59.html","info")</f>
        <v/>
      </c>
      <c r="AA2576" t="n">
        <v>-6873069</v>
      </c>
      <c r="AB2576" t="s">
        <v>381</v>
      </c>
      <c r="AC2576" t="s">
        <v>196</v>
      </c>
      <c r="AD2576" t="s">
        <v>89</v>
      </c>
      <c r="AE2576" t="s"/>
      <c r="AF2576" t="s"/>
      <c r="AG2576" t="s"/>
      <c r="AH2576" t="s">
        <v>2887</v>
      </c>
      <c r="AI2576" t="s">
        <v>2888</v>
      </c>
      <c r="AJ2576" t="s"/>
      <c r="AK2576" t="s">
        <v>91</v>
      </c>
      <c r="AL2576" t="s"/>
      <c r="AM2576" t="s"/>
      <c r="AN2576" t="s">
        <v>99</v>
      </c>
      <c r="AO2576" t="s">
        <v>200</v>
      </c>
      <c r="AP2576" t="n">
        <v>13</v>
      </c>
      <c r="AQ2576" t="s">
        <v>92</v>
      </c>
      <c r="AR2576" t="s"/>
      <c r="AS2576" t="s">
        <v>1171</v>
      </c>
      <c r="AT2576" t="s">
        <v>94</v>
      </c>
      <c r="AU2576" t="s">
        <v>91</v>
      </c>
      <c r="AV2576" t="s"/>
      <c r="AW2576" t="s">
        <v>95</v>
      </c>
      <c r="AX2576" t="s"/>
      <c r="AY2576" t="n">
        <v>6873069</v>
      </c>
      <c r="AZ2576" t="s">
        <v>384</v>
      </c>
      <c r="BA2576" t="s"/>
      <c r="BB2576" t="s"/>
      <c r="BC2576" t="n">
        <v>38.9057</v>
      </c>
      <c r="BD2576" t="n">
        <v>38.9057</v>
      </c>
      <c r="BE2576" t="s">
        <v>2889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>
        <v>98</v>
      </c>
      <c r="BO2576" t="s">
        <v>82</v>
      </c>
      <c r="BP2576" t="s">
        <v>99</v>
      </c>
      <c r="BQ2576" t="s">
        <v>495</v>
      </c>
      <c r="BR2576" t="s">
        <v>387</v>
      </c>
    </row>
    <row r="2577" spans="1:70">
      <c r="A2577" t="s">
        <v>70</v>
      </c>
      <c r="B2577" t="s">
        <v>71</v>
      </c>
      <c r="C2577" t="s">
        <v>311</v>
      </c>
      <c r="D2577" t="n">
        <v>3</v>
      </c>
      <c r="E2577" t="s">
        <v>378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129</v>
      </c>
      <c r="L2577" t="s">
        <v>77</v>
      </c>
      <c r="M2577" t="s"/>
      <c r="N2577" t="s">
        <v>490</v>
      </c>
      <c r="O2577" t="s">
        <v>79</v>
      </c>
      <c r="P2577" t="s">
        <v>378</v>
      </c>
      <c r="Q2577" t="s"/>
      <c r="R2577" t="s">
        <v>80</v>
      </c>
      <c r="S2577" t="s">
        <v>2886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HYPERLINK("https://hotelmonitor-cachepage.eclerx.com/savepage/tk_15454758809270756_sr_59.html","info")</f>
        <v/>
      </c>
      <c r="AA2577" t="n">
        <v>-6873069</v>
      </c>
      <c r="AB2577" t="s">
        <v>381</v>
      </c>
      <c r="AC2577" t="s">
        <v>196</v>
      </c>
      <c r="AD2577" t="s">
        <v>89</v>
      </c>
      <c r="AE2577" t="s"/>
      <c r="AF2577" t="s"/>
      <c r="AG2577" t="s"/>
      <c r="AH2577" t="s">
        <v>2887</v>
      </c>
      <c r="AI2577" t="s">
        <v>2888</v>
      </c>
      <c r="AJ2577" t="s"/>
      <c r="AK2577" t="s">
        <v>91</v>
      </c>
      <c r="AL2577" t="s"/>
      <c r="AM2577" t="s"/>
      <c r="AN2577" t="s">
        <v>99</v>
      </c>
      <c r="AO2577" t="s">
        <v>200</v>
      </c>
      <c r="AP2577" t="n">
        <v>13</v>
      </c>
      <c r="AQ2577" t="s">
        <v>92</v>
      </c>
      <c r="AR2577" t="s"/>
      <c r="AS2577" t="s">
        <v>1171</v>
      </c>
      <c r="AT2577" t="s">
        <v>94</v>
      </c>
      <c r="AU2577" t="s">
        <v>91</v>
      </c>
      <c r="AV2577" t="s"/>
      <c r="AW2577" t="s">
        <v>95</v>
      </c>
      <c r="AX2577" t="s"/>
      <c r="AY2577" t="n">
        <v>6873069</v>
      </c>
      <c r="AZ2577" t="s">
        <v>384</v>
      </c>
      <c r="BA2577" t="s"/>
      <c r="BB2577" t="s"/>
      <c r="BC2577" t="n">
        <v>38.9057</v>
      </c>
      <c r="BD2577" t="n">
        <v>38.9057</v>
      </c>
      <c r="BE2577" t="s">
        <v>2889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>
        <v>98</v>
      </c>
      <c r="BO2577" t="s">
        <v>82</v>
      </c>
      <c r="BP2577" t="s">
        <v>99</v>
      </c>
      <c r="BQ2577" t="s">
        <v>495</v>
      </c>
      <c r="BR2577" t="s">
        <v>387</v>
      </c>
    </row>
    <row r="2578" spans="1:70">
      <c r="A2578" t="s">
        <v>70</v>
      </c>
      <c r="B2578" t="s">
        <v>71</v>
      </c>
      <c r="C2578" t="s">
        <v>311</v>
      </c>
      <c r="D2578" t="n">
        <v>3</v>
      </c>
      <c r="E2578" t="s">
        <v>378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143.33</v>
      </c>
      <c r="L2578" t="s">
        <v>77</v>
      </c>
      <c r="M2578" t="s"/>
      <c r="N2578" t="s">
        <v>490</v>
      </c>
      <c r="O2578" t="s">
        <v>79</v>
      </c>
      <c r="P2578" t="s">
        <v>378</v>
      </c>
      <c r="Q2578" t="s"/>
      <c r="R2578" t="s">
        <v>80</v>
      </c>
      <c r="S2578" t="s">
        <v>869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HYPERLINK("https://hotelmonitor-cachepage.eclerx.com/savepage/tk_15454758809270756_sr_59.html","info")</f>
        <v/>
      </c>
      <c r="AA2578" t="n">
        <v>-6873069</v>
      </c>
      <c r="AB2578" t="s">
        <v>394</v>
      </c>
      <c r="AC2578" t="s">
        <v>88</v>
      </c>
      <c r="AD2578" t="s">
        <v>89</v>
      </c>
      <c r="AE2578" t="s"/>
      <c r="AF2578" t="s"/>
      <c r="AG2578" t="s"/>
      <c r="AH2578" t="s">
        <v>2890</v>
      </c>
      <c r="AI2578" t="s">
        <v>2891</v>
      </c>
      <c r="AJ2578" t="s"/>
      <c r="AK2578" t="s">
        <v>91</v>
      </c>
      <c r="AL2578" t="s"/>
      <c r="AM2578" t="s"/>
      <c r="AN2578" t="s">
        <v>91</v>
      </c>
      <c r="AO2578" t="s"/>
      <c r="AP2578" t="n">
        <v>13</v>
      </c>
      <c r="AQ2578" t="s">
        <v>92</v>
      </c>
      <c r="AR2578" t="s"/>
      <c r="AS2578" t="s">
        <v>1171</v>
      </c>
      <c r="AT2578" t="s">
        <v>94</v>
      </c>
      <c r="AU2578" t="s">
        <v>91</v>
      </c>
      <c r="AV2578" t="s"/>
      <c r="AW2578" t="s">
        <v>95</v>
      </c>
      <c r="AX2578" t="s"/>
      <c r="AY2578" t="n">
        <v>6873069</v>
      </c>
      <c r="AZ2578" t="s">
        <v>384</v>
      </c>
      <c r="BA2578" t="s"/>
      <c r="BB2578" t="s"/>
      <c r="BC2578" t="n">
        <v>38.9057</v>
      </c>
      <c r="BD2578" t="n">
        <v>38.9057</v>
      </c>
      <c r="BE2578" t="s">
        <v>2892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>
        <v>98</v>
      </c>
      <c r="BO2578" t="s">
        <v>82</v>
      </c>
      <c r="BP2578" t="s">
        <v>99</v>
      </c>
      <c r="BQ2578" t="s">
        <v>495</v>
      </c>
      <c r="BR2578" t="s">
        <v>387</v>
      </c>
    </row>
    <row r="2579" spans="1:70">
      <c r="A2579" t="s">
        <v>70</v>
      </c>
      <c r="B2579" t="s">
        <v>71</v>
      </c>
      <c r="C2579" t="s">
        <v>311</v>
      </c>
      <c r="D2579" t="n">
        <v>3</v>
      </c>
      <c r="E2579" t="s">
        <v>378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143.33</v>
      </c>
      <c r="L2579" t="s">
        <v>77</v>
      </c>
      <c r="M2579" t="s"/>
      <c r="N2579" t="s">
        <v>490</v>
      </c>
      <c r="O2579" t="s">
        <v>79</v>
      </c>
      <c r="P2579" t="s">
        <v>378</v>
      </c>
      <c r="Q2579" t="s"/>
      <c r="R2579" t="s">
        <v>80</v>
      </c>
      <c r="S2579" t="s">
        <v>869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HYPERLINK("https://hotelmonitor-cachepage.eclerx.com/savepage/tk_15454758809270756_sr_59.html","info")</f>
        <v/>
      </c>
      <c r="AA2579" t="n">
        <v>-6873069</v>
      </c>
      <c r="AB2579" t="s">
        <v>394</v>
      </c>
      <c r="AC2579" t="s">
        <v>88</v>
      </c>
      <c r="AD2579" t="s">
        <v>89</v>
      </c>
      <c r="AE2579" t="s"/>
      <c r="AF2579" t="s"/>
      <c r="AG2579" t="s"/>
      <c r="AH2579" t="s">
        <v>2890</v>
      </c>
      <c r="AI2579" t="s">
        <v>2891</v>
      </c>
      <c r="AJ2579" t="s"/>
      <c r="AK2579" t="s">
        <v>91</v>
      </c>
      <c r="AL2579" t="s"/>
      <c r="AM2579" t="s"/>
      <c r="AN2579" t="s">
        <v>91</v>
      </c>
      <c r="AO2579" t="s"/>
      <c r="AP2579" t="n">
        <v>13</v>
      </c>
      <c r="AQ2579" t="s">
        <v>92</v>
      </c>
      <c r="AR2579" t="s"/>
      <c r="AS2579" t="s">
        <v>1171</v>
      </c>
      <c r="AT2579" t="s">
        <v>94</v>
      </c>
      <c r="AU2579" t="s">
        <v>91</v>
      </c>
      <c r="AV2579" t="s"/>
      <c r="AW2579" t="s">
        <v>95</v>
      </c>
      <c r="AX2579" t="s"/>
      <c r="AY2579" t="n">
        <v>6873069</v>
      </c>
      <c r="AZ2579" t="s">
        <v>384</v>
      </c>
      <c r="BA2579" t="s"/>
      <c r="BB2579" t="s"/>
      <c r="BC2579" t="n">
        <v>38.9057</v>
      </c>
      <c r="BD2579" t="n">
        <v>38.9057</v>
      </c>
      <c r="BE2579" t="s">
        <v>2892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>
        <v>98</v>
      </c>
      <c r="BO2579" t="s">
        <v>82</v>
      </c>
      <c r="BP2579" t="s">
        <v>99</v>
      </c>
      <c r="BQ2579" t="s">
        <v>495</v>
      </c>
      <c r="BR2579" t="s">
        <v>387</v>
      </c>
    </row>
    <row r="2580" spans="1:70">
      <c r="A2580" t="s">
        <v>70</v>
      </c>
      <c r="B2580" t="s">
        <v>71</v>
      </c>
      <c r="C2580" t="s">
        <v>311</v>
      </c>
      <c r="D2580" t="n">
        <v>3</v>
      </c>
      <c r="E2580" t="s">
        <v>378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156</v>
      </c>
      <c r="L2580" t="s">
        <v>77</v>
      </c>
      <c r="M2580" t="s"/>
      <c r="N2580" t="s">
        <v>379</v>
      </c>
      <c r="O2580" t="s">
        <v>79</v>
      </c>
      <c r="P2580" t="s">
        <v>378</v>
      </c>
      <c r="Q2580" t="s"/>
      <c r="R2580" t="s">
        <v>80</v>
      </c>
      <c r="S2580" t="s">
        <v>2806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HYPERLINK("https://hotelmonitor-cachepage.eclerx.com/savepage/tk_15454758809270756_sr_59.html","info")</f>
        <v/>
      </c>
      <c r="AA2580" t="n">
        <v>-6873069</v>
      </c>
      <c r="AB2580" t="s">
        <v>381</v>
      </c>
      <c r="AC2580" t="s">
        <v>196</v>
      </c>
      <c r="AD2580" t="s">
        <v>89</v>
      </c>
      <c r="AE2580" t="s"/>
      <c r="AF2580" t="s"/>
      <c r="AG2580" t="s"/>
      <c r="AH2580" t="s">
        <v>2807</v>
      </c>
      <c r="AI2580" t="s">
        <v>2808</v>
      </c>
      <c r="AJ2580" t="s"/>
      <c r="AK2580" t="s">
        <v>91</v>
      </c>
      <c r="AL2580" t="s"/>
      <c r="AM2580" t="s"/>
      <c r="AN2580" t="s">
        <v>99</v>
      </c>
      <c r="AO2580" t="s">
        <v>200</v>
      </c>
      <c r="AP2580" t="n">
        <v>13</v>
      </c>
      <c r="AQ2580" t="s">
        <v>92</v>
      </c>
      <c r="AR2580" t="s"/>
      <c r="AS2580" t="s">
        <v>93</v>
      </c>
      <c r="AT2580" t="s">
        <v>94</v>
      </c>
      <c r="AU2580" t="s">
        <v>91</v>
      </c>
      <c r="AV2580" t="s"/>
      <c r="AW2580" t="s">
        <v>95</v>
      </c>
      <c r="AX2580" t="s"/>
      <c r="AY2580" t="n">
        <v>6873069</v>
      </c>
      <c r="AZ2580" t="s">
        <v>384</v>
      </c>
      <c r="BA2580" t="s"/>
      <c r="BB2580" t="s"/>
      <c r="BC2580" t="n">
        <v>38.9057</v>
      </c>
      <c r="BD2580" t="n">
        <v>38.9057</v>
      </c>
      <c r="BE2580" t="s">
        <v>2893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>
        <v>98</v>
      </c>
      <c r="BO2580" t="s">
        <v>82</v>
      </c>
      <c r="BP2580" t="s">
        <v>99</v>
      </c>
      <c r="BQ2580" t="s">
        <v>416</v>
      </c>
      <c r="BR2580" t="s">
        <v>387</v>
      </c>
    </row>
    <row r="2581" spans="1:70">
      <c r="A2581" t="s">
        <v>70</v>
      </c>
      <c r="B2581" t="s">
        <v>71</v>
      </c>
      <c r="C2581" t="s">
        <v>311</v>
      </c>
      <c r="D2581" t="n">
        <v>3</v>
      </c>
      <c r="E2581" t="s">
        <v>378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156</v>
      </c>
      <c r="L2581" t="s">
        <v>77</v>
      </c>
      <c r="M2581" t="s"/>
      <c r="N2581" t="s">
        <v>379</v>
      </c>
      <c r="O2581" t="s">
        <v>79</v>
      </c>
      <c r="P2581" t="s">
        <v>378</v>
      </c>
      <c r="Q2581" t="s"/>
      <c r="R2581" t="s">
        <v>80</v>
      </c>
      <c r="S2581" t="s">
        <v>2806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HYPERLINK("https://hotelmonitor-cachepage.eclerx.com/savepage/tk_15454758809270756_sr_59.html","info")</f>
        <v/>
      </c>
      <c r="AA2581" t="n">
        <v>-6873069</v>
      </c>
      <c r="AB2581" t="s">
        <v>381</v>
      </c>
      <c r="AC2581" t="s">
        <v>196</v>
      </c>
      <c r="AD2581" t="s">
        <v>89</v>
      </c>
      <c r="AE2581" t="s"/>
      <c r="AF2581" t="s"/>
      <c r="AG2581" t="s"/>
      <c r="AH2581" t="s">
        <v>2807</v>
      </c>
      <c r="AI2581" t="s">
        <v>2808</v>
      </c>
      <c r="AJ2581" t="s"/>
      <c r="AK2581" t="s">
        <v>91</v>
      </c>
      <c r="AL2581" t="s"/>
      <c r="AM2581" t="s"/>
      <c r="AN2581" t="s">
        <v>99</v>
      </c>
      <c r="AO2581" t="s">
        <v>200</v>
      </c>
      <c r="AP2581" t="n">
        <v>13</v>
      </c>
      <c r="AQ2581" t="s">
        <v>92</v>
      </c>
      <c r="AR2581" t="s"/>
      <c r="AS2581" t="s">
        <v>93</v>
      </c>
      <c r="AT2581" t="s">
        <v>94</v>
      </c>
      <c r="AU2581" t="s">
        <v>91</v>
      </c>
      <c r="AV2581" t="s"/>
      <c r="AW2581" t="s">
        <v>95</v>
      </c>
      <c r="AX2581" t="s"/>
      <c r="AY2581" t="n">
        <v>6873069</v>
      </c>
      <c r="AZ2581" t="s">
        <v>384</v>
      </c>
      <c r="BA2581" t="s"/>
      <c r="BB2581" t="s"/>
      <c r="BC2581" t="n">
        <v>38.9057</v>
      </c>
      <c r="BD2581" t="n">
        <v>38.9057</v>
      </c>
      <c r="BE2581" t="s">
        <v>2893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>
        <v>98</v>
      </c>
      <c r="BO2581" t="s">
        <v>82</v>
      </c>
      <c r="BP2581" t="s">
        <v>99</v>
      </c>
      <c r="BQ2581" t="s">
        <v>416</v>
      </c>
      <c r="BR2581" t="s">
        <v>387</v>
      </c>
    </row>
    <row r="2582" spans="1:70">
      <c r="A2582" t="s">
        <v>70</v>
      </c>
      <c r="B2582" t="s">
        <v>71</v>
      </c>
      <c r="C2582" t="s">
        <v>311</v>
      </c>
      <c r="D2582" t="n">
        <v>3</v>
      </c>
      <c r="E2582" t="s">
        <v>378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173.33</v>
      </c>
      <c r="L2582" t="s">
        <v>77</v>
      </c>
      <c r="M2582" t="s"/>
      <c r="N2582" t="s">
        <v>379</v>
      </c>
      <c r="O2582" t="s">
        <v>79</v>
      </c>
      <c r="P2582" t="s">
        <v>378</v>
      </c>
      <c r="Q2582" t="s"/>
      <c r="R2582" t="s">
        <v>80</v>
      </c>
      <c r="S2582" t="s">
        <v>2894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HYPERLINK("https://hotelmonitor-cachepage.eclerx.com/savepage/tk_15454758809270756_sr_59.html","info")</f>
        <v/>
      </c>
      <c r="AA2582" t="n">
        <v>-6873069</v>
      </c>
      <c r="AB2582" t="s">
        <v>394</v>
      </c>
      <c r="AC2582" t="s">
        <v>88</v>
      </c>
      <c r="AD2582" t="s">
        <v>89</v>
      </c>
      <c r="AE2582" t="s"/>
      <c r="AF2582" t="s"/>
      <c r="AG2582" t="s"/>
      <c r="AH2582" t="s">
        <v>2895</v>
      </c>
      <c r="AI2582" t="s">
        <v>2896</v>
      </c>
      <c r="AJ2582" t="s"/>
      <c r="AK2582" t="s">
        <v>91</v>
      </c>
      <c r="AL2582" t="s"/>
      <c r="AM2582" t="s"/>
      <c r="AN2582" t="s">
        <v>91</v>
      </c>
      <c r="AO2582" t="s"/>
      <c r="AP2582" t="n">
        <v>13</v>
      </c>
      <c r="AQ2582" t="s">
        <v>92</v>
      </c>
      <c r="AR2582" t="s"/>
      <c r="AS2582" t="s">
        <v>93</v>
      </c>
      <c r="AT2582" t="s">
        <v>94</v>
      </c>
      <c r="AU2582" t="s">
        <v>91</v>
      </c>
      <c r="AV2582" t="s"/>
      <c r="AW2582" t="s">
        <v>95</v>
      </c>
      <c r="AX2582" t="s"/>
      <c r="AY2582" t="n">
        <v>6873069</v>
      </c>
      <c r="AZ2582" t="s">
        <v>384</v>
      </c>
      <c r="BA2582" t="s"/>
      <c r="BB2582" t="s"/>
      <c r="BC2582" t="n">
        <v>38.9057</v>
      </c>
      <c r="BD2582" t="n">
        <v>38.9057</v>
      </c>
      <c r="BE2582" t="s">
        <v>2897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>
        <v>98</v>
      </c>
      <c r="BO2582" t="s">
        <v>82</v>
      </c>
      <c r="BP2582" t="s">
        <v>99</v>
      </c>
      <c r="BQ2582" t="s">
        <v>416</v>
      </c>
      <c r="BR2582" t="s">
        <v>387</v>
      </c>
    </row>
    <row r="2583" spans="1:70">
      <c r="A2583" t="s">
        <v>70</v>
      </c>
      <c r="B2583" t="s">
        <v>71</v>
      </c>
      <c r="C2583" t="s">
        <v>311</v>
      </c>
      <c r="D2583" t="n">
        <v>3</v>
      </c>
      <c r="E2583" t="s">
        <v>378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173.33</v>
      </c>
      <c r="L2583" t="s">
        <v>77</v>
      </c>
      <c r="M2583" t="s"/>
      <c r="N2583" t="s">
        <v>379</v>
      </c>
      <c r="O2583" t="s">
        <v>79</v>
      </c>
      <c r="P2583" t="s">
        <v>378</v>
      </c>
      <c r="Q2583" t="s"/>
      <c r="R2583" t="s">
        <v>80</v>
      </c>
      <c r="S2583" t="s">
        <v>2894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HYPERLINK("https://hotelmonitor-cachepage.eclerx.com/savepage/tk_15454758809270756_sr_59.html","info")</f>
        <v/>
      </c>
      <c r="AA2583" t="n">
        <v>-6873069</v>
      </c>
      <c r="AB2583" t="s">
        <v>394</v>
      </c>
      <c r="AC2583" t="s">
        <v>88</v>
      </c>
      <c r="AD2583" t="s">
        <v>89</v>
      </c>
      <c r="AE2583" t="s"/>
      <c r="AF2583" t="s"/>
      <c r="AG2583" t="s"/>
      <c r="AH2583" t="s">
        <v>2895</v>
      </c>
      <c r="AI2583" t="s">
        <v>2896</v>
      </c>
      <c r="AJ2583" t="s"/>
      <c r="AK2583" t="s">
        <v>91</v>
      </c>
      <c r="AL2583" t="s"/>
      <c r="AM2583" t="s"/>
      <c r="AN2583" t="s">
        <v>91</v>
      </c>
      <c r="AO2583" t="s"/>
      <c r="AP2583" t="n">
        <v>13</v>
      </c>
      <c r="AQ2583" t="s">
        <v>92</v>
      </c>
      <c r="AR2583" t="s"/>
      <c r="AS2583" t="s">
        <v>93</v>
      </c>
      <c r="AT2583" t="s">
        <v>94</v>
      </c>
      <c r="AU2583" t="s">
        <v>91</v>
      </c>
      <c r="AV2583" t="s"/>
      <c r="AW2583" t="s">
        <v>95</v>
      </c>
      <c r="AX2583" t="s"/>
      <c r="AY2583" t="n">
        <v>6873069</v>
      </c>
      <c r="AZ2583" t="s">
        <v>384</v>
      </c>
      <c r="BA2583" t="s"/>
      <c r="BB2583" t="s"/>
      <c r="BC2583" t="n">
        <v>38.9057</v>
      </c>
      <c r="BD2583" t="n">
        <v>38.9057</v>
      </c>
      <c r="BE2583" t="s">
        <v>2897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>
        <v>98</v>
      </c>
      <c r="BO2583" t="s">
        <v>82</v>
      </c>
      <c r="BP2583" t="s">
        <v>99</v>
      </c>
      <c r="BQ2583" t="s">
        <v>416</v>
      </c>
      <c r="BR2583" t="s">
        <v>387</v>
      </c>
    </row>
    <row r="2584" spans="1:70">
      <c r="A2584" t="s">
        <v>70</v>
      </c>
      <c r="B2584" t="s">
        <v>71</v>
      </c>
      <c r="C2584" t="s">
        <v>311</v>
      </c>
      <c r="D2584" t="n">
        <v>3</v>
      </c>
      <c r="E2584" t="s">
        <v>378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183</v>
      </c>
      <c r="L2584" t="s">
        <v>77</v>
      </c>
      <c r="M2584" t="s"/>
      <c r="N2584" t="s">
        <v>508</v>
      </c>
      <c r="O2584" t="s">
        <v>79</v>
      </c>
      <c r="P2584" t="s">
        <v>378</v>
      </c>
      <c r="Q2584" t="s"/>
      <c r="R2584" t="s">
        <v>80</v>
      </c>
      <c r="S2584" t="s">
        <v>2898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HYPERLINK("https://hotelmonitor-cachepage.eclerx.com/savepage/tk_15454758809270756_sr_59.html","info")</f>
        <v/>
      </c>
      <c r="AA2584" t="n">
        <v>-6873069</v>
      </c>
      <c r="AB2584" t="s">
        <v>381</v>
      </c>
      <c r="AC2584" t="s">
        <v>196</v>
      </c>
      <c r="AD2584" t="s">
        <v>89</v>
      </c>
      <c r="AE2584" t="s"/>
      <c r="AF2584" t="s"/>
      <c r="AG2584" t="s"/>
      <c r="AH2584" t="s">
        <v>2899</v>
      </c>
      <c r="AI2584" t="s">
        <v>2900</v>
      </c>
      <c r="AJ2584" t="s"/>
      <c r="AK2584" t="s">
        <v>91</v>
      </c>
      <c r="AL2584" t="s"/>
      <c r="AM2584" t="s"/>
      <c r="AN2584" t="s">
        <v>99</v>
      </c>
      <c r="AO2584" t="s">
        <v>200</v>
      </c>
      <c r="AP2584" t="n">
        <v>13</v>
      </c>
      <c r="AQ2584" t="s">
        <v>92</v>
      </c>
      <c r="AR2584" t="s"/>
      <c r="AS2584" t="s">
        <v>93</v>
      </c>
      <c r="AT2584" t="s">
        <v>94</v>
      </c>
      <c r="AU2584" t="s">
        <v>91</v>
      </c>
      <c r="AV2584" t="s"/>
      <c r="AW2584" t="s">
        <v>95</v>
      </c>
      <c r="AX2584" t="s"/>
      <c r="AY2584" t="n">
        <v>6873069</v>
      </c>
      <c r="AZ2584" t="s">
        <v>384</v>
      </c>
      <c r="BA2584" t="s"/>
      <c r="BB2584" t="s"/>
      <c r="BC2584" t="n">
        <v>38.9057</v>
      </c>
      <c r="BD2584" t="n">
        <v>38.9057</v>
      </c>
      <c r="BE2584" t="s">
        <v>2901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>
        <v>98</v>
      </c>
      <c r="BO2584" t="s">
        <v>82</v>
      </c>
      <c r="BP2584" t="s">
        <v>99</v>
      </c>
      <c r="BQ2584" t="s">
        <v>514</v>
      </c>
      <c r="BR2584" t="s">
        <v>387</v>
      </c>
    </row>
    <row r="2585" spans="1:70">
      <c r="A2585" t="s">
        <v>70</v>
      </c>
      <c r="B2585" t="s">
        <v>71</v>
      </c>
      <c r="C2585" t="s">
        <v>311</v>
      </c>
      <c r="D2585" t="n">
        <v>3</v>
      </c>
      <c r="E2585" t="s">
        <v>378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183</v>
      </c>
      <c r="L2585" t="s">
        <v>77</v>
      </c>
      <c r="M2585" t="s"/>
      <c r="N2585" t="s">
        <v>508</v>
      </c>
      <c r="O2585" t="s">
        <v>79</v>
      </c>
      <c r="P2585" t="s">
        <v>378</v>
      </c>
      <c r="Q2585" t="s"/>
      <c r="R2585" t="s">
        <v>80</v>
      </c>
      <c r="S2585" t="s">
        <v>2898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HYPERLINK("https://hotelmonitor-cachepage.eclerx.com/savepage/tk_15454758809270756_sr_59.html","info")</f>
        <v/>
      </c>
      <c r="AA2585" t="n">
        <v>-6873069</v>
      </c>
      <c r="AB2585" t="s">
        <v>381</v>
      </c>
      <c r="AC2585" t="s">
        <v>196</v>
      </c>
      <c r="AD2585" t="s">
        <v>89</v>
      </c>
      <c r="AE2585" t="s"/>
      <c r="AF2585" t="s"/>
      <c r="AG2585" t="s"/>
      <c r="AH2585" t="s">
        <v>2899</v>
      </c>
      <c r="AI2585" t="s">
        <v>2900</v>
      </c>
      <c r="AJ2585" t="s"/>
      <c r="AK2585" t="s">
        <v>91</v>
      </c>
      <c r="AL2585" t="s"/>
      <c r="AM2585" t="s"/>
      <c r="AN2585" t="s">
        <v>99</v>
      </c>
      <c r="AO2585" t="s">
        <v>200</v>
      </c>
      <c r="AP2585" t="n">
        <v>13</v>
      </c>
      <c r="AQ2585" t="s">
        <v>92</v>
      </c>
      <c r="AR2585" t="s"/>
      <c r="AS2585" t="s">
        <v>93</v>
      </c>
      <c r="AT2585" t="s">
        <v>94</v>
      </c>
      <c r="AU2585" t="s">
        <v>91</v>
      </c>
      <c r="AV2585" t="s"/>
      <c r="AW2585" t="s">
        <v>95</v>
      </c>
      <c r="AX2585" t="s"/>
      <c r="AY2585" t="n">
        <v>6873069</v>
      </c>
      <c r="AZ2585" t="s">
        <v>384</v>
      </c>
      <c r="BA2585" t="s"/>
      <c r="BB2585" t="s"/>
      <c r="BC2585" t="n">
        <v>38.9057</v>
      </c>
      <c r="BD2585" t="n">
        <v>38.9057</v>
      </c>
      <c r="BE2585" t="s">
        <v>2901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>
        <v>98</v>
      </c>
      <c r="BO2585" t="s">
        <v>82</v>
      </c>
      <c r="BP2585" t="s">
        <v>99</v>
      </c>
      <c r="BQ2585" t="s">
        <v>514</v>
      </c>
      <c r="BR2585" t="s">
        <v>387</v>
      </c>
    </row>
    <row r="2586" spans="1:70">
      <c r="A2586" t="s">
        <v>70</v>
      </c>
      <c r="B2586" t="s">
        <v>71</v>
      </c>
      <c r="C2586" t="s">
        <v>311</v>
      </c>
      <c r="D2586" t="n">
        <v>3</v>
      </c>
      <c r="E2586" t="s">
        <v>378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203.33</v>
      </c>
      <c r="L2586" t="s">
        <v>77</v>
      </c>
      <c r="M2586" t="s"/>
      <c r="N2586" t="s">
        <v>508</v>
      </c>
      <c r="O2586" t="s">
        <v>79</v>
      </c>
      <c r="P2586" t="s">
        <v>378</v>
      </c>
      <c r="Q2586" t="s"/>
      <c r="R2586" t="s">
        <v>80</v>
      </c>
      <c r="S2586" t="s">
        <v>2902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HYPERLINK("https://hotelmonitor-cachepage.eclerx.com/savepage/tk_15454758809270756_sr_59.html","info")</f>
        <v/>
      </c>
      <c r="AA2586" t="n">
        <v>-6873069</v>
      </c>
      <c r="AB2586" t="s">
        <v>394</v>
      </c>
      <c r="AC2586" t="s">
        <v>88</v>
      </c>
      <c r="AD2586" t="s">
        <v>89</v>
      </c>
      <c r="AE2586" t="s"/>
      <c r="AF2586" t="s"/>
      <c r="AG2586" t="s"/>
      <c r="AH2586" t="s">
        <v>2903</v>
      </c>
      <c r="AI2586" t="s">
        <v>2904</v>
      </c>
      <c r="AJ2586" t="s"/>
      <c r="AK2586" t="s">
        <v>91</v>
      </c>
      <c r="AL2586" t="s"/>
      <c r="AM2586" t="s"/>
      <c r="AN2586" t="s">
        <v>91</v>
      </c>
      <c r="AO2586" t="s"/>
      <c r="AP2586" t="n">
        <v>13</v>
      </c>
      <c r="AQ2586" t="s">
        <v>92</v>
      </c>
      <c r="AR2586" t="s"/>
      <c r="AS2586" t="s">
        <v>93</v>
      </c>
      <c r="AT2586" t="s">
        <v>94</v>
      </c>
      <c r="AU2586" t="s">
        <v>91</v>
      </c>
      <c r="AV2586" t="s"/>
      <c r="AW2586" t="s">
        <v>95</v>
      </c>
      <c r="AX2586" t="s"/>
      <c r="AY2586" t="n">
        <v>6873069</v>
      </c>
      <c r="AZ2586" t="s">
        <v>384</v>
      </c>
      <c r="BA2586" t="s"/>
      <c r="BB2586" t="s"/>
      <c r="BC2586" t="n">
        <v>38.9057</v>
      </c>
      <c r="BD2586" t="n">
        <v>38.9057</v>
      </c>
      <c r="BE2586" t="s">
        <v>2905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>
        <v>98</v>
      </c>
      <c r="BO2586" t="s">
        <v>82</v>
      </c>
      <c r="BP2586" t="s">
        <v>99</v>
      </c>
      <c r="BQ2586" t="s">
        <v>514</v>
      </c>
      <c r="BR2586" t="s">
        <v>387</v>
      </c>
    </row>
    <row r="2587" spans="1:70">
      <c r="A2587" t="s">
        <v>70</v>
      </c>
      <c r="B2587" t="s">
        <v>71</v>
      </c>
      <c r="C2587" t="s">
        <v>311</v>
      </c>
      <c r="D2587" t="n">
        <v>3</v>
      </c>
      <c r="E2587" t="s">
        <v>378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203.33</v>
      </c>
      <c r="L2587" t="s">
        <v>77</v>
      </c>
      <c r="M2587" t="s"/>
      <c r="N2587" t="s">
        <v>508</v>
      </c>
      <c r="O2587" t="s">
        <v>79</v>
      </c>
      <c r="P2587" t="s">
        <v>378</v>
      </c>
      <c r="Q2587" t="s"/>
      <c r="R2587" t="s">
        <v>80</v>
      </c>
      <c r="S2587" t="s">
        <v>2902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HYPERLINK("https://hotelmonitor-cachepage.eclerx.com/savepage/tk_15454758809270756_sr_59.html","info")</f>
        <v/>
      </c>
      <c r="AA2587" t="n">
        <v>-6873069</v>
      </c>
      <c r="AB2587" t="s">
        <v>394</v>
      </c>
      <c r="AC2587" t="s">
        <v>88</v>
      </c>
      <c r="AD2587" t="s">
        <v>89</v>
      </c>
      <c r="AE2587" t="s"/>
      <c r="AF2587" t="s"/>
      <c r="AG2587" t="s"/>
      <c r="AH2587" t="s">
        <v>2903</v>
      </c>
      <c r="AI2587" t="s">
        <v>2904</v>
      </c>
      <c r="AJ2587" t="s"/>
      <c r="AK2587" t="s">
        <v>91</v>
      </c>
      <c r="AL2587" t="s"/>
      <c r="AM2587" t="s"/>
      <c r="AN2587" t="s">
        <v>91</v>
      </c>
      <c r="AO2587" t="s"/>
      <c r="AP2587" t="n">
        <v>13</v>
      </c>
      <c r="AQ2587" t="s">
        <v>92</v>
      </c>
      <c r="AR2587" t="s"/>
      <c r="AS2587" t="s">
        <v>93</v>
      </c>
      <c r="AT2587" t="s">
        <v>94</v>
      </c>
      <c r="AU2587" t="s">
        <v>91</v>
      </c>
      <c r="AV2587" t="s"/>
      <c r="AW2587" t="s">
        <v>95</v>
      </c>
      <c r="AX2587" t="s"/>
      <c r="AY2587" t="n">
        <v>6873069</v>
      </c>
      <c r="AZ2587" t="s">
        <v>384</v>
      </c>
      <c r="BA2587" t="s"/>
      <c r="BB2587" t="s"/>
      <c r="BC2587" t="n">
        <v>38.9057</v>
      </c>
      <c r="BD2587" t="n">
        <v>38.9057</v>
      </c>
      <c r="BE2587" t="s">
        <v>2905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>
        <v>98</v>
      </c>
      <c r="BO2587" t="s">
        <v>82</v>
      </c>
      <c r="BP2587" t="s">
        <v>99</v>
      </c>
      <c r="BQ2587" t="s">
        <v>514</v>
      </c>
      <c r="BR2587" t="s">
        <v>387</v>
      </c>
    </row>
    <row r="2588" spans="1:70">
      <c r="A2588" t="s">
        <v>70</v>
      </c>
      <c r="B2588" t="s">
        <v>71</v>
      </c>
      <c r="C2588" t="s">
        <v>311</v>
      </c>
      <c r="D2588" t="n">
        <v>3</v>
      </c>
      <c r="E2588" t="s">
        <v>378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228</v>
      </c>
      <c r="L2588" t="s">
        <v>77</v>
      </c>
      <c r="M2588" t="s"/>
      <c r="N2588" t="s">
        <v>519</v>
      </c>
      <c r="O2588" t="s">
        <v>79</v>
      </c>
      <c r="P2588" t="s">
        <v>378</v>
      </c>
      <c r="Q2588" t="s"/>
      <c r="R2588" t="s">
        <v>80</v>
      </c>
      <c r="S2588" t="s">
        <v>2906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HYPERLINK("https://hotelmonitor-cachepage.eclerx.com/savepage/tk_15454758809270756_sr_59.html","info")</f>
        <v/>
      </c>
      <c r="AA2588" t="n">
        <v>-6873069</v>
      </c>
      <c r="AB2588" t="s">
        <v>381</v>
      </c>
      <c r="AC2588" t="s">
        <v>196</v>
      </c>
      <c r="AD2588" t="s">
        <v>89</v>
      </c>
      <c r="AE2588" t="s"/>
      <c r="AF2588" t="s"/>
      <c r="AG2588" t="s"/>
      <c r="AH2588" t="s">
        <v>2907</v>
      </c>
      <c r="AI2588" t="s">
        <v>2908</v>
      </c>
      <c r="AJ2588" t="s"/>
      <c r="AK2588" t="s">
        <v>91</v>
      </c>
      <c r="AL2588" t="s"/>
      <c r="AM2588" t="s"/>
      <c r="AN2588" t="s">
        <v>99</v>
      </c>
      <c r="AO2588" t="s">
        <v>200</v>
      </c>
      <c r="AP2588" t="n">
        <v>13</v>
      </c>
      <c r="AQ2588" t="s">
        <v>92</v>
      </c>
      <c r="AR2588" t="s"/>
      <c r="AS2588" t="s">
        <v>93</v>
      </c>
      <c r="AT2588" t="s">
        <v>94</v>
      </c>
      <c r="AU2588" t="s">
        <v>91</v>
      </c>
      <c r="AV2588" t="s"/>
      <c r="AW2588" t="s">
        <v>95</v>
      </c>
      <c r="AX2588" t="s"/>
      <c r="AY2588" t="n">
        <v>6873069</v>
      </c>
      <c r="AZ2588" t="s">
        <v>384</v>
      </c>
      <c r="BA2588" t="s"/>
      <c r="BB2588" t="s"/>
      <c r="BC2588" t="n">
        <v>38.9057</v>
      </c>
      <c r="BD2588" t="n">
        <v>38.9057</v>
      </c>
      <c r="BE2588" t="s">
        <v>2909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>
        <v>98</v>
      </c>
      <c r="BO2588" t="s">
        <v>82</v>
      </c>
      <c r="BP2588" t="s">
        <v>99</v>
      </c>
      <c r="BQ2588" t="s">
        <v>524</v>
      </c>
      <c r="BR2588" t="s">
        <v>387</v>
      </c>
    </row>
    <row r="2589" spans="1:70">
      <c r="A2589" t="s">
        <v>70</v>
      </c>
      <c r="B2589" t="s">
        <v>71</v>
      </c>
      <c r="C2589" t="s">
        <v>311</v>
      </c>
      <c r="D2589" t="n">
        <v>3</v>
      </c>
      <c r="E2589" t="s">
        <v>378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228</v>
      </c>
      <c r="L2589" t="s">
        <v>77</v>
      </c>
      <c r="M2589" t="s"/>
      <c r="N2589" t="s">
        <v>519</v>
      </c>
      <c r="O2589" t="s">
        <v>79</v>
      </c>
      <c r="P2589" t="s">
        <v>378</v>
      </c>
      <c r="Q2589" t="s"/>
      <c r="R2589" t="s">
        <v>80</v>
      </c>
      <c r="S2589" t="s">
        <v>2906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HYPERLINK("https://hotelmonitor-cachepage.eclerx.com/savepage/tk_15454758809270756_sr_59.html","info")</f>
        <v/>
      </c>
      <c r="AA2589" t="n">
        <v>-6873069</v>
      </c>
      <c r="AB2589" t="s">
        <v>381</v>
      </c>
      <c r="AC2589" t="s">
        <v>196</v>
      </c>
      <c r="AD2589" t="s">
        <v>89</v>
      </c>
      <c r="AE2589" t="s"/>
      <c r="AF2589" t="s"/>
      <c r="AG2589" t="s"/>
      <c r="AH2589" t="s">
        <v>2907</v>
      </c>
      <c r="AI2589" t="s">
        <v>2908</v>
      </c>
      <c r="AJ2589" t="s"/>
      <c r="AK2589" t="s">
        <v>91</v>
      </c>
      <c r="AL2589" t="s"/>
      <c r="AM2589" t="s"/>
      <c r="AN2589" t="s">
        <v>99</v>
      </c>
      <c r="AO2589" t="s">
        <v>200</v>
      </c>
      <c r="AP2589" t="n">
        <v>13</v>
      </c>
      <c r="AQ2589" t="s">
        <v>92</v>
      </c>
      <c r="AR2589" t="s"/>
      <c r="AS2589" t="s">
        <v>93</v>
      </c>
      <c r="AT2589" t="s">
        <v>94</v>
      </c>
      <c r="AU2589" t="s">
        <v>91</v>
      </c>
      <c r="AV2589" t="s"/>
      <c r="AW2589" t="s">
        <v>95</v>
      </c>
      <c r="AX2589" t="s"/>
      <c r="AY2589" t="n">
        <v>6873069</v>
      </c>
      <c r="AZ2589" t="s">
        <v>384</v>
      </c>
      <c r="BA2589" t="s"/>
      <c r="BB2589" t="s"/>
      <c r="BC2589" t="n">
        <v>38.9057</v>
      </c>
      <c r="BD2589" t="n">
        <v>38.9057</v>
      </c>
      <c r="BE2589" t="s">
        <v>2909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>
        <v>98</v>
      </c>
      <c r="BO2589" t="s">
        <v>82</v>
      </c>
      <c r="BP2589" t="s">
        <v>99</v>
      </c>
      <c r="BQ2589" t="s">
        <v>524</v>
      </c>
      <c r="BR2589" t="s">
        <v>387</v>
      </c>
    </row>
    <row r="2590" spans="1:70">
      <c r="A2590" t="s">
        <v>70</v>
      </c>
      <c r="B2590" t="s">
        <v>71</v>
      </c>
      <c r="C2590" t="s">
        <v>311</v>
      </c>
      <c r="D2590" t="n">
        <v>3</v>
      </c>
      <c r="E2590" t="s">
        <v>378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253.33</v>
      </c>
      <c r="L2590" t="s">
        <v>77</v>
      </c>
      <c r="M2590" t="s"/>
      <c r="N2590" t="s">
        <v>519</v>
      </c>
      <c r="O2590" t="s">
        <v>79</v>
      </c>
      <c r="P2590" t="s">
        <v>378</v>
      </c>
      <c r="Q2590" t="s"/>
      <c r="R2590" t="s">
        <v>80</v>
      </c>
      <c r="S2590" t="s">
        <v>2910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>
        <f>HYPERLINK("https://hotelmonitor-cachepage.eclerx.com/savepage/tk_15454758809270756_sr_59.html","info")</f>
        <v/>
      </c>
      <c r="AA2590" t="n">
        <v>-6873069</v>
      </c>
      <c r="AB2590" t="s">
        <v>394</v>
      </c>
      <c r="AC2590" t="s">
        <v>88</v>
      </c>
      <c r="AD2590" t="s">
        <v>89</v>
      </c>
      <c r="AE2590" t="s"/>
      <c r="AF2590" t="s"/>
      <c r="AG2590" t="s"/>
      <c r="AH2590" t="s">
        <v>2911</v>
      </c>
      <c r="AI2590" t="s">
        <v>2912</v>
      </c>
      <c r="AJ2590" t="s"/>
      <c r="AK2590" t="s">
        <v>91</v>
      </c>
      <c r="AL2590" t="s"/>
      <c r="AM2590" t="s"/>
      <c r="AN2590" t="s">
        <v>91</v>
      </c>
      <c r="AO2590" t="s"/>
      <c r="AP2590" t="n">
        <v>13</v>
      </c>
      <c r="AQ2590" t="s">
        <v>92</v>
      </c>
      <c r="AR2590" t="s"/>
      <c r="AS2590" t="s">
        <v>93</v>
      </c>
      <c r="AT2590" t="s">
        <v>94</v>
      </c>
      <c r="AU2590" t="s">
        <v>91</v>
      </c>
      <c r="AV2590" t="s"/>
      <c r="AW2590" t="s">
        <v>95</v>
      </c>
      <c r="AX2590" t="s"/>
      <c r="AY2590" t="n">
        <v>6873069</v>
      </c>
      <c r="AZ2590" t="s">
        <v>384</v>
      </c>
      <c r="BA2590" t="s"/>
      <c r="BB2590" t="s"/>
      <c r="BC2590" t="n">
        <v>38.9057</v>
      </c>
      <c r="BD2590" t="n">
        <v>38.9057</v>
      </c>
      <c r="BE2590" t="s">
        <v>2913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>
        <v>98</v>
      </c>
      <c r="BO2590" t="s">
        <v>82</v>
      </c>
      <c r="BP2590" t="s">
        <v>99</v>
      </c>
      <c r="BQ2590" t="s">
        <v>524</v>
      </c>
      <c r="BR2590" t="s">
        <v>387</v>
      </c>
    </row>
    <row r="2591" spans="1:70">
      <c r="A2591" t="s">
        <v>70</v>
      </c>
      <c r="B2591" t="s">
        <v>71</v>
      </c>
      <c r="C2591" t="s">
        <v>311</v>
      </c>
      <c r="D2591" t="n">
        <v>3</v>
      </c>
      <c r="E2591" t="s">
        <v>378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253.33</v>
      </c>
      <c r="L2591" t="s">
        <v>77</v>
      </c>
      <c r="M2591" t="s"/>
      <c r="N2591" t="s">
        <v>519</v>
      </c>
      <c r="O2591" t="s">
        <v>79</v>
      </c>
      <c r="P2591" t="s">
        <v>378</v>
      </c>
      <c r="Q2591" t="s"/>
      <c r="R2591" t="s">
        <v>80</v>
      </c>
      <c r="S2591" t="s">
        <v>2910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>
        <f>HYPERLINK("https://hotelmonitor-cachepage.eclerx.com/savepage/tk_15454758809270756_sr_59.html","info")</f>
        <v/>
      </c>
      <c r="AA2591" t="n">
        <v>-6873069</v>
      </c>
      <c r="AB2591" t="s">
        <v>394</v>
      </c>
      <c r="AC2591" t="s">
        <v>88</v>
      </c>
      <c r="AD2591" t="s">
        <v>89</v>
      </c>
      <c r="AE2591" t="s"/>
      <c r="AF2591" t="s"/>
      <c r="AG2591" t="s"/>
      <c r="AH2591" t="s">
        <v>2911</v>
      </c>
      <c r="AI2591" t="s">
        <v>2912</v>
      </c>
      <c r="AJ2591" t="s"/>
      <c r="AK2591" t="s">
        <v>91</v>
      </c>
      <c r="AL2591" t="s"/>
      <c r="AM2591" t="s"/>
      <c r="AN2591" t="s">
        <v>91</v>
      </c>
      <c r="AO2591" t="s"/>
      <c r="AP2591" t="n">
        <v>13</v>
      </c>
      <c r="AQ2591" t="s">
        <v>92</v>
      </c>
      <c r="AR2591" t="s"/>
      <c r="AS2591" t="s">
        <v>93</v>
      </c>
      <c r="AT2591" t="s">
        <v>94</v>
      </c>
      <c r="AU2591" t="s">
        <v>91</v>
      </c>
      <c r="AV2591" t="s"/>
      <c r="AW2591" t="s">
        <v>95</v>
      </c>
      <c r="AX2591" t="s"/>
      <c r="AY2591" t="n">
        <v>6873069</v>
      </c>
      <c r="AZ2591" t="s">
        <v>384</v>
      </c>
      <c r="BA2591" t="s"/>
      <c r="BB2591" t="s"/>
      <c r="BC2591" t="n">
        <v>38.9057</v>
      </c>
      <c r="BD2591" t="n">
        <v>38.9057</v>
      </c>
      <c r="BE2591" t="s">
        <v>2913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>
        <v>98</v>
      </c>
      <c r="BO2591" t="s">
        <v>82</v>
      </c>
      <c r="BP2591" t="s">
        <v>99</v>
      </c>
      <c r="BQ2591" t="s">
        <v>524</v>
      </c>
      <c r="BR2591" t="s">
        <v>387</v>
      </c>
    </row>
    <row r="2592" spans="1:70">
      <c r="A2592" t="s">
        <v>70</v>
      </c>
      <c r="B2592" t="s">
        <v>71</v>
      </c>
      <c r="C2592" t="s">
        <v>311</v>
      </c>
      <c r="D2592" t="n">
        <v>3</v>
      </c>
      <c r="E2592" t="s">
        <v>378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273</v>
      </c>
      <c r="L2592" t="s">
        <v>77</v>
      </c>
      <c r="M2592" t="s"/>
      <c r="N2592" t="s">
        <v>508</v>
      </c>
      <c r="O2592" t="s">
        <v>79</v>
      </c>
      <c r="P2592" t="s">
        <v>378</v>
      </c>
      <c r="Q2592" t="s"/>
      <c r="R2592" t="s">
        <v>80</v>
      </c>
      <c r="S2592" t="s">
        <v>2914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>
        <f>HYPERLINK("https://hotelmonitor-cachepage.eclerx.com/savepage/tk_15454758809270756_sr_59.html","info")</f>
        <v/>
      </c>
      <c r="AA2592" t="n">
        <v>-6873069</v>
      </c>
      <c r="AB2592" t="s">
        <v>381</v>
      </c>
      <c r="AC2592" t="s">
        <v>196</v>
      </c>
      <c r="AD2592" t="s">
        <v>89</v>
      </c>
      <c r="AE2592" t="s"/>
      <c r="AF2592" t="s"/>
      <c r="AG2592" t="s"/>
      <c r="AH2592" t="s">
        <v>2915</v>
      </c>
      <c r="AI2592" t="s">
        <v>2916</v>
      </c>
      <c r="AJ2592" t="s"/>
      <c r="AK2592" t="s">
        <v>91</v>
      </c>
      <c r="AL2592" t="s"/>
      <c r="AM2592" t="s"/>
      <c r="AN2592" t="s">
        <v>99</v>
      </c>
      <c r="AO2592" t="s">
        <v>200</v>
      </c>
      <c r="AP2592" t="n">
        <v>13</v>
      </c>
      <c r="AQ2592" t="s">
        <v>92</v>
      </c>
      <c r="AR2592" t="s"/>
      <c r="AS2592" t="s">
        <v>93</v>
      </c>
      <c r="AT2592" t="s">
        <v>94</v>
      </c>
      <c r="AU2592" t="s">
        <v>91</v>
      </c>
      <c r="AV2592" t="s"/>
      <c r="AW2592" t="s">
        <v>95</v>
      </c>
      <c r="AX2592" t="s"/>
      <c r="AY2592" t="n">
        <v>6873069</v>
      </c>
      <c r="AZ2592" t="s">
        <v>384</v>
      </c>
      <c r="BA2592" t="s"/>
      <c r="BB2592" t="s"/>
      <c r="BC2592" t="n">
        <v>38.9057</v>
      </c>
      <c r="BD2592" t="n">
        <v>38.9057</v>
      </c>
      <c r="BE2592" t="s">
        <v>2917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>
        <v>98</v>
      </c>
      <c r="BO2592" t="s">
        <v>82</v>
      </c>
      <c r="BP2592" t="s">
        <v>99</v>
      </c>
      <c r="BQ2592" t="s">
        <v>533</v>
      </c>
      <c r="BR2592" t="s">
        <v>387</v>
      </c>
    </row>
    <row r="2593" spans="1:70">
      <c r="A2593" t="s">
        <v>70</v>
      </c>
      <c r="B2593" t="s">
        <v>71</v>
      </c>
      <c r="C2593" t="s">
        <v>311</v>
      </c>
      <c r="D2593" t="n">
        <v>3</v>
      </c>
      <c r="E2593" t="s">
        <v>378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273</v>
      </c>
      <c r="L2593" t="s">
        <v>77</v>
      </c>
      <c r="M2593" t="s"/>
      <c r="N2593" t="s">
        <v>508</v>
      </c>
      <c r="O2593" t="s">
        <v>79</v>
      </c>
      <c r="P2593" t="s">
        <v>378</v>
      </c>
      <c r="Q2593" t="s"/>
      <c r="R2593" t="s">
        <v>80</v>
      </c>
      <c r="S2593" t="s">
        <v>2914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>
        <f>HYPERLINK("https://hotelmonitor-cachepage.eclerx.com/savepage/tk_15454758809270756_sr_59.html","info")</f>
        <v/>
      </c>
      <c r="AA2593" t="n">
        <v>-6873069</v>
      </c>
      <c r="AB2593" t="s">
        <v>381</v>
      </c>
      <c r="AC2593" t="s">
        <v>196</v>
      </c>
      <c r="AD2593" t="s">
        <v>89</v>
      </c>
      <c r="AE2593" t="s"/>
      <c r="AF2593" t="s"/>
      <c r="AG2593" t="s"/>
      <c r="AH2593" t="s">
        <v>2915</v>
      </c>
      <c r="AI2593" t="s">
        <v>2916</v>
      </c>
      <c r="AJ2593" t="s"/>
      <c r="AK2593" t="s">
        <v>91</v>
      </c>
      <c r="AL2593" t="s"/>
      <c r="AM2593" t="s"/>
      <c r="AN2593" t="s">
        <v>99</v>
      </c>
      <c r="AO2593" t="s">
        <v>200</v>
      </c>
      <c r="AP2593" t="n">
        <v>13</v>
      </c>
      <c r="AQ2593" t="s">
        <v>92</v>
      </c>
      <c r="AR2593" t="s"/>
      <c r="AS2593" t="s">
        <v>93</v>
      </c>
      <c r="AT2593" t="s">
        <v>94</v>
      </c>
      <c r="AU2593" t="s">
        <v>91</v>
      </c>
      <c r="AV2593" t="s"/>
      <c r="AW2593" t="s">
        <v>95</v>
      </c>
      <c r="AX2593" t="s"/>
      <c r="AY2593" t="n">
        <v>6873069</v>
      </c>
      <c r="AZ2593" t="s">
        <v>384</v>
      </c>
      <c r="BA2593" t="s"/>
      <c r="BB2593" t="s"/>
      <c r="BC2593" t="n">
        <v>38.9057</v>
      </c>
      <c r="BD2593" t="n">
        <v>38.9057</v>
      </c>
      <c r="BE2593" t="s">
        <v>2917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>
        <v>98</v>
      </c>
      <c r="BO2593" t="s">
        <v>82</v>
      </c>
      <c r="BP2593" t="s">
        <v>99</v>
      </c>
      <c r="BQ2593" t="s">
        <v>533</v>
      </c>
      <c r="BR2593" t="s">
        <v>387</v>
      </c>
    </row>
    <row r="2594" spans="1:70">
      <c r="A2594" t="s">
        <v>70</v>
      </c>
      <c r="B2594" t="s">
        <v>71</v>
      </c>
      <c r="C2594" t="s">
        <v>311</v>
      </c>
      <c r="D2594" t="n">
        <v>3</v>
      </c>
      <c r="E2594" t="s">
        <v>378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303.33</v>
      </c>
      <c r="L2594" t="s">
        <v>77</v>
      </c>
      <c r="M2594" t="s"/>
      <c r="N2594" t="s">
        <v>508</v>
      </c>
      <c r="O2594" t="s">
        <v>79</v>
      </c>
      <c r="P2594" t="s">
        <v>378</v>
      </c>
      <c r="Q2594" t="s"/>
      <c r="R2594" t="s">
        <v>80</v>
      </c>
      <c r="S2594" t="s">
        <v>2918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>
        <f>HYPERLINK("https://hotelmonitor-cachepage.eclerx.com/savepage/tk_15454758809270756_sr_59.html","info")</f>
        <v/>
      </c>
      <c r="AA2594" t="n">
        <v>-6873069</v>
      </c>
      <c r="AB2594" t="s">
        <v>394</v>
      </c>
      <c r="AC2594" t="s">
        <v>88</v>
      </c>
      <c r="AD2594" t="s">
        <v>89</v>
      </c>
      <c r="AE2594" t="s"/>
      <c r="AF2594" t="s"/>
      <c r="AG2594" t="s"/>
      <c r="AH2594" t="s">
        <v>2919</v>
      </c>
      <c r="AI2594" t="s">
        <v>2920</v>
      </c>
      <c r="AJ2594" t="s"/>
      <c r="AK2594" t="s">
        <v>91</v>
      </c>
      <c r="AL2594" t="s"/>
      <c r="AM2594" t="s"/>
      <c r="AN2594" t="s">
        <v>91</v>
      </c>
      <c r="AO2594" t="s"/>
      <c r="AP2594" t="n">
        <v>13</v>
      </c>
      <c r="AQ2594" t="s">
        <v>92</v>
      </c>
      <c r="AR2594" t="s"/>
      <c r="AS2594" t="s">
        <v>93</v>
      </c>
      <c r="AT2594" t="s">
        <v>94</v>
      </c>
      <c r="AU2594" t="s">
        <v>91</v>
      </c>
      <c r="AV2594" t="s"/>
      <c r="AW2594" t="s">
        <v>95</v>
      </c>
      <c r="AX2594" t="s"/>
      <c r="AY2594" t="n">
        <v>6873069</v>
      </c>
      <c r="AZ2594" t="s">
        <v>384</v>
      </c>
      <c r="BA2594" t="s"/>
      <c r="BB2594" t="s"/>
      <c r="BC2594" t="n">
        <v>38.9057</v>
      </c>
      <c r="BD2594" t="n">
        <v>38.9057</v>
      </c>
      <c r="BE2594" t="s">
        <v>2921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>
        <v>98</v>
      </c>
      <c r="BO2594" t="s">
        <v>82</v>
      </c>
      <c r="BP2594" t="s">
        <v>99</v>
      </c>
      <c r="BQ2594" t="s">
        <v>533</v>
      </c>
      <c r="BR2594" t="s">
        <v>387</v>
      </c>
    </row>
    <row r="2595" spans="1:70">
      <c r="A2595" t="s">
        <v>70</v>
      </c>
      <c r="B2595" t="s">
        <v>71</v>
      </c>
      <c r="C2595" t="s">
        <v>311</v>
      </c>
      <c r="D2595" t="n">
        <v>3</v>
      </c>
      <c r="E2595" t="s">
        <v>378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303.33</v>
      </c>
      <c r="L2595" t="s">
        <v>77</v>
      </c>
      <c r="M2595" t="s"/>
      <c r="N2595" t="s">
        <v>508</v>
      </c>
      <c r="O2595" t="s">
        <v>79</v>
      </c>
      <c r="P2595" t="s">
        <v>378</v>
      </c>
      <c r="Q2595" t="s"/>
      <c r="R2595" t="s">
        <v>80</v>
      </c>
      <c r="S2595" t="s">
        <v>2918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>
        <f>HYPERLINK("https://hotelmonitor-cachepage.eclerx.com/savepage/tk_15454758809270756_sr_59.html","info")</f>
        <v/>
      </c>
      <c r="AA2595" t="n">
        <v>-6873069</v>
      </c>
      <c r="AB2595" t="s">
        <v>394</v>
      </c>
      <c r="AC2595" t="s">
        <v>88</v>
      </c>
      <c r="AD2595" t="s">
        <v>89</v>
      </c>
      <c r="AE2595" t="s"/>
      <c r="AF2595" t="s"/>
      <c r="AG2595" t="s"/>
      <c r="AH2595" t="s">
        <v>2919</v>
      </c>
      <c r="AI2595" t="s">
        <v>2920</v>
      </c>
      <c r="AJ2595" t="s"/>
      <c r="AK2595" t="s">
        <v>91</v>
      </c>
      <c r="AL2595" t="s"/>
      <c r="AM2595" t="s"/>
      <c r="AN2595" t="s">
        <v>91</v>
      </c>
      <c r="AO2595" t="s"/>
      <c r="AP2595" t="n">
        <v>13</v>
      </c>
      <c r="AQ2595" t="s">
        <v>92</v>
      </c>
      <c r="AR2595" t="s"/>
      <c r="AS2595" t="s">
        <v>93</v>
      </c>
      <c r="AT2595" t="s">
        <v>94</v>
      </c>
      <c r="AU2595" t="s">
        <v>91</v>
      </c>
      <c r="AV2595" t="s"/>
      <c r="AW2595" t="s">
        <v>95</v>
      </c>
      <c r="AX2595" t="s"/>
      <c r="AY2595" t="n">
        <v>6873069</v>
      </c>
      <c r="AZ2595" t="s">
        <v>384</v>
      </c>
      <c r="BA2595" t="s"/>
      <c r="BB2595" t="s"/>
      <c r="BC2595" t="n">
        <v>38.9057</v>
      </c>
      <c r="BD2595" t="n">
        <v>38.9057</v>
      </c>
      <c r="BE2595" t="s">
        <v>2921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>
        <v>98</v>
      </c>
      <c r="BO2595" t="s">
        <v>82</v>
      </c>
      <c r="BP2595" t="s">
        <v>99</v>
      </c>
      <c r="BQ2595" t="s">
        <v>533</v>
      </c>
      <c r="BR2595" t="s">
        <v>387</v>
      </c>
    </row>
    <row r="2596" spans="1:70">
      <c r="A2596" t="s">
        <v>70</v>
      </c>
      <c r="B2596" t="s">
        <v>71</v>
      </c>
      <c r="C2596" t="s">
        <v>311</v>
      </c>
      <c r="D2596" t="n">
        <v>3</v>
      </c>
      <c r="E2596" t="s">
        <v>378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321</v>
      </c>
      <c r="L2596" t="s">
        <v>77</v>
      </c>
      <c r="M2596" t="s"/>
      <c r="N2596" t="s">
        <v>508</v>
      </c>
      <c r="O2596" t="s">
        <v>79</v>
      </c>
      <c r="P2596" t="s">
        <v>378</v>
      </c>
      <c r="Q2596" t="s"/>
      <c r="R2596" t="s">
        <v>80</v>
      </c>
      <c r="S2596" t="s">
        <v>2922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>
        <f>HYPERLINK("https://hotelmonitor-cachepage.eclerx.com/savepage/tk_15454758809270756_sr_59.html","info")</f>
        <v/>
      </c>
      <c r="AA2596" t="n">
        <v>-6873069</v>
      </c>
      <c r="AB2596" t="s">
        <v>381</v>
      </c>
      <c r="AC2596" t="s">
        <v>196</v>
      </c>
      <c r="AD2596" t="s">
        <v>89</v>
      </c>
      <c r="AE2596" t="s"/>
      <c r="AF2596" t="s"/>
      <c r="AG2596" t="s"/>
      <c r="AH2596" t="s">
        <v>2923</v>
      </c>
      <c r="AI2596" t="s">
        <v>2924</v>
      </c>
      <c r="AJ2596" t="s"/>
      <c r="AK2596" t="s">
        <v>91</v>
      </c>
      <c r="AL2596" t="s"/>
      <c r="AM2596" t="s"/>
      <c r="AN2596" t="s">
        <v>99</v>
      </c>
      <c r="AO2596" t="s">
        <v>200</v>
      </c>
      <c r="AP2596" t="n">
        <v>13</v>
      </c>
      <c r="AQ2596" t="s">
        <v>92</v>
      </c>
      <c r="AR2596" t="s"/>
      <c r="AS2596" t="s">
        <v>93</v>
      </c>
      <c r="AT2596" t="s">
        <v>94</v>
      </c>
      <c r="AU2596" t="s">
        <v>91</v>
      </c>
      <c r="AV2596" t="s"/>
      <c r="AW2596" t="s">
        <v>95</v>
      </c>
      <c r="AX2596" t="s"/>
      <c r="AY2596" t="n">
        <v>6873069</v>
      </c>
      <c r="AZ2596" t="s">
        <v>384</v>
      </c>
      <c r="BA2596" t="s"/>
      <c r="BB2596" t="s"/>
      <c r="BC2596" t="n">
        <v>38.9057</v>
      </c>
      <c r="BD2596" t="n">
        <v>38.9057</v>
      </c>
      <c r="BE2596" t="s">
        <v>2925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>
        <v>98</v>
      </c>
      <c r="BO2596" t="s">
        <v>82</v>
      </c>
      <c r="BP2596" t="s">
        <v>99</v>
      </c>
      <c r="BQ2596" t="s">
        <v>539</v>
      </c>
      <c r="BR2596" t="s">
        <v>387</v>
      </c>
    </row>
    <row r="2597" spans="1:70">
      <c r="A2597" t="s">
        <v>70</v>
      </c>
      <c r="B2597" t="s">
        <v>71</v>
      </c>
      <c r="C2597" t="s">
        <v>311</v>
      </c>
      <c r="D2597" t="n">
        <v>3</v>
      </c>
      <c r="E2597" t="s">
        <v>378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321</v>
      </c>
      <c r="L2597" t="s">
        <v>77</v>
      </c>
      <c r="M2597" t="s"/>
      <c r="N2597" t="s">
        <v>508</v>
      </c>
      <c r="O2597" t="s">
        <v>79</v>
      </c>
      <c r="P2597" t="s">
        <v>378</v>
      </c>
      <c r="Q2597" t="s"/>
      <c r="R2597" t="s">
        <v>80</v>
      </c>
      <c r="S2597" t="s">
        <v>2922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>
        <f>HYPERLINK("https://hotelmonitor-cachepage.eclerx.com/savepage/tk_15454758809270756_sr_59.html","info")</f>
        <v/>
      </c>
      <c r="AA2597" t="n">
        <v>-6873069</v>
      </c>
      <c r="AB2597" t="s">
        <v>381</v>
      </c>
      <c r="AC2597" t="s">
        <v>196</v>
      </c>
      <c r="AD2597" t="s">
        <v>89</v>
      </c>
      <c r="AE2597" t="s"/>
      <c r="AF2597" t="s"/>
      <c r="AG2597" t="s"/>
      <c r="AH2597" t="s">
        <v>2923</v>
      </c>
      <c r="AI2597" t="s">
        <v>2924</v>
      </c>
      <c r="AJ2597" t="s"/>
      <c r="AK2597" t="s">
        <v>91</v>
      </c>
      <c r="AL2597" t="s"/>
      <c r="AM2597" t="s"/>
      <c r="AN2597" t="s">
        <v>99</v>
      </c>
      <c r="AO2597" t="s">
        <v>200</v>
      </c>
      <c r="AP2597" t="n">
        <v>13</v>
      </c>
      <c r="AQ2597" t="s">
        <v>92</v>
      </c>
      <c r="AR2597" t="s"/>
      <c r="AS2597" t="s">
        <v>93</v>
      </c>
      <c r="AT2597" t="s">
        <v>94</v>
      </c>
      <c r="AU2597" t="s">
        <v>91</v>
      </c>
      <c r="AV2597" t="s"/>
      <c r="AW2597" t="s">
        <v>95</v>
      </c>
      <c r="AX2597" t="s"/>
      <c r="AY2597" t="n">
        <v>6873069</v>
      </c>
      <c r="AZ2597" t="s">
        <v>384</v>
      </c>
      <c r="BA2597" t="s"/>
      <c r="BB2597" t="s"/>
      <c r="BC2597" t="n">
        <v>38.9057</v>
      </c>
      <c r="BD2597" t="n">
        <v>38.9057</v>
      </c>
      <c r="BE2597" t="s">
        <v>2925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>
        <v>98</v>
      </c>
      <c r="BO2597" t="s">
        <v>82</v>
      </c>
      <c r="BP2597" t="s">
        <v>99</v>
      </c>
      <c r="BQ2597" t="s">
        <v>539</v>
      </c>
      <c r="BR2597" t="s">
        <v>387</v>
      </c>
    </row>
    <row r="2598" spans="1:70">
      <c r="A2598" t="s">
        <v>70</v>
      </c>
      <c r="B2598" t="s">
        <v>71</v>
      </c>
      <c r="C2598" t="s">
        <v>311</v>
      </c>
      <c r="D2598" t="n">
        <v>3</v>
      </c>
      <c r="E2598" t="s">
        <v>378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356.67</v>
      </c>
      <c r="L2598" t="s">
        <v>77</v>
      </c>
      <c r="M2598" t="s"/>
      <c r="N2598" t="s">
        <v>508</v>
      </c>
      <c r="O2598" t="s">
        <v>79</v>
      </c>
      <c r="P2598" t="s">
        <v>378</v>
      </c>
      <c r="Q2598" t="s"/>
      <c r="R2598" t="s">
        <v>80</v>
      </c>
      <c r="S2598" t="s">
        <v>2926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>
        <f>HYPERLINK("https://hotelmonitor-cachepage.eclerx.com/savepage/tk_15454758809270756_sr_59.html","info")</f>
        <v/>
      </c>
      <c r="AA2598" t="n">
        <v>-6873069</v>
      </c>
      <c r="AB2598" t="s">
        <v>394</v>
      </c>
      <c r="AC2598" t="s">
        <v>88</v>
      </c>
      <c r="AD2598" t="s">
        <v>89</v>
      </c>
      <c r="AE2598" t="s"/>
      <c r="AF2598" t="s"/>
      <c r="AG2598" t="s"/>
      <c r="AH2598" t="s">
        <v>2927</v>
      </c>
      <c r="AI2598" t="s">
        <v>2928</v>
      </c>
      <c r="AJ2598" t="s"/>
      <c r="AK2598" t="s">
        <v>91</v>
      </c>
      <c r="AL2598" t="s"/>
      <c r="AM2598" t="s"/>
      <c r="AN2598" t="s">
        <v>91</v>
      </c>
      <c r="AO2598" t="s"/>
      <c r="AP2598" t="n">
        <v>13</v>
      </c>
      <c r="AQ2598" t="s">
        <v>92</v>
      </c>
      <c r="AR2598" t="s"/>
      <c r="AS2598" t="s">
        <v>93</v>
      </c>
      <c r="AT2598" t="s">
        <v>94</v>
      </c>
      <c r="AU2598" t="s">
        <v>91</v>
      </c>
      <c r="AV2598" t="s"/>
      <c r="AW2598" t="s">
        <v>95</v>
      </c>
      <c r="AX2598" t="s"/>
      <c r="AY2598" t="n">
        <v>6873069</v>
      </c>
      <c r="AZ2598" t="s">
        <v>384</v>
      </c>
      <c r="BA2598" t="s"/>
      <c r="BB2598" t="s"/>
      <c r="BC2598" t="n">
        <v>38.9057</v>
      </c>
      <c r="BD2598" t="n">
        <v>38.9057</v>
      </c>
      <c r="BE2598" t="s">
        <v>2929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>
        <v>98</v>
      </c>
      <c r="BO2598" t="s">
        <v>82</v>
      </c>
      <c r="BP2598" t="s">
        <v>99</v>
      </c>
      <c r="BQ2598" t="s">
        <v>539</v>
      </c>
      <c r="BR2598" t="s">
        <v>387</v>
      </c>
    </row>
    <row r="2599" spans="1:70">
      <c r="A2599" t="s">
        <v>70</v>
      </c>
      <c r="B2599" t="s">
        <v>71</v>
      </c>
      <c r="C2599" t="s">
        <v>311</v>
      </c>
      <c r="D2599" t="n">
        <v>3</v>
      </c>
      <c r="E2599" t="s">
        <v>378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356.67</v>
      </c>
      <c r="L2599" t="s">
        <v>77</v>
      </c>
      <c r="M2599" t="s"/>
      <c r="N2599" t="s">
        <v>508</v>
      </c>
      <c r="O2599" t="s">
        <v>79</v>
      </c>
      <c r="P2599" t="s">
        <v>378</v>
      </c>
      <c r="Q2599" t="s"/>
      <c r="R2599" t="s">
        <v>80</v>
      </c>
      <c r="S2599" t="s">
        <v>2926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>
        <f>HYPERLINK("https://hotelmonitor-cachepage.eclerx.com/savepage/tk_15454758809270756_sr_59.html","info")</f>
        <v/>
      </c>
      <c r="AA2599" t="n">
        <v>-6873069</v>
      </c>
      <c r="AB2599" t="s">
        <v>394</v>
      </c>
      <c r="AC2599" t="s">
        <v>88</v>
      </c>
      <c r="AD2599" t="s">
        <v>89</v>
      </c>
      <c r="AE2599" t="s"/>
      <c r="AF2599" t="s"/>
      <c r="AG2599" t="s"/>
      <c r="AH2599" t="s">
        <v>2927</v>
      </c>
      <c r="AI2599" t="s">
        <v>2928</v>
      </c>
      <c r="AJ2599" t="s"/>
      <c r="AK2599" t="s">
        <v>91</v>
      </c>
      <c r="AL2599" t="s"/>
      <c r="AM2599" t="s"/>
      <c r="AN2599" t="s">
        <v>91</v>
      </c>
      <c r="AO2599" t="s"/>
      <c r="AP2599" t="n">
        <v>13</v>
      </c>
      <c r="AQ2599" t="s">
        <v>92</v>
      </c>
      <c r="AR2599" t="s"/>
      <c r="AS2599" t="s">
        <v>93</v>
      </c>
      <c r="AT2599" t="s">
        <v>94</v>
      </c>
      <c r="AU2599" t="s">
        <v>91</v>
      </c>
      <c r="AV2599" t="s"/>
      <c r="AW2599" t="s">
        <v>95</v>
      </c>
      <c r="AX2599" t="s"/>
      <c r="AY2599" t="n">
        <v>6873069</v>
      </c>
      <c r="AZ2599" t="s">
        <v>384</v>
      </c>
      <c r="BA2599" t="s"/>
      <c r="BB2599" t="s"/>
      <c r="BC2599" t="n">
        <v>38.9057</v>
      </c>
      <c r="BD2599" t="n">
        <v>38.9057</v>
      </c>
      <c r="BE2599" t="s">
        <v>2929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>
        <v>98</v>
      </c>
      <c r="BO2599" t="s">
        <v>82</v>
      </c>
      <c r="BP2599" t="s">
        <v>99</v>
      </c>
      <c r="BQ2599" t="s">
        <v>539</v>
      </c>
      <c r="BR2599" t="s">
        <v>387</v>
      </c>
    </row>
    <row r="2600" spans="1:70">
      <c r="A2600" t="s">
        <v>70</v>
      </c>
      <c r="B2600" t="s">
        <v>71</v>
      </c>
      <c r="C2600" t="s">
        <v>311</v>
      </c>
      <c r="D2600" t="n">
        <v>3</v>
      </c>
      <c r="E2600" t="s">
        <v>378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385.8</v>
      </c>
      <c r="L2600" t="s">
        <v>77</v>
      </c>
      <c r="M2600" t="s"/>
      <c r="N2600" t="s">
        <v>508</v>
      </c>
      <c r="O2600" t="s">
        <v>79</v>
      </c>
      <c r="P2600" t="s">
        <v>378</v>
      </c>
      <c r="Q2600" t="s"/>
      <c r="R2600" t="s">
        <v>80</v>
      </c>
      <c r="S2600" t="s">
        <v>1737</v>
      </c>
      <c r="T2600" t="s">
        <v>82</v>
      </c>
      <c r="U2600" t="s">
        <v>83</v>
      </c>
      <c r="V2600" t="s">
        <v>84</v>
      </c>
      <c r="W2600" t="s">
        <v>103</v>
      </c>
      <c r="X2600" t="s"/>
      <c r="Y2600" t="s">
        <v>86</v>
      </c>
      <c r="Z2600">
        <f>HYPERLINK("https://hotelmonitor-cachepage.eclerx.com/savepage/tk_15454758809270756_sr_59.html","info")</f>
        <v/>
      </c>
      <c r="AA2600" t="n">
        <v>-6873069</v>
      </c>
      <c r="AB2600" t="s">
        <v>389</v>
      </c>
      <c r="AC2600" t="s">
        <v>196</v>
      </c>
      <c r="AD2600" t="s">
        <v>89</v>
      </c>
      <c r="AE2600" t="s"/>
      <c r="AF2600" t="s"/>
      <c r="AG2600" t="s"/>
      <c r="AH2600" t="s">
        <v>1738</v>
      </c>
      <c r="AI2600" t="s">
        <v>1739</v>
      </c>
      <c r="AJ2600" t="s"/>
      <c r="AK2600" t="s">
        <v>91</v>
      </c>
      <c r="AL2600" t="s"/>
      <c r="AM2600" t="s"/>
      <c r="AN2600" t="s">
        <v>91</v>
      </c>
      <c r="AO2600" t="s"/>
      <c r="AP2600" t="n">
        <v>13</v>
      </c>
      <c r="AQ2600" t="s">
        <v>92</v>
      </c>
      <c r="AR2600" t="s"/>
      <c r="AS2600" t="s">
        <v>93</v>
      </c>
      <c r="AT2600" t="s">
        <v>94</v>
      </c>
      <c r="AU2600" t="s">
        <v>91</v>
      </c>
      <c r="AV2600" t="s"/>
      <c r="AW2600" t="s">
        <v>95</v>
      </c>
      <c r="AX2600" t="s"/>
      <c r="AY2600" t="n">
        <v>6873069</v>
      </c>
      <c r="AZ2600" t="s">
        <v>384</v>
      </c>
      <c r="BA2600" t="s"/>
      <c r="BB2600" t="s"/>
      <c r="BC2600" t="n">
        <v>38.9057</v>
      </c>
      <c r="BD2600" t="n">
        <v>38.9057</v>
      </c>
      <c r="BE2600" t="s">
        <v>1740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>
        <v>98</v>
      </c>
      <c r="BO2600" t="s">
        <v>82</v>
      </c>
      <c r="BP2600" t="s">
        <v>99</v>
      </c>
      <c r="BQ2600" t="s">
        <v>539</v>
      </c>
      <c r="BR2600" t="s">
        <v>387</v>
      </c>
    </row>
    <row r="2601" spans="1:70">
      <c r="A2601" t="s">
        <v>70</v>
      </c>
      <c r="B2601" t="s">
        <v>71</v>
      </c>
      <c r="C2601" t="s">
        <v>311</v>
      </c>
      <c r="D2601" t="n">
        <v>3</v>
      </c>
      <c r="E2601" t="s">
        <v>378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385.8</v>
      </c>
      <c r="L2601" t="s">
        <v>77</v>
      </c>
      <c r="M2601" t="s"/>
      <c r="N2601" t="s">
        <v>508</v>
      </c>
      <c r="O2601" t="s">
        <v>79</v>
      </c>
      <c r="P2601" t="s">
        <v>378</v>
      </c>
      <c r="Q2601" t="s"/>
      <c r="R2601" t="s">
        <v>80</v>
      </c>
      <c r="S2601" t="s">
        <v>1737</v>
      </c>
      <c r="T2601" t="s">
        <v>82</v>
      </c>
      <c r="U2601" t="s">
        <v>83</v>
      </c>
      <c r="V2601" t="s">
        <v>84</v>
      </c>
      <c r="W2601" t="s">
        <v>103</v>
      </c>
      <c r="X2601" t="s"/>
      <c r="Y2601" t="s">
        <v>86</v>
      </c>
      <c r="Z2601">
        <f>HYPERLINK("https://hotelmonitor-cachepage.eclerx.com/savepage/tk_15454758809270756_sr_59.html","info")</f>
        <v/>
      </c>
      <c r="AA2601" t="n">
        <v>-6873069</v>
      </c>
      <c r="AB2601" t="s">
        <v>389</v>
      </c>
      <c r="AC2601" t="s">
        <v>196</v>
      </c>
      <c r="AD2601" t="s">
        <v>89</v>
      </c>
      <c r="AE2601" t="s"/>
      <c r="AF2601" t="s"/>
      <c r="AG2601" t="s"/>
      <c r="AH2601" t="s">
        <v>1738</v>
      </c>
      <c r="AI2601" t="s">
        <v>1739</v>
      </c>
      <c r="AJ2601" t="s"/>
      <c r="AK2601" t="s">
        <v>91</v>
      </c>
      <c r="AL2601" t="s"/>
      <c r="AM2601" t="s"/>
      <c r="AN2601" t="s">
        <v>91</v>
      </c>
      <c r="AO2601" t="s"/>
      <c r="AP2601" t="n">
        <v>13</v>
      </c>
      <c r="AQ2601" t="s">
        <v>92</v>
      </c>
      <c r="AR2601" t="s"/>
      <c r="AS2601" t="s">
        <v>93</v>
      </c>
      <c r="AT2601" t="s">
        <v>94</v>
      </c>
      <c r="AU2601" t="s">
        <v>91</v>
      </c>
      <c r="AV2601" t="s"/>
      <c r="AW2601" t="s">
        <v>95</v>
      </c>
      <c r="AX2601" t="s"/>
      <c r="AY2601" t="n">
        <v>6873069</v>
      </c>
      <c r="AZ2601" t="s">
        <v>384</v>
      </c>
      <c r="BA2601" t="s"/>
      <c r="BB2601" t="s"/>
      <c r="BC2601" t="n">
        <v>38.9057</v>
      </c>
      <c r="BD2601" t="n">
        <v>38.9057</v>
      </c>
      <c r="BE2601" t="s">
        <v>1740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>
        <v>98</v>
      </c>
      <c r="BO2601" t="s">
        <v>82</v>
      </c>
      <c r="BP2601" t="s">
        <v>99</v>
      </c>
      <c r="BQ2601" t="s">
        <v>539</v>
      </c>
      <c r="BR2601" t="s">
        <v>387</v>
      </c>
    </row>
    <row r="2602" spans="1:70">
      <c r="A2602" t="s">
        <v>70</v>
      </c>
      <c r="B2602" t="s">
        <v>71</v>
      </c>
      <c r="C2602" t="s">
        <v>311</v>
      </c>
      <c r="D2602" t="n">
        <v>3</v>
      </c>
      <c r="E2602" t="s">
        <v>378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428.67</v>
      </c>
      <c r="L2602" t="s">
        <v>77</v>
      </c>
      <c r="M2602" t="s"/>
      <c r="N2602" t="s">
        <v>508</v>
      </c>
      <c r="O2602" t="s">
        <v>79</v>
      </c>
      <c r="P2602" t="s">
        <v>378</v>
      </c>
      <c r="Q2602" t="s"/>
      <c r="R2602" t="s">
        <v>80</v>
      </c>
      <c r="S2602" t="s">
        <v>1745</v>
      </c>
      <c r="T2602" t="s">
        <v>82</v>
      </c>
      <c r="U2602" t="s">
        <v>83</v>
      </c>
      <c r="V2602" t="s">
        <v>84</v>
      </c>
      <c r="W2602" t="s">
        <v>103</v>
      </c>
      <c r="X2602" t="s"/>
      <c r="Y2602" t="s">
        <v>86</v>
      </c>
      <c r="Z2602">
        <f>HYPERLINK("https://hotelmonitor-cachepage.eclerx.com/savepage/tk_15454758809270756_sr_59.html","info")</f>
        <v/>
      </c>
      <c r="AA2602" t="n">
        <v>-6873069</v>
      </c>
      <c r="AB2602" t="s">
        <v>399</v>
      </c>
      <c r="AC2602" t="s">
        <v>88</v>
      </c>
      <c r="AD2602" t="s">
        <v>89</v>
      </c>
      <c r="AE2602" t="s"/>
      <c r="AF2602" t="s"/>
      <c r="AG2602" t="s"/>
      <c r="AH2602" t="s">
        <v>1746</v>
      </c>
      <c r="AI2602" t="s">
        <v>1747</v>
      </c>
      <c r="AJ2602" t="s"/>
      <c r="AK2602" t="s">
        <v>91</v>
      </c>
      <c r="AL2602" t="s"/>
      <c r="AM2602" t="s"/>
      <c r="AN2602" t="s">
        <v>91</v>
      </c>
      <c r="AO2602" t="s"/>
      <c r="AP2602" t="n">
        <v>13</v>
      </c>
      <c r="AQ2602" t="s">
        <v>92</v>
      </c>
      <c r="AR2602" t="s"/>
      <c r="AS2602" t="s">
        <v>93</v>
      </c>
      <c r="AT2602" t="s">
        <v>94</v>
      </c>
      <c r="AU2602" t="s">
        <v>91</v>
      </c>
      <c r="AV2602" t="s"/>
      <c r="AW2602" t="s">
        <v>95</v>
      </c>
      <c r="AX2602" t="s"/>
      <c r="AY2602" t="n">
        <v>6873069</v>
      </c>
      <c r="AZ2602" t="s">
        <v>384</v>
      </c>
      <c r="BA2602" t="s"/>
      <c r="BB2602" t="s"/>
      <c r="BC2602" t="n">
        <v>38.9057</v>
      </c>
      <c r="BD2602" t="n">
        <v>38.9057</v>
      </c>
      <c r="BE2602" t="s">
        <v>1748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>
        <v>98</v>
      </c>
      <c r="BO2602" t="s">
        <v>82</v>
      </c>
      <c r="BP2602" t="s">
        <v>99</v>
      </c>
      <c r="BQ2602" t="s">
        <v>539</v>
      </c>
      <c r="BR2602" t="s">
        <v>387</v>
      </c>
    </row>
    <row r="2603" spans="1:70">
      <c r="A2603" t="s">
        <v>70</v>
      </c>
      <c r="B2603" t="s">
        <v>71</v>
      </c>
      <c r="C2603" t="s">
        <v>311</v>
      </c>
      <c r="D2603" t="n">
        <v>3</v>
      </c>
      <c r="E2603" t="s">
        <v>378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428.67</v>
      </c>
      <c r="L2603" t="s">
        <v>77</v>
      </c>
      <c r="M2603" t="s"/>
      <c r="N2603" t="s">
        <v>508</v>
      </c>
      <c r="O2603" t="s">
        <v>79</v>
      </c>
      <c r="P2603" t="s">
        <v>378</v>
      </c>
      <c r="Q2603" t="s"/>
      <c r="R2603" t="s">
        <v>80</v>
      </c>
      <c r="S2603" t="s">
        <v>1745</v>
      </c>
      <c r="T2603" t="s">
        <v>82</v>
      </c>
      <c r="U2603" t="s">
        <v>83</v>
      </c>
      <c r="V2603" t="s">
        <v>84</v>
      </c>
      <c r="W2603" t="s">
        <v>103</v>
      </c>
      <c r="X2603" t="s"/>
      <c r="Y2603" t="s">
        <v>86</v>
      </c>
      <c r="Z2603">
        <f>HYPERLINK("https://hotelmonitor-cachepage.eclerx.com/savepage/tk_15454758809270756_sr_59.html","info")</f>
        <v/>
      </c>
      <c r="AA2603" t="n">
        <v>-6873069</v>
      </c>
      <c r="AB2603" t="s">
        <v>399</v>
      </c>
      <c r="AC2603" t="s">
        <v>88</v>
      </c>
      <c r="AD2603" t="s">
        <v>89</v>
      </c>
      <c r="AE2603" t="s"/>
      <c r="AF2603" t="s"/>
      <c r="AG2603" t="s"/>
      <c r="AH2603" t="s">
        <v>1746</v>
      </c>
      <c r="AI2603" t="s">
        <v>1747</v>
      </c>
      <c r="AJ2603" t="s"/>
      <c r="AK2603" t="s">
        <v>91</v>
      </c>
      <c r="AL2603" t="s"/>
      <c r="AM2603" t="s"/>
      <c r="AN2603" t="s">
        <v>91</v>
      </c>
      <c r="AO2603" t="s"/>
      <c r="AP2603" t="n">
        <v>13</v>
      </c>
      <c r="AQ2603" t="s">
        <v>92</v>
      </c>
      <c r="AR2603" t="s"/>
      <c r="AS2603" t="s">
        <v>93</v>
      </c>
      <c r="AT2603" t="s">
        <v>94</v>
      </c>
      <c r="AU2603" t="s">
        <v>91</v>
      </c>
      <c r="AV2603" t="s"/>
      <c r="AW2603" t="s">
        <v>95</v>
      </c>
      <c r="AX2603" t="s"/>
      <c r="AY2603" t="n">
        <v>6873069</v>
      </c>
      <c r="AZ2603" t="s">
        <v>384</v>
      </c>
      <c r="BA2603" t="s"/>
      <c r="BB2603" t="s"/>
      <c r="BC2603" t="n">
        <v>38.9057</v>
      </c>
      <c r="BD2603" t="n">
        <v>38.9057</v>
      </c>
      <c r="BE2603" t="s">
        <v>1748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>
        <v>98</v>
      </c>
      <c r="BO2603" t="s">
        <v>82</v>
      </c>
      <c r="BP2603" t="s">
        <v>99</v>
      </c>
      <c r="BQ2603" t="s">
        <v>539</v>
      </c>
      <c r="BR2603" t="s">
        <v>387</v>
      </c>
    </row>
    <row r="2604" spans="1:70">
      <c r="A2604" t="s">
        <v>70</v>
      </c>
      <c r="B2604" t="s">
        <v>71</v>
      </c>
      <c r="C2604" t="s">
        <v>72</v>
      </c>
      <c r="D2604" t="n">
        <v>3</v>
      </c>
      <c r="E2604" t="s">
        <v>2930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103.5</v>
      </c>
      <c r="L2604" t="s">
        <v>77</v>
      </c>
      <c r="M2604" t="s"/>
      <c r="N2604" t="s">
        <v>2798</v>
      </c>
      <c r="O2604" t="s">
        <v>79</v>
      </c>
      <c r="P2604" t="s">
        <v>2930</v>
      </c>
      <c r="Q2604" t="s"/>
      <c r="R2604" t="s">
        <v>267</v>
      </c>
      <c r="S2604" t="s">
        <v>2732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>
        <f>HYPERLINK("https://hotelmonitor-cachepage.eclerx.com/savepage/tk_15454758770377858_sr_62.html","info")</f>
        <v/>
      </c>
      <c r="AA2604" t="n">
        <v>-426791</v>
      </c>
      <c r="AB2604" t="s">
        <v>2733</v>
      </c>
      <c r="AC2604" t="s">
        <v>196</v>
      </c>
      <c r="AD2604" t="s">
        <v>89</v>
      </c>
      <c r="AE2604" t="s"/>
      <c r="AF2604" t="s"/>
      <c r="AG2604" t="s"/>
      <c r="AH2604" t="s">
        <v>2734</v>
      </c>
      <c r="AI2604" t="s">
        <v>2735</v>
      </c>
      <c r="AJ2604" t="s"/>
      <c r="AK2604" t="s">
        <v>91</v>
      </c>
      <c r="AL2604" t="s"/>
      <c r="AM2604" t="s"/>
      <c r="AN2604" t="s">
        <v>91</v>
      </c>
      <c r="AO2604" t="s"/>
      <c r="AP2604" t="n">
        <v>51</v>
      </c>
      <c r="AQ2604" t="s">
        <v>92</v>
      </c>
      <c r="AR2604" t="s"/>
      <c r="AS2604" t="s">
        <v>353</v>
      </c>
      <c r="AT2604" t="s">
        <v>94</v>
      </c>
      <c r="AU2604" t="s">
        <v>91</v>
      </c>
      <c r="AV2604" t="s"/>
      <c r="AW2604" t="s">
        <v>95</v>
      </c>
      <c r="AX2604" t="s"/>
      <c r="AY2604" t="n">
        <v>426791</v>
      </c>
      <c r="AZ2604" t="s">
        <v>2931</v>
      </c>
      <c r="BA2604" t="s"/>
      <c r="BB2604" t="s"/>
      <c r="BC2604" t="n">
        <v>38.9646</v>
      </c>
      <c r="BD2604" t="n">
        <v>38.9646</v>
      </c>
      <c r="BE2604" t="s">
        <v>2737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>
        <v>284</v>
      </c>
      <c r="BO2604" t="s">
        <v>82</v>
      </c>
      <c r="BP2604" t="s">
        <v>99</v>
      </c>
      <c r="BQ2604" t="s">
        <v>2802</v>
      </c>
      <c r="BR2604" t="s">
        <v>205</v>
      </c>
    </row>
    <row r="2605" spans="1:70">
      <c r="A2605" t="s">
        <v>70</v>
      </c>
      <c r="B2605" t="s">
        <v>71</v>
      </c>
      <c r="C2605" t="s">
        <v>72</v>
      </c>
      <c r="D2605" t="n">
        <v>3</v>
      </c>
      <c r="E2605" t="s">
        <v>2930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103.5</v>
      </c>
      <c r="L2605" t="s">
        <v>77</v>
      </c>
      <c r="M2605" t="s"/>
      <c r="N2605" t="s">
        <v>2798</v>
      </c>
      <c r="O2605" t="s">
        <v>79</v>
      </c>
      <c r="P2605" t="s">
        <v>2930</v>
      </c>
      <c r="Q2605" t="s"/>
      <c r="R2605" t="s">
        <v>267</v>
      </c>
      <c r="S2605" t="s">
        <v>2732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HYPERLINK("https://hotelmonitor-cachepage.eclerx.com/savepage/tk_15454758770377858_sr_62.html","info")</f>
        <v/>
      </c>
      <c r="AA2605" t="n">
        <v>-426791</v>
      </c>
      <c r="AB2605" t="s">
        <v>2733</v>
      </c>
      <c r="AC2605" t="s">
        <v>196</v>
      </c>
      <c r="AD2605" t="s">
        <v>89</v>
      </c>
      <c r="AE2605" t="s"/>
      <c r="AF2605" t="s"/>
      <c r="AG2605" t="s"/>
      <c r="AH2605" t="s">
        <v>2734</v>
      </c>
      <c r="AI2605" t="s">
        <v>2735</v>
      </c>
      <c r="AJ2605" t="s"/>
      <c r="AK2605" t="s">
        <v>91</v>
      </c>
      <c r="AL2605" t="s"/>
      <c r="AM2605" t="s"/>
      <c r="AN2605" t="s">
        <v>91</v>
      </c>
      <c r="AO2605" t="s"/>
      <c r="AP2605" t="n">
        <v>51</v>
      </c>
      <c r="AQ2605" t="s">
        <v>92</v>
      </c>
      <c r="AR2605" t="s"/>
      <c r="AS2605" t="s">
        <v>353</v>
      </c>
      <c r="AT2605" t="s">
        <v>94</v>
      </c>
      <c r="AU2605" t="s">
        <v>91</v>
      </c>
      <c r="AV2605" t="s"/>
      <c r="AW2605" t="s">
        <v>95</v>
      </c>
      <c r="AX2605" t="s"/>
      <c r="AY2605" t="n">
        <v>426791</v>
      </c>
      <c r="AZ2605" t="s">
        <v>2931</v>
      </c>
      <c r="BA2605" t="s"/>
      <c r="BB2605" t="s"/>
      <c r="BC2605" t="n">
        <v>38.9646</v>
      </c>
      <c r="BD2605" t="n">
        <v>38.9646</v>
      </c>
      <c r="BE2605" t="s">
        <v>2737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>
        <v>284</v>
      </c>
      <c r="BO2605" t="s">
        <v>82</v>
      </c>
      <c r="BP2605" t="s">
        <v>99</v>
      </c>
      <c r="BQ2605" t="s">
        <v>2802</v>
      </c>
      <c r="BR2605" t="s">
        <v>205</v>
      </c>
    </row>
    <row r="2606" spans="1:70">
      <c r="A2606" t="s">
        <v>70</v>
      </c>
      <c r="B2606" t="s">
        <v>71</v>
      </c>
      <c r="C2606" t="s">
        <v>72</v>
      </c>
      <c r="D2606" t="n">
        <v>3</v>
      </c>
      <c r="E2606" t="s">
        <v>2930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113.5</v>
      </c>
      <c r="L2606" t="s">
        <v>77</v>
      </c>
      <c r="M2606" t="s"/>
      <c r="N2606" t="s">
        <v>2798</v>
      </c>
      <c r="O2606" t="s">
        <v>79</v>
      </c>
      <c r="P2606" t="s">
        <v>2930</v>
      </c>
      <c r="Q2606" t="s"/>
      <c r="R2606" t="s">
        <v>267</v>
      </c>
      <c r="S2606" t="s">
        <v>2932</v>
      </c>
      <c r="T2606" t="s">
        <v>82</v>
      </c>
      <c r="U2606" t="s">
        <v>83</v>
      </c>
      <c r="V2606" t="s">
        <v>84</v>
      </c>
      <c r="W2606" t="s">
        <v>103</v>
      </c>
      <c r="X2606" t="s"/>
      <c r="Y2606" t="s">
        <v>86</v>
      </c>
      <c r="Z2606">
        <f>HYPERLINK("https://hotelmonitor-cachepage.eclerx.com/savepage/tk_15454758770377858_sr_62.html","info")</f>
        <v/>
      </c>
      <c r="AA2606" t="n">
        <v>-426791</v>
      </c>
      <c r="AB2606" t="s">
        <v>2733</v>
      </c>
      <c r="AC2606" t="s">
        <v>196</v>
      </c>
      <c r="AD2606" t="s">
        <v>89</v>
      </c>
      <c r="AE2606" t="s"/>
      <c r="AF2606" t="s"/>
      <c r="AG2606" t="s"/>
      <c r="AH2606" t="s">
        <v>2933</v>
      </c>
      <c r="AI2606" t="s">
        <v>2934</v>
      </c>
      <c r="AJ2606" t="s"/>
      <c r="AK2606" t="s">
        <v>91</v>
      </c>
      <c r="AL2606" t="s"/>
      <c r="AM2606" t="s"/>
      <c r="AN2606" t="s">
        <v>91</v>
      </c>
      <c r="AO2606" t="s"/>
      <c r="AP2606" t="n">
        <v>51</v>
      </c>
      <c r="AQ2606" t="s">
        <v>92</v>
      </c>
      <c r="AR2606" t="s"/>
      <c r="AS2606" t="s">
        <v>353</v>
      </c>
      <c r="AT2606" t="s">
        <v>94</v>
      </c>
      <c r="AU2606" t="s">
        <v>91</v>
      </c>
      <c r="AV2606" t="s"/>
      <c r="AW2606" t="s">
        <v>95</v>
      </c>
      <c r="AX2606" t="s"/>
      <c r="AY2606" t="n">
        <v>426791</v>
      </c>
      <c r="AZ2606" t="s">
        <v>2931</v>
      </c>
      <c r="BA2606" t="s"/>
      <c r="BB2606" t="s"/>
      <c r="BC2606" t="n">
        <v>38.9646</v>
      </c>
      <c r="BD2606" t="n">
        <v>38.9646</v>
      </c>
      <c r="BE2606" t="s">
        <v>2935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>
        <v>284</v>
      </c>
      <c r="BO2606" t="s">
        <v>82</v>
      </c>
      <c r="BP2606" t="s">
        <v>99</v>
      </c>
      <c r="BQ2606" t="s">
        <v>2802</v>
      </c>
      <c r="BR2606" t="s">
        <v>205</v>
      </c>
    </row>
    <row r="2607" spans="1:70">
      <c r="A2607" t="s">
        <v>70</v>
      </c>
      <c r="B2607" t="s">
        <v>71</v>
      </c>
      <c r="C2607" t="s">
        <v>72</v>
      </c>
      <c r="D2607" t="n">
        <v>3</v>
      </c>
      <c r="E2607" t="s">
        <v>2930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113.5</v>
      </c>
      <c r="L2607" t="s">
        <v>77</v>
      </c>
      <c r="M2607" t="s"/>
      <c r="N2607" t="s">
        <v>2798</v>
      </c>
      <c r="O2607" t="s">
        <v>79</v>
      </c>
      <c r="P2607" t="s">
        <v>2930</v>
      </c>
      <c r="Q2607" t="s"/>
      <c r="R2607" t="s">
        <v>267</v>
      </c>
      <c r="S2607" t="s">
        <v>2932</v>
      </c>
      <c r="T2607" t="s">
        <v>82</v>
      </c>
      <c r="U2607" t="s">
        <v>83</v>
      </c>
      <c r="V2607" t="s">
        <v>84</v>
      </c>
      <c r="W2607" t="s">
        <v>103</v>
      </c>
      <c r="X2607" t="s"/>
      <c r="Y2607" t="s">
        <v>86</v>
      </c>
      <c r="Z2607">
        <f>HYPERLINK("https://hotelmonitor-cachepage.eclerx.com/savepage/tk_15454758770377858_sr_62.html","info")</f>
        <v/>
      </c>
      <c r="AA2607" t="n">
        <v>-426791</v>
      </c>
      <c r="AB2607" t="s">
        <v>2733</v>
      </c>
      <c r="AC2607" t="s">
        <v>196</v>
      </c>
      <c r="AD2607" t="s">
        <v>89</v>
      </c>
      <c r="AE2607" t="s"/>
      <c r="AF2607" t="s"/>
      <c r="AG2607" t="s"/>
      <c r="AH2607" t="s">
        <v>2933</v>
      </c>
      <c r="AI2607" t="s">
        <v>2934</v>
      </c>
      <c r="AJ2607" t="s"/>
      <c r="AK2607" t="s">
        <v>91</v>
      </c>
      <c r="AL2607" t="s"/>
      <c r="AM2607" t="s"/>
      <c r="AN2607" t="s">
        <v>91</v>
      </c>
      <c r="AO2607" t="s"/>
      <c r="AP2607" t="n">
        <v>51</v>
      </c>
      <c r="AQ2607" t="s">
        <v>92</v>
      </c>
      <c r="AR2607" t="s"/>
      <c r="AS2607" t="s">
        <v>353</v>
      </c>
      <c r="AT2607" t="s">
        <v>94</v>
      </c>
      <c r="AU2607" t="s">
        <v>91</v>
      </c>
      <c r="AV2607" t="s"/>
      <c r="AW2607" t="s">
        <v>95</v>
      </c>
      <c r="AX2607" t="s"/>
      <c r="AY2607" t="n">
        <v>426791</v>
      </c>
      <c r="AZ2607" t="s">
        <v>2931</v>
      </c>
      <c r="BA2607" t="s"/>
      <c r="BB2607" t="s"/>
      <c r="BC2607" t="n">
        <v>38.9646</v>
      </c>
      <c r="BD2607" t="n">
        <v>38.9646</v>
      </c>
      <c r="BE2607" t="s">
        <v>2935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>
        <v>284</v>
      </c>
      <c r="BO2607" t="s">
        <v>82</v>
      </c>
      <c r="BP2607" t="s">
        <v>99</v>
      </c>
      <c r="BQ2607" t="s">
        <v>2802</v>
      </c>
      <c r="BR2607" t="s">
        <v>205</v>
      </c>
    </row>
    <row r="2608" spans="1:70">
      <c r="A2608" t="s">
        <v>70</v>
      </c>
      <c r="B2608" t="s">
        <v>71</v>
      </c>
      <c r="C2608" t="s">
        <v>72</v>
      </c>
      <c r="D2608" t="n">
        <v>3</v>
      </c>
      <c r="E2608" t="s">
        <v>2930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113.5</v>
      </c>
      <c r="L2608" t="s">
        <v>77</v>
      </c>
      <c r="M2608" t="s"/>
      <c r="N2608" t="s">
        <v>2798</v>
      </c>
      <c r="O2608" t="s">
        <v>79</v>
      </c>
      <c r="P2608" t="s">
        <v>2930</v>
      </c>
      <c r="Q2608" t="s"/>
      <c r="R2608" t="s">
        <v>267</v>
      </c>
      <c r="S2608" t="s">
        <v>2932</v>
      </c>
      <c r="T2608" t="s">
        <v>82</v>
      </c>
      <c r="U2608" t="s">
        <v>83</v>
      </c>
      <c r="V2608" t="s">
        <v>84</v>
      </c>
      <c r="W2608" t="s">
        <v>103</v>
      </c>
      <c r="X2608" t="s"/>
      <c r="Y2608" t="s">
        <v>86</v>
      </c>
      <c r="Z2608">
        <f>HYPERLINK("https://hotelmonitor-cachepage.eclerx.com/savepage/tk_15454758770377858_sr_62.html","info")</f>
        <v/>
      </c>
      <c r="AA2608" t="n">
        <v>-426791</v>
      </c>
      <c r="AB2608" t="s">
        <v>2733</v>
      </c>
      <c r="AC2608" t="s">
        <v>196</v>
      </c>
      <c r="AD2608" t="s">
        <v>89</v>
      </c>
      <c r="AE2608" t="s"/>
      <c r="AF2608" t="s"/>
      <c r="AG2608" t="s"/>
      <c r="AH2608" t="s">
        <v>2933</v>
      </c>
      <c r="AI2608" t="s">
        <v>2934</v>
      </c>
      <c r="AJ2608" t="s"/>
      <c r="AK2608" t="s">
        <v>91</v>
      </c>
      <c r="AL2608" t="s"/>
      <c r="AM2608" t="s"/>
      <c r="AN2608" t="s">
        <v>91</v>
      </c>
      <c r="AO2608" t="s"/>
      <c r="AP2608" t="n">
        <v>51</v>
      </c>
      <c r="AQ2608" t="s">
        <v>92</v>
      </c>
      <c r="AR2608" t="s"/>
      <c r="AS2608" t="s">
        <v>353</v>
      </c>
      <c r="AT2608" t="s">
        <v>94</v>
      </c>
      <c r="AU2608" t="s">
        <v>91</v>
      </c>
      <c r="AV2608" t="s"/>
      <c r="AW2608" t="s">
        <v>95</v>
      </c>
      <c r="AX2608" t="s"/>
      <c r="AY2608" t="n">
        <v>426791</v>
      </c>
      <c r="AZ2608" t="s">
        <v>2931</v>
      </c>
      <c r="BA2608" t="s"/>
      <c r="BB2608" t="s"/>
      <c r="BC2608" t="n">
        <v>38.9646</v>
      </c>
      <c r="BD2608" t="n">
        <v>38.9646</v>
      </c>
      <c r="BE2608" t="s">
        <v>2935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>
        <v>284</v>
      </c>
      <c r="BO2608" t="s">
        <v>82</v>
      </c>
      <c r="BP2608" t="s">
        <v>99</v>
      </c>
      <c r="BQ2608" t="s">
        <v>2802</v>
      </c>
      <c r="BR2608" t="s">
        <v>205</v>
      </c>
    </row>
    <row r="2609" spans="1:70">
      <c r="A2609" t="s">
        <v>70</v>
      </c>
      <c r="B2609" t="s">
        <v>71</v>
      </c>
      <c r="C2609" t="s">
        <v>72</v>
      </c>
      <c r="D2609" t="n">
        <v>3</v>
      </c>
      <c r="E2609" t="s">
        <v>2930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113.5</v>
      </c>
      <c r="L2609" t="s">
        <v>77</v>
      </c>
      <c r="M2609" t="s"/>
      <c r="N2609" t="s">
        <v>2798</v>
      </c>
      <c r="O2609" t="s">
        <v>79</v>
      </c>
      <c r="P2609" t="s">
        <v>2930</v>
      </c>
      <c r="Q2609" t="s"/>
      <c r="R2609" t="s">
        <v>267</v>
      </c>
      <c r="S2609" t="s">
        <v>2932</v>
      </c>
      <c r="T2609" t="s">
        <v>82</v>
      </c>
      <c r="U2609" t="s">
        <v>83</v>
      </c>
      <c r="V2609" t="s">
        <v>84</v>
      </c>
      <c r="W2609" t="s">
        <v>103</v>
      </c>
      <c r="X2609" t="s"/>
      <c r="Y2609" t="s">
        <v>86</v>
      </c>
      <c r="Z2609">
        <f>HYPERLINK("https://hotelmonitor-cachepage.eclerx.com/savepage/tk_15454758770377858_sr_62.html","info")</f>
        <v/>
      </c>
      <c r="AA2609" t="n">
        <v>-426791</v>
      </c>
      <c r="AB2609" t="s">
        <v>2733</v>
      </c>
      <c r="AC2609" t="s">
        <v>196</v>
      </c>
      <c r="AD2609" t="s">
        <v>89</v>
      </c>
      <c r="AE2609" t="s"/>
      <c r="AF2609" t="s"/>
      <c r="AG2609" t="s"/>
      <c r="AH2609" t="s">
        <v>2933</v>
      </c>
      <c r="AI2609" t="s">
        <v>2934</v>
      </c>
      <c r="AJ2609" t="s"/>
      <c r="AK2609" t="s">
        <v>91</v>
      </c>
      <c r="AL2609" t="s"/>
      <c r="AM2609" t="s"/>
      <c r="AN2609" t="s">
        <v>91</v>
      </c>
      <c r="AO2609" t="s"/>
      <c r="AP2609" t="n">
        <v>51</v>
      </c>
      <c r="AQ2609" t="s">
        <v>92</v>
      </c>
      <c r="AR2609" t="s"/>
      <c r="AS2609" t="s">
        <v>353</v>
      </c>
      <c r="AT2609" t="s">
        <v>94</v>
      </c>
      <c r="AU2609" t="s">
        <v>91</v>
      </c>
      <c r="AV2609" t="s"/>
      <c r="AW2609" t="s">
        <v>95</v>
      </c>
      <c r="AX2609" t="s"/>
      <c r="AY2609" t="n">
        <v>426791</v>
      </c>
      <c r="AZ2609" t="s">
        <v>2931</v>
      </c>
      <c r="BA2609" t="s"/>
      <c r="BB2609" t="s"/>
      <c r="BC2609" t="n">
        <v>38.9646</v>
      </c>
      <c r="BD2609" t="n">
        <v>38.9646</v>
      </c>
      <c r="BE2609" t="s">
        <v>2935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>
        <v>284</v>
      </c>
      <c r="BO2609" t="s">
        <v>82</v>
      </c>
      <c r="BP2609" t="s">
        <v>99</v>
      </c>
      <c r="BQ2609" t="s">
        <v>2802</v>
      </c>
      <c r="BR2609" t="s">
        <v>205</v>
      </c>
    </row>
    <row r="2610" spans="1:70">
      <c r="A2610" t="s">
        <v>70</v>
      </c>
      <c r="B2610" t="s">
        <v>71</v>
      </c>
      <c r="C2610" t="s">
        <v>72</v>
      </c>
      <c r="D2610" t="n">
        <v>3</v>
      </c>
      <c r="E2610" t="s">
        <v>2930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115.74</v>
      </c>
      <c r="L2610" t="s">
        <v>77</v>
      </c>
      <c r="M2610" t="s"/>
      <c r="N2610" t="s">
        <v>2798</v>
      </c>
      <c r="O2610" t="s">
        <v>79</v>
      </c>
      <c r="P2610" t="s">
        <v>2930</v>
      </c>
      <c r="Q2610" t="s"/>
      <c r="R2610" t="s">
        <v>267</v>
      </c>
      <c r="S2610" t="s">
        <v>2936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>
        <f>HYPERLINK("https://hotelmonitor-cachepage.eclerx.com/savepage/tk_15454758770377858_sr_62.html","info")</f>
        <v/>
      </c>
      <c r="AA2610" t="n">
        <v>-426791</v>
      </c>
      <c r="AB2610" t="s">
        <v>323</v>
      </c>
      <c r="AC2610" t="s">
        <v>88</v>
      </c>
      <c r="AD2610" t="s">
        <v>89</v>
      </c>
      <c r="AE2610" t="s"/>
      <c r="AF2610" t="s"/>
      <c r="AG2610" t="s"/>
      <c r="AH2610" t="s">
        <v>826</v>
      </c>
      <c r="AI2610" t="s">
        <v>2936</v>
      </c>
      <c r="AJ2610" t="s"/>
      <c r="AK2610" t="s">
        <v>91</v>
      </c>
      <c r="AL2610" t="s"/>
      <c r="AM2610" t="s"/>
      <c r="AN2610" t="s">
        <v>91</v>
      </c>
      <c r="AO2610" t="s"/>
      <c r="AP2610" t="n">
        <v>51</v>
      </c>
      <c r="AQ2610" t="s">
        <v>92</v>
      </c>
      <c r="AR2610" t="s"/>
      <c r="AS2610" t="s">
        <v>353</v>
      </c>
      <c r="AT2610" t="s">
        <v>94</v>
      </c>
      <c r="AU2610" t="s">
        <v>91</v>
      </c>
      <c r="AV2610" t="s"/>
      <c r="AW2610" t="s">
        <v>95</v>
      </c>
      <c r="AX2610" t="s"/>
      <c r="AY2610" t="n">
        <v>426791</v>
      </c>
      <c r="AZ2610" t="s">
        <v>2931</v>
      </c>
      <c r="BA2610" t="s"/>
      <c r="BB2610" t="s"/>
      <c r="BC2610" t="n">
        <v>38.9646</v>
      </c>
      <c r="BD2610" t="n">
        <v>38.9646</v>
      </c>
      <c r="BE2610" t="s">
        <v>2742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>
        <v>284</v>
      </c>
      <c r="BO2610" t="s">
        <v>82</v>
      </c>
      <c r="BP2610" t="s">
        <v>99</v>
      </c>
      <c r="BQ2610" t="s">
        <v>2802</v>
      </c>
      <c r="BR2610" t="s">
        <v>205</v>
      </c>
    </row>
    <row r="2611" spans="1:70">
      <c r="A2611" t="s">
        <v>70</v>
      </c>
      <c r="B2611" t="s">
        <v>71</v>
      </c>
      <c r="C2611" t="s">
        <v>72</v>
      </c>
      <c r="D2611" t="n">
        <v>3</v>
      </c>
      <c r="E2611" t="s">
        <v>2930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115.74</v>
      </c>
      <c r="L2611" t="s">
        <v>77</v>
      </c>
      <c r="M2611" t="s"/>
      <c r="N2611" t="s">
        <v>2798</v>
      </c>
      <c r="O2611" t="s">
        <v>79</v>
      </c>
      <c r="P2611" t="s">
        <v>2930</v>
      </c>
      <c r="Q2611" t="s"/>
      <c r="R2611" t="s">
        <v>267</v>
      </c>
      <c r="S2611" t="s">
        <v>2936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>
        <f>HYPERLINK("https://hotelmonitor-cachepage.eclerx.com/savepage/tk_15454758770377858_sr_62.html","info")</f>
        <v/>
      </c>
      <c r="AA2611" t="n">
        <v>-426791</v>
      </c>
      <c r="AB2611" t="s">
        <v>323</v>
      </c>
      <c r="AC2611" t="s">
        <v>88</v>
      </c>
      <c r="AD2611" t="s">
        <v>89</v>
      </c>
      <c r="AE2611" t="s"/>
      <c r="AF2611" t="s"/>
      <c r="AG2611" t="s"/>
      <c r="AH2611" t="s">
        <v>826</v>
      </c>
      <c r="AI2611" t="s">
        <v>2936</v>
      </c>
      <c r="AJ2611" t="s"/>
      <c r="AK2611" t="s">
        <v>91</v>
      </c>
      <c r="AL2611" t="s"/>
      <c r="AM2611" t="s"/>
      <c r="AN2611" t="s">
        <v>91</v>
      </c>
      <c r="AO2611" t="s"/>
      <c r="AP2611" t="n">
        <v>51</v>
      </c>
      <c r="AQ2611" t="s">
        <v>92</v>
      </c>
      <c r="AR2611" t="s"/>
      <c r="AS2611" t="s">
        <v>353</v>
      </c>
      <c r="AT2611" t="s">
        <v>94</v>
      </c>
      <c r="AU2611" t="s">
        <v>91</v>
      </c>
      <c r="AV2611" t="s"/>
      <c r="AW2611" t="s">
        <v>95</v>
      </c>
      <c r="AX2611" t="s"/>
      <c r="AY2611" t="n">
        <v>426791</v>
      </c>
      <c r="AZ2611" t="s">
        <v>2931</v>
      </c>
      <c r="BA2611" t="s"/>
      <c r="BB2611" t="s"/>
      <c r="BC2611" t="n">
        <v>38.9646</v>
      </c>
      <c r="BD2611" t="n">
        <v>38.9646</v>
      </c>
      <c r="BE2611" t="s">
        <v>2742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>
        <v>284</v>
      </c>
      <c r="BO2611" t="s">
        <v>82</v>
      </c>
      <c r="BP2611" t="s">
        <v>99</v>
      </c>
      <c r="BQ2611" t="s">
        <v>2802</v>
      </c>
      <c r="BR2611" t="s">
        <v>205</v>
      </c>
    </row>
    <row r="2612" spans="1:70">
      <c r="A2612" t="s">
        <v>70</v>
      </c>
      <c r="B2612" t="s">
        <v>71</v>
      </c>
      <c r="C2612" t="s">
        <v>72</v>
      </c>
      <c r="D2612" t="n">
        <v>3</v>
      </c>
      <c r="E2612" t="s">
        <v>2930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115.74</v>
      </c>
      <c r="L2612" t="s">
        <v>77</v>
      </c>
      <c r="M2612" t="s"/>
      <c r="N2612" t="s">
        <v>2798</v>
      </c>
      <c r="O2612" t="s">
        <v>79</v>
      </c>
      <c r="P2612" t="s">
        <v>2930</v>
      </c>
      <c r="Q2612" t="s"/>
      <c r="R2612" t="s">
        <v>267</v>
      </c>
      <c r="S2612" t="s">
        <v>2936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>
        <f>HYPERLINK("https://hotelmonitor-cachepage.eclerx.com/savepage/tk_15454758770377858_sr_62.html","info")</f>
        <v/>
      </c>
      <c r="AA2612" t="n">
        <v>-426791</v>
      </c>
      <c r="AB2612" t="s">
        <v>323</v>
      </c>
      <c r="AC2612" t="s">
        <v>88</v>
      </c>
      <c r="AD2612" t="s">
        <v>89</v>
      </c>
      <c r="AE2612" t="s"/>
      <c r="AF2612" t="s"/>
      <c r="AG2612" t="s"/>
      <c r="AH2612" t="s">
        <v>826</v>
      </c>
      <c r="AI2612" t="s">
        <v>2936</v>
      </c>
      <c r="AJ2612" t="s"/>
      <c r="AK2612" t="s">
        <v>91</v>
      </c>
      <c r="AL2612" t="s"/>
      <c r="AM2612" t="s"/>
      <c r="AN2612" t="s">
        <v>91</v>
      </c>
      <c r="AO2612" t="s"/>
      <c r="AP2612" t="n">
        <v>51</v>
      </c>
      <c r="AQ2612" t="s">
        <v>92</v>
      </c>
      <c r="AR2612" t="s"/>
      <c r="AS2612" t="s">
        <v>353</v>
      </c>
      <c r="AT2612" t="s">
        <v>94</v>
      </c>
      <c r="AU2612" t="s">
        <v>91</v>
      </c>
      <c r="AV2612" t="s"/>
      <c r="AW2612" t="s">
        <v>95</v>
      </c>
      <c r="AX2612" t="s"/>
      <c r="AY2612" t="n">
        <v>426791</v>
      </c>
      <c r="AZ2612" t="s">
        <v>2931</v>
      </c>
      <c r="BA2612" t="s"/>
      <c r="BB2612" t="s"/>
      <c r="BC2612" t="n">
        <v>38.9646</v>
      </c>
      <c r="BD2612" t="n">
        <v>38.9646</v>
      </c>
      <c r="BE2612" t="s">
        <v>2742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>
        <v>284</v>
      </c>
      <c r="BO2612" t="s">
        <v>82</v>
      </c>
      <c r="BP2612" t="s">
        <v>99</v>
      </c>
      <c r="BQ2612" t="s">
        <v>2802</v>
      </c>
      <c r="BR2612" t="s">
        <v>205</v>
      </c>
    </row>
    <row r="2613" spans="1:70">
      <c r="A2613" t="s">
        <v>70</v>
      </c>
      <c r="B2613" t="s">
        <v>71</v>
      </c>
      <c r="C2613" t="s">
        <v>72</v>
      </c>
      <c r="D2613" t="n">
        <v>3</v>
      </c>
      <c r="E2613" t="s">
        <v>2930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115.74</v>
      </c>
      <c r="L2613" t="s">
        <v>77</v>
      </c>
      <c r="M2613" t="s"/>
      <c r="N2613" t="s">
        <v>2798</v>
      </c>
      <c r="O2613" t="s">
        <v>79</v>
      </c>
      <c r="P2613" t="s">
        <v>2930</v>
      </c>
      <c r="Q2613" t="s"/>
      <c r="R2613" t="s">
        <v>267</v>
      </c>
      <c r="S2613" t="s">
        <v>2936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>
        <f>HYPERLINK("https://hotelmonitor-cachepage.eclerx.com/savepage/tk_15454758770377858_sr_62.html","info")</f>
        <v/>
      </c>
      <c r="AA2613" t="n">
        <v>-426791</v>
      </c>
      <c r="AB2613" t="s">
        <v>323</v>
      </c>
      <c r="AC2613" t="s">
        <v>88</v>
      </c>
      <c r="AD2613" t="s">
        <v>89</v>
      </c>
      <c r="AE2613" t="s"/>
      <c r="AF2613" t="s"/>
      <c r="AG2613" t="s"/>
      <c r="AH2613" t="s">
        <v>826</v>
      </c>
      <c r="AI2613" t="s">
        <v>2936</v>
      </c>
      <c r="AJ2613" t="s"/>
      <c r="AK2613" t="s">
        <v>91</v>
      </c>
      <c r="AL2613" t="s"/>
      <c r="AM2613" t="s"/>
      <c r="AN2613" t="s">
        <v>91</v>
      </c>
      <c r="AO2613" t="s"/>
      <c r="AP2613" t="n">
        <v>51</v>
      </c>
      <c r="AQ2613" t="s">
        <v>92</v>
      </c>
      <c r="AR2613" t="s"/>
      <c r="AS2613" t="s">
        <v>353</v>
      </c>
      <c r="AT2613" t="s">
        <v>94</v>
      </c>
      <c r="AU2613" t="s">
        <v>91</v>
      </c>
      <c r="AV2613" t="s"/>
      <c r="AW2613" t="s">
        <v>95</v>
      </c>
      <c r="AX2613" t="s"/>
      <c r="AY2613" t="n">
        <v>426791</v>
      </c>
      <c r="AZ2613" t="s">
        <v>2931</v>
      </c>
      <c r="BA2613" t="s"/>
      <c r="BB2613" t="s"/>
      <c r="BC2613" t="n">
        <v>38.9646</v>
      </c>
      <c r="BD2613" t="n">
        <v>38.9646</v>
      </c>
      <c r="BE2613" t="s">
        <v>2742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>
        <v>284</v>
      </c>
      <c r="BO2613" t="s">
        <v>82</v>
      </c>
      <c r="BP2613" t="s">
        <v>99</v>
      </c>
      <c r="BQ2613" t="s">
        <v>2802</v>
      </c>
      <c r="BR2613" t="s">
        <v>205</v>
      </c>
    </row>
    <row r="2614" spans="1:70">
      <c r="A2614" t="s">
        <v>70</v>
      </c>
      <c r="B2614" t="s">
        <v>71</v>
      </c>
      <c r="C2614" t="s">
        <v>72</v>
      </c>
      <c r="D2614" t="n">
        <v>3</v>
      </c>
      <c r="E2614" t="s">
        <v>2930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125.8</v>
      </c>
      <c r="L2614" t="s">
        <v>77</v>
      </c>
      <c r="M2614" t="s"/>
      <c r="N2614" t="s">
        <v>2798</v>
      </c>
      <c r="O2614" t="s">
        <v>79</v>
      </c>
      <c r="P2614" t="s">
        <v>2930</v>
      </c>
      <c r="Q2614" t="s"/>
      <c r="R2614" t="s">
        <v>267</v>
      </c>
      <c r="S2614" t="s">
        <v>2937</v>
      </c>
      <c r="T2614" t="s">
        <v>82</v>
      </c>
      <c r="U2614" t="s">
        <v>83</v>
      </c>
      <c r="V2614" t="s">
        <v>84</v>
      </c>
      <c r="W2614" t="s">
        <v>103</v>
      </c>
      <c r="X2614" t="s"/>
      <c r="Y2614" t="s">
        <v>86</v>
      </c>
      <c r="Z2614">
        <f>HYPERLINK("https://hotelmonitor-cachepage.eclerx.com/savepage/tk_15454758770377858_sr_62.html","info")</f>
        <v/>
      </c>
      <c r="AA2614" t="n">
        <v>-426791</v>
      </c>
      <c r="AB2614" t="s">
        <v>323</v>
      </c>
      <c r="AC2614" t="s">
        <v>88</v>
      </c>
      <c r="AD2614" t="s">
        <v>89</v>
      </c>
      <c r="AE2614" t="s"/>
      <c r="AF2614" t="s"/>
      <c r="AG2614" t="s"/>
      <c r="AH2614" t="s">
        <v>2938</v>
      </c>
      <c r="AI2614" t="s">
        <v>2939</v>
      </c>
      <c r="AJ2614" t="s"/>
      <c r="AK2614" t="s">
        <v>91</v>
      </c>
      <c r="AL2614" t="s"/>
      <c r="AM2614" t="s"/>
      <c r="AN2614" t="s">
        <v>91</v>
      </c>
      <c r="AO2614" t="s"/>
      <c r="AP2614" t="n">
        <v>51</v>
      </c>
      <c r="AQ2614" t="s">
        <v>92</v>
      </c>
      <c r="AR2614" t="s"/>
      <c r="AS2614" t="s">
        <v>353</v>
      </c>
      <c r="AT2614" t="s">
        <v>94</v>
      </c>
      <c r="AU2614" t="s">
        <v>91</v>
      </c>
      <c r="AV2614" t="s"/>
      <c r="AW2614" t="s">
        <v>95</v>
      </c>
      <c r="AX2614" t="s"/>
      <c r="AY2614" t="n">
        <v>426791</v>
      </c>
      <c r="AZ2614" t="s">
        <v>2931</v>
      </c>
      <c r="BA2614" t="s"/>
      <c r="BB2614" t="s"/>
      <c r="BC2614" t="n">
        <v>38.9646</v>
      </c>
      <c r="BD2614" t="n">
        <v>38.9646</v>
      </c>
      <c r="BE2614" t="s">
        <v>2767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>
        <v>284</v>
      </c>
      <c r="BO2614" t="s">
        <v>82</v>
      </c>
      <c r="BP2614" t="s">
        <v>99</v>
      </c>
      <c r="BQ2614" t="s">
        <v>2802</v>
      </c>
      <c r="BR2614" t="s">
        <v>205</v>
      </c>
    </row>
    <row r="2615" spans="1:70">
      <c r="A2615" t="s">
        <v>70</v>
      </c>
      <c r="B2615" t="s">
        <v>71</v>
      </c>
      <c r="C2615" t="s">
        <v>72</v>
      </c>
      <c r="D2615" t="n">
        <v>3</v>
      </c>
      <c r="E2615" t="s">
        <v>2930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125.8</v>
      </c>
      <c r="L2615" t="s">
        <v>77</v>
      </c>
      <c r="M2615" t="s"/>
      <c r="N2615" t="s">
        <v>2798</v>
      </c>
      <c r="O2615" t="s">
        <v>79</v>
      </c>
      <c r="P2615" t="s">
        <v>2930</v>
      </c>
      <c r="Q2615" t="s"/>
      <c r="R2615" t="s">
        <v>267</v>
      </c>
      <c r="S2615" t="s">
        <v>2937</v>
      </c>
      <c r="T2615" t="s">
        <v>82</v>
      </c>
      <c r="U2615" t="s">
        <v>83</v>
      </c>
      <c r="V2615" t="s">
        <v>84</v>
      </c>
      <c r="W2615" t="s">
        <v>103</v>
      </c>
      <c r="X2615" t="s"/>
      <c r="Y2615" t="s">
        <v>86</v>
      </c>
      <c r="Z2615">
        <f>HYPERLINK("https://hotelmonitor-cachepage.eclerx.com/savepage/tk_15454758770377858_sr_62.html","info")</f>
        <v/>
      </c>
      <c r="AA2615" t="n">
        <v>-426791</v>
      </c>
      <c r="AB2615" t="s">
        <v>323</v>
      </c>
      <c r="AC2615" t="s">
        <v>88</v>
      </c>
      <c r="AD2615" t="s">
        <v>89</v>
      </c>
      <c r="AE2615" t="s"/>
      <c r="AF2615" t="s"/>
      <c r="AG2615" t="s"/>
      <c r="AH2615" t="s">
        <v>2938</v>
      </c>
      <c r="AI2615" t="s">
        <v>2939</v>
      </c>
      <c r="AJ2615" t="s"/>
      <c r="AK2615" t="s">
        <v>91</v>
      </c>
      <c r="AL2615" t="s"/>
      <c r="AM2615" t="s"/>
      <c r="AN2615" t="s">
        <v>91</v>
      </c>
      <c r="AO2615" t="s"/>
      <c r="AP2615" t="n">
        <v>51</v>
      </c>
      <c r="AQ2615" t="s">
        <v>92</v>
      </c>
      <c r="AR2615" t="s"/>
      <c r="AS2615" t="s">
        <v>353</v>
      </c>
      <c r="AT2615" t="s">
        <v>94</v>
      </c>
      <c r="AU2615" t="s">
        <v>91</v>
      </c>
      <c r="AV2615" t="s"/>
      <c r="AW2615" t="s">
        <v>95</v>
      </c>
      <c r="AX2615" t="s"/>
      <c r="AY2615" t="n">
        <v>426791</v>
      </c>
      <c r="AZ2615" t="s">
        <v>2931</v>
      </c>
      <c r="BA2615" t="s"/>
      <c r="BB2615" t="s"/>
      <c r="BC2615" t="n">
        <v>38.9646</v>
      </c>
      <c r="BD2615" t="n">
        <v>38.9646</v>
      </c>
      <c r="BE2615" t="s">
        <v>2767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>
        <v>284</v>
      </c>
      <c r="BO2615" t="s">
        <v>82</v>
      </c>
      <c r="BP2615" t="s">
        <v>99</v>
      </c>
      <c r="BQ2615" t="s">
        <v>2802</v>
      </c>
      <c r="BR2615" t="s">
        <v>205</v>
      </c>
    </row>
    <row r="2616" spans="1:70">
      <c r="A2616" t="s">
        <v>70</v>
      </c>
      <c r="B2616" t="s">
        <v>71</v>
      </c>
      <c r="C2616" t="s">
        <v>72</v>
      </c>
      <c r="D2616" t="n">
        <v>3</v>
      </c>
      <c r="E2616" t="s">
        <v>2930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175.5</v>
      </c>
      <c r="L2616" t="s">
        <v>77</v>
      </c>
      <c r="M2616" t="s"/>
      <c r="N2616" t="s">
        <v>2940</v>
      </c>
      <c r="O2616" t="s">
        <v>79</v>
      </c>
      <c r="P2616" t="s">
        <v>2930</v>
      </c>
      <c r="Q2616" t="s"/>
      <c r="R2616" t="s">
        <v>267</v>
      </c>
      <c r="S2616" t="s">
        <v>2941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HYPERLINK("https://hotelmonitor-cachepage.eclerx.com/savepage/tk_15454758770377858_sr_62.html","info")</f>
        <v/>
      </c>
      <c r="AA2616" t="n">
        <v>-426791</v>
      </c>
      <c r="AB2616" t="s">
        <v>2733</v>
      </c>
      <c r="AC2616" t="s">
        <v>196</v>
      </c>
      <c r="AD2616" t="s">
        <v>89</v>
      </c>
      <c r="AE2616" t="s"/>
      <c r="AF2616" t="s"/>
      <c r="AG2616" t="s"/>
      <c r="AH2616" t="s">
        <v>2942</v>
      </c>
      <c r="AI2616" t="s">
        <v>2943</v>
      </c>
      <c r="AJ2616" t="s"/>
      <c r="AK2616" t="s">
        <v>91</v>
      </c>
      <c r="AL2616" t="s"/>
      <c r="AM2616" t="s"/>
      <c r="AN2616" t="s">
        <v>91</v>
      </c>
      <c r="AO2616" t="s"/>
      <c r="AP2616" t="n">
        <v>51</v>
      </c>
      <c r="AQ2616" t="s">
        <v>92</v>
      </c>
      <c r="AR2616" t="s"/>
      <c r="AS2616" t="s">
        <v>115</v>
      </c>
      <c r="AT2616" t="s">
        <v>94</v>
      </c>
      <c r="AU2616" t="s">
        <v>91</v>
      </c>
      <c r="AV2616" t="s"/>
      <c r="AW2616" t="s">
        <v>95</v>
      </c>
      <c r="AX2616" t="s"/>
      <c r="AY2616" t="n">
        <v>426791</v>
      </c>
      <c r="AZ2616" t="s">
        <v>2931</v>
      </c>
      <c r="BA2616" t="s"/>
      <c r="BB2616" t="s"/>
      <c r="BC2616" t="n">
        <v>38.9646</v>
      </c>
      <c r="BD2616" t="n">
        <v>38.9646</v>
      </c>
      <c r="BE2616" t="s">
        <v>2944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>
        <v>284</v>
      </c>
      <c r="BO2616" t="s">
        <v>82</v>
      </c>
      <c r="BP2616" t="s">
        <v>99</v>
      </c>
      <c r="BQ2616" t="s">
        <v>2945</v>
      </c>
      <c r="BR2616" t="s">
        <v>205</v>
      </c>
    </row>
    <row r="2617" spans="1:70">
      <c r="A2617" t="s">
        <v>70</v>
      </c>
      <c r="B2617" t="s">
        <v>71</v>
      </c>
      <c r="C2617" t="s">
        <v>72</v>
      </c>
      <c r="D2617" t="n">
        <v>3</v>
      </c>
      <c r="E2617" t="s">
        <v>2930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175.5</v>
      </c>
      <c r="L2617" t="s">
        <v>77</v>
      </c>
      <c r="M2617" t="s"/>
      <c r="N2617" t="s">
        <v>2940</v>
      </c>
      <c r="O2617" t="s">
        <v>79</v>
      </c>
      <c r="P2617" t="s">
        <v>2930</v>
      </c>
      <c r="Q2617" t="s"/>
      <c r="R2617" t="s">
        <v>267</v>
      </c>
      <c r="S2617" t="s">
        <v>2941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>
        <f>HYPERLINK("https://hotelmonitor-cachepage.eclerx.com/savepage/tk_15454758770377858_sr_62.html","info")</f>
        <v/>
      </c>
      <c r="AA2617" t="n">
        <v>-426791</v>
      </c>
      <c r="AB2617" t="s">
        <v>2733</v>
      </c>
      <c r="AC2617" t="s">
        <v>196</v>
      </c>
      <c r="AD2617" t="s">
        <v>89</v>
      </c>
      <c r="AE2617" t="s"/>
      <c r="AF2617" t="s"/>
      <c r="AG2617" t="s"/>
      <c r="AH2617" t="s">
        <v>2942</v>
      </c>
      <c r="AI2617" t="s">
        <v>2943</v>
      </c>
      <c r="AJ2617" t="s"/>
      <c r="AK2617" t="s">
        <v>91</v>
      </c>
      <c r="AL2617" t="s"/>
      <c r="AM2617" t="s"/>
      <c r="AN2617" t="s">
        <v>91</v>
      </c>
      <c r="AO2617" t="s"/>
      <c r="AP2617" t="n">
        <v>51</v>
      </c>
      <c r="AQ2617" t="s">
        <v>92</v>
      </c>
      <c r="AR2617" t="s"/>
      <c r="AS2617" t="s">
        <v>115</v>
      </c>
      <c r="AT2617" t="s">
        <v>94</v>
      </c>
      <c r="AU2617" t="s">
        <v>91</v>
      </c>
      <c r="AV2617" t="s"/>
      <c r="AW2617" t="s">
        <v>95</v>
      </c>
      <c r="AX2617" t="s"/>
      <c r="AY2617" t="n">
        <v>426791</v>
      </c>
      <c r="AZ2617" t="s">
        <v>2931</v>
      </c>
      <c r="BA2617" t="s"/>
      <c r="BB2617" t="s"/>
      <c r="BC2617" t="n">
        <v>38.9646</v>
      </c>
      <c r="BD2617" t="n">
        <v>38.9646</v>
      </c>
      <c r="BE2617" t="s">
        <v>2944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>
        <v>284</v>
      </c>
      <c r="BO2617" t="s">
        <v>82</v>
      </c>
      <c r="BP2617" t="s">
        <v>99</v>
      </c>
      <c r="BQ2617" t="s">
        <v>2945</v>
      </c>
      <c r="BR2617" t="s">
        <v>205</v>
      </c>
    </row>
    <row r="2618" spans="1:70">
      <c r="A2618" t="s">
        <v>70</v>
      </c>
      <c r="B2618" t="s">
        <v>71</v>
      </c>
      <c r="C2618" t="s">
        <v>72</v>
      </c>
      <c r="D2618" t="n">
        <v>3</v>
      </c>
      <c r="E2618" t="s">
        <v>2930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185.5</v>
      </c>
      <c r="L2618" t="s">
        <v>77</v>
      </c>
      <c r="M2618" t="s"/>
      <c r="N2618" t="s">
        <v>2940</v>
      </c>
      <c r="O2618" t="s">
        <v>79</v>
      </c>
      <c r="P2618" t="s">
        <v>2930</v>
      </c>
      <c r="Q2618" t="s"/>
      <c r="R2618" t="s">
        <v>267</v>
      </c>
      <c r="S2618" t="s">
        <v>2946</v>
      </c>
      <c r="T2618" t="s">
        <v>82</v>
      </c>
      <c r="U2618" t="s">
        <v>83</v>
      </c>
      <c r="V2618" t="s">
        <v>84</v>
      </c>
      <c r="W2618" t="s">
        <v>103</v>
      </c>
      <c r="X2618" t="s"/>
      <c r="Y2618" t="s">
        <v>86</v>
      </c>
      <c r="Z2618">
        <f>HYPERLINK("https://hotelmonitor-cachepage.eclerx.com/savepage/tk_15454758770377858_sr_62.html","info")</f>
        <v/>
      </c>
      <c r="AA2618" t="n">
        <v>-426791</v>
      </c>
      <c r="AB2618" t="s">
        <v>2733</v>
      </c>
      <c r="AC2618" t="s">
        <v>196</v>
      </c>
      <c r="AD2618" t="s">
        <v>89</v>
      </c>
      <c r="AE2618" t="s"/>
      <c r="AF2618" t="s"/>
      <c r="AG2618" t="s"/>
      <c r="AH2618" t="s">
        <v>2947</v>
      </c>
      <c r="AI2618" t="s">
        <v>2948</v>
      </c>
      <c r="AJ2618" t="s"/>
      <c r="AK2618" t="s">
        <v>91</v>
      </c>
      <c r="AL2618" t="s"/>
      <c r="AM2618" t="s"/>
      <c r="AN2618" t="s">
        <v>91</v>
      </c>
      <c r="AO2618" t="s"/>
      <c r="AP2618" t="n">
        <v>51</v>
      </c>
      <c r="AQ2618" t="s">
        <v>92</v>
      </c>
      <c r="AR2618" t="s"/>
      <c r="AS2618" t="s">
        <v>115</v>
      </c>
      <c r="AT2618" t="s">
        <v>94</v>
      </c>
      <c r="AU2618" t="s">
        <v>91</v>
      </c>
      <c r="AV2618" t="s"/>
      <c r="AW2618" t="s">
        <v>95</v>
      </c>
      <c r="AX2618" t="s"/>
      <c r="AY2618" t="n">
        <v>426791</v>
      </c>
      <c r="AZ2618" t="s">
        <v>2931</v>
      </c>
      <c r="BA2618" t="s"/>
      <c r="BB2618" t="s"/>
      <c r="BC2618" t="n">
        <v>38.9646</v>
      </c>
      <c r="BD2618" t="n">
        <v>38.9646</v>
      </c>
      <c r="BE2618" t="s">
        <v>2949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>
        <v>284</v>
      </c>
      <c r="BO2618" t="s">
        <v>82</v>
      </c>
      <c r="BP2618" t="s">
        <v>99</v>
      </c>
      <c r="BQ2618" t="s">
        <v>2945</v>
      </c>
      <c r="BR2618" t="s">
        <v>205</v>
      </c>
    </row>
    <row r="2619" spans="1:70">
      <c r="A2619" t="s">
        <v>70</v>
      </c>
      <c r="B2619" t="s">
        <v>71</v>
      </c>
      <c r="C2619" t="s">
        <v>72</v>
      </c>
      <c r="D2619" t="n">
        <v>3</v>
      </c>
      <c r="E2619" t="s">
        <v>2930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185.5</v>
      </c>
      <c r="L2619" t="s">
        <v>77</v>
      </c>
      <c r="M2619" t="s"/>
      <c r="N2619" t="s">
        <v>2940</v>
      </c>
      <c r="O2619" t="s">
        <v>79</v>
      </c>
      <c r="P2619" t="s">
        <v>2930</v>
      </c>
      <c r="Q2619" t="s"/>
      <c r="R2619" t="s">
        <v>267</v>
      </c>
      <c r="S2619" t="s">
        <v>2946</v>
      </c>
      <c r="T2619" t="s">
        <v>82</v>
      </c>
      <c r="U2619" t="s">
        <v>83</v>
      </c>
      <c r="V2619" t="s">
        <v>84</v>
      </c>
      <c r="W2619" t="s">
        <v>103</v>
      </c>
      <c r="X2619" t="s"/>
      <c r="Y2619" t="s">
        <v>86</v>
      </c>
      <c r="Z2619">
        <f>HYPERLINK("https://hotelmonitor-cachepage.eclerx.com/savepage/tk_15454758770377858_sr_62.html","info")</f>
        <v/>
      </c>
      <c r="AA2619" t="n">
        <v>-426791</v>
      </c>
      <c r="AB2619" t="s">
        <v>2733</v>
      </c>
      <c r="AC2619" t="s">
        <v>196</v>
      </c>
      <c r="AD2619" t="s">
        <v>89</v>
      </c>
      <c r="AE2619" t="s"/>
      <c r="AF2619" t="s"/>
      <c r="AG2619" t="s"/>
      <c r="AH2619" t="s">
        <v>2947</v>
      </c>
      <c r="AI2619" t="s">
        <v>2948</v>
      </c>
      <c r="AJ2619" t="s"/>
      <c r="AK2619" t="s">
        <v>91</v>
      </c>
      <c r="AL2619" t="s"/>
      <c r="AM2619" t="s"/>
      <c r="AN2619" t="s">
        <v>91</v>
      </c>
      <c r="AO2619" t="s"/>
      <c r="AP2619" t="n">
        <v>51</v>
      </c>
      <c r="AQ2619" t="s">
        <v>92</v>
      </c>
      <c r="AR2619" t="s"/>
      <c r="AS2619" t="s">
        <v>115</v>
      </c>
      <c r="AT2619" t="s">
        <v>94</v>
      </c>
      <c r="AU2619" t="s">
        <v>91</v>
      </c>
      <c r="AV2619" t="s"/>
      <c r="AW2619" t="s">
        <v>95</v>
      </c>
      <c r="AX2619" t="s"/>
      <c r="AY2619" t="n">
        <v>426791</v>
      </c>
      <c r="AZ2619" t="s">
        <v>2931</v>
      </c>
      <c r="BA2619" t="s"/>
      <c r="BB2619" t="s"/>
      <c r="BC2619" t="n">
        <v>38.9646</v>
      </c>
      <c r="BD2619" t="n">
        <v>38.9646</v>
      </c>
      <c r="BE2619" t="s">
        <v>2949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>
        <v>284</v>
      </c>
      <c r="BO2619" t="s">
        <v>82</v>
      </c>
      <c r="BP2619" t="s">
        <v>99</v>
      </c>
      <c r="BQ2619" t="s">
        <v>2945</v>
      </c>
      <c r="BR2619" t="s">
        <v>205</v>
      </c>
    </row>
    <row r="2620" spans="1:70">
      <c r="A2620" t="s">
        <v>70</v>
      </c>
      <c r="B2620" t="s">
        <v>71</v>
      </c>
      <c r="C2620" t="s">
        <v>72</v>
      </c>
      <c r="D2620" t="n">
        <v>3</v>
      </c>
      <c r="E2620" t="s">
        <v>2930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185.5</v>
      </c>
      <c r="L2620" t="s">
        <v>77</v>
      </c>
      <c r="M2620" t="s"/>
      <c r="N2620" t="s">
        <v>2940</v>
      </c>
      <c r="O2620" t="s">
        <v>79</v>
      </c>
      <c r="P2620" t="s">
        <v>2930</v>
      </c>
      <c r="Q2620" t="s"/>
      <c r="R2620" t="s">
        <v>267</v>
      </c>
      <c r="S2620" t="s">
        <v>2946</v>
      </c>
      <c r="T2620" t="s">
        <v>82</v>
      </c>
      <c r="U2620" t="s">
        <v>83</v>
      </c>
      <c r="V2620" t="s">
        <v>84</v>
      </c>
      <c r="W2620" t="s">
        <v>103</v>
      </c>
      <c r="X2620" t="s"/>
      <c r="Y2620" t="s">
        <v>86</v>
      </c>
      <c r="Z2620">
        <f>HYPERLINK("https://hotelmonitor-cachepage.eclerx.com/savepage/tk_15454758770377858_sr_62.html","info")</f>
        <v/>
      </c>
      <c r="AA2620" t="n">
        <v>-426791</v>
      </c>
      <c r="AB2620" t="s">
        <v>2733</v>
      </c>
      <c r="AC2620" t="s">
        <v>196</v>
      </c>
      <c r="AD2620" t="s">
        <v>89</v>
      </c>
      <c r="AE2620" t="s"/>
      <c r="AF2620" t="s"/>
      <c r="AG2620" t="s"/>
      <c r="AH2620" t="s">
        <v>2947</v>
      </c>
      <c r="AI2620" t="s">
        <v>2948</v>
      </c>
      <c r="AJ2620" t="s"/>
      <c r="AK2620" t="s">
        <v>91</v>
      </c>
      <c r="AL2620" t="s"/>
      <c r="AM2620" t="s"/>
      <c r="AN2620" t="s">
        <v>91</v>
      </c>
      <c r="AO2620" t="s"/>
      <c r="AP2620" t="n">
        <v>51</v>
      </c>
      <c r="AQ2620" t="s">
        <v>92</v>
      </c>
      <c r="AR2620" t="s"/>
      <c r="AS2620" t="s">
        <v>115</v>
      </c>
      <c r="AT2620" t="s">
        <v>94</v>
      </c>
      <c r="AU2620" t="s">
        <v>91</v>
      </c>
      <c r="AV2620" t="s"/>
      <c r="AW2620" t="s">
        <v>95</v>
      </c>
      <c r="AX2620" t="s"/>
      <c r="AY2620" t="n">
        <v>426791</v>
      </c>
      <c r="AZ2620" t="s">
        <v>2931</v>
      </c>
      <c r="BA2620" t="s"/>
      <c r="BB2620" t="s"/>
      <c r="BC2620" t="n">
        <v>38.9646</v>
      </c>
      <c r="BD2620" t="n">
        <v>38.9646</v>
      </c>
      <c r="BE2620" t="s">
        <v>2949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>
        <v>284</v>
      </c>
      <c r="BO2620" t="s">
        <v>82</v>
      </c>
      <c r="BP2620" t="s">
        <v>99</v>
      </c>
      <c r="BQ2620" t="s">
        <v>2945</v>
      </c>
      <c r="BR2620" t="s">
        <v>205</v>
      </c>
    </row>
    <row r="2621" spans="1:70">
      <c r="A2621" t="s">
        <v>70</v>
      </c>
      <c r="B2621" t="s">
        <v>71</v>
      </c>
      <c r="C2621" t="s">
        <v>72</v>
      </c>
      <c r="D2621" t="n">
        <v>3</v>
      </c>
      <c r="E2621" t="s">
        <v>2930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185.5</v>
      </c>
      <c r="L2621" t="s">
        <v>77</v>
      </c>
      <c r="M2621" t="s"/>
      <c r="N2621" t="s">
        <v>2940</v>
      </c>
      <c r="O2621" t="s">
        <v>79</v>
      </c>
      <c r="P2621" t="s">
        <v>2930</v>
      </c>
      <c r="Q2621" t="s"/>
      <c r="R2621" t="s">
        <v>267</v>
      </c>
      <c r="S2621" t="s">
        <v>2946</v>
      </c>
      <c r="T2621" t="s">
        <v>82</v>
      </c>
      <c r="U2621" t="s">
        <v>83</v>
      </c>
      <c r="V2621" t="s">
        <v>84</v>
      </c>
      <c r="W2621" t="s">
        <v>103</v>
      </c>
      <c r="X2621" t="s"/>
      <c r="Y2621" t="s">
        <v>86</v>
      </c>
      <c r="Z2621">
        <f>HYPERLINK("https://hotelmonitor-cachepage.eclerx.com/savepage/tk_15454758770377858_sr_62.html","info")</f>
        <v/>
      </c>
      <c r="AA2621" t="n">
        <v>-426791</v>
      </c>
      <c r="AB2621" t="s">
        <v>2733</v>
      </c>
      <c r="AC2621" t="s">
        <v>196</v>
      </c>
      <c r="AD2621" t="s">
        <v>89</v>
      </c>
      <c r="AE2621" t="s"/>
      <c r="AF2621" t="s"/>
      <c r="AG2621" t="s"/>
      <c r="AH2621" t="s">
        <v>2947</v>
      </c>
      <c r="AI2621" t="s">
        <v>2948</v>
      </c>
      <c r="AJ2621" t="s"/>
      <c r="AK2621" t="s">
        <v>91</v>
      </c>
      <c r="AL2621" t="s"/>
      <c r="AM2621" t="s"/>
      <c r="AN2621" t="s">
        <v>91</v>
      </c>
      <c r="AO2621" t="s"/>
      <c r="AP2621" t="n">
        <v>51</v>
      </c>
      <c r="AQ2621" t="s">
        <v>92</v>
      </c>
      <c r="AR2621" t="s"/>
      <c r="AS2621" t="s">
        <v>115</v>
      </c>
      <c r="AT2621" t="s">
        <v>94</v>
      </c>
      <c r="AU2621" t="s">
        <v>91</v>
      </c>
      <c r="AV2621" t="s"/>
      <c r="AW2621" t="s">
        <v>95</v>
      </c>
      <c r="AX2621" t="s"/>
      <c r="AY2621" t="n">
        <v>426791</v>
      </c>
      <c r="AZ2621" t="s">
        <v>2931</v>
      </c>
      <c r="BA2621" t="s"/>
      <c r="BB2621" t="s"/>
      <c r="BC2621" t="n">
        <v>38.9646</v>
      </c>
      <c r="BD2621" t="n">
        <v>38.9646</v>
      </c>
      <c r="BE2621" t="s">
        <v>2949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>
        <v>284</v>
      </c>
      <c r="BO2621" t="s">
        <v>82</v>
      </c>
      <c r="BP2621" t="s">
        <v>99</v>
      </c>
      <c r="BQ2621" t="s">
        <v>2945</v>
      </c>
      <c r="BR2621" t="s">
        <v>205</v>
      </c>
    </row>
    <row r="2622" spans="1:70">
      <c r="A2622" t="s">
        <v>70</v>
      </c>
      <c r="B2622" t="s">
        <v>71</v>
      </c>
      <c r="C2622" t="s">
        <v>72</v>
      </c>
      <c r="D2622" t="n">
        <v>3</v>
      </c>
      <c r="E2622" t="s">
        <v>2930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196.25</v>
      </c>
      <c r="L2622" t="s">
        <v>77</v>
      </c>
      <c r="M2622" t="s"/>
      <c r="N2622" t="s">
        <v>2940</v>
      </c>
      <c r="O2622" t="s">
        <v>79</v>
      </c>
      <c r="P2622" t="s">
        <v>2930</v>
      </c>
      <c r="Q2622" t="s"/>
      <c r="R2622" t="s">
        <v>267</v>
      </c>
      <c r="S2622" t="s">
        <v>2950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>
        <f>HYPERLINK("https://hotelmonitor-cachepage.eclerx.com/savepage/tk_15454758770377858_sr_62.html","info")</f>
        <v/>
      </c>
      <c r="AA2622" t="n">
        <v>-426791</v>
      </c>
      <c r="AB2622" t="s">
        <v>323</v>
      </c>
      <c r="AC2622" t="s">
        <v>88</v>
      </c>
      <c r="AD2622" t="s">
        <v>89</v>
      </c>
      <c r="AE2622" t="s"/>
      <c r="AF2622" t="s"/>
      <c r="AG2622" t="s"/>
      <c r="AH2622" t="s">
        <v>2951</v>
      </c>
      <c r="AI2622" t="s">
        <v>2950</v>
      </c>
      <c r="AJ2622" t="s"/>
      <c r="AK2622" t="s">
        <v>91</v>
      </c>
      <c r="AL2622" t="s"/>
      <c r="AM2622" t="s"/>
      <c r="AN2622" t="s">
        <v>91</v>
      </c>
      <c r="AO2622" t="s"/>
      <c r="AP2622" t="n">
        <v>51</v>
      </c>
      <c r="AQ2622" t="s">
        <v>92</v>
      </c>
      <c r="AR2622" t="s"/>
      <c r="AS2622" t="s">
        <v>115</v>
      </c>
      <c r="AT2622" t="s">
        <v>94</v>
      </c>
      <c r="AU2622" t="s">
        <v>91</v>
      </c>
      <c r="AV2622" t="s"/>
      <c r="AW2622" t="s">
        <v>95</v>
      </c>
      <c r="AX2622" t="s"/>
      <c r="AY2622" t="n">
        <v>426791</v>
      </c>
      <c r="AZ2622" t="s">
        <v>2931</v>
      </c>
      <c r="BA2622" t="s"/>
      <c r="BB2622" t="s"/>
      <c r="BC2622" t="n">
        <v>38.9646</v>
      </c>
      <c r="BD2622" t="n">
        <v>38.9646</v>
      </c>
      <c r="BE2622" t="s">
        <v>2952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>
        <v>284</v>
      </c>
      <c r="BO2622" t="s">
        <v>82</v>
      </c>
      <c r="BP2622" t="s">
        <v>99</v>
      </c>
      <c r="BQ2622" t="s">
        <v>2945</v>
      </c>
      <c r="BR2622" t="s">
        <v>205</v>
      </c>
    </row>
    <row r="2623" spans="1:70">
      <c r="A2623" t="s">
        <v>70</v>
      </c>
      <c r="B2623" t="s">
        <v>71</v>
      </c>
      <c r="C2623" t="s">
        <v>72</v>
      </c>
      <c r="D2623" t="n">
        <v>3</v>
      </c>
      <c r="E2623" t="s">
        <v>2930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196.25</v>
      </c>
      <c r="L2623" t="s">
        <v>77</v>
      </c>
      <c r="M2623" t="s"/>
      <c r="N2623" t="s">
        <v>2940</v>
      </c>
      <c r="O2623" t="s">
        <v>79</v>
      </c>
      <c r="P2623" t="s">
        <v>2930</v>
      </c>
      <c r="Q2623" t="s"/>
      <c r="R2623" t="s">
        <v>267</v>
      </c>
      <c r="S2623" t="s">
        <v>2950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HYPERLINK("https://hotelmonitor-cachepage.eclerx.com/savepage/tk_15454758770377858_sr_62.html","info")</f>
        <v/>
      </c>
      <c r="AA2623" t="n">
        <v>-426791</v>
      </c>
      <c r="AB2623" t="s">
        <v>323</v>
      </c>
      <c r="AC2623" t="s">
        <v>88</v>
      </c>
      <c r="AD2623" t="s">
        <v>89</v>
      </c>
      <c r="AE2623" t="s"/>
      <c r="AF2623" t="s"/>
      <c r="AG2623" t="s"/>
      <c r="AH2623" t="s">
        <v>2951</v>
      </c>
      <c r="AI2623" t="s">
        <v>2950</v>
      </c>
      <c r="AJ2623" t="s"/>
      <c r="AK2623" t="s">
        <v>91</v>
      </c>
      <c r="AL2623" t="s"/>
      <c r="AM2623" t="s"/>
      <c r="AN2623" t="s">
        <v>91</v>
      </c>
      <c r="AO2623" t="s"/>
      <c r="AP2623" t="n">
        <v>51</v>
      </c>
      <c r="AQ2623" t="s">
        <v>92</v>
      </c>
      <c r="AR2623" t="s"/>
      <c r="AS2623" t="s">
        <v>115</v>
      </c>
      <c r="AT2623" t="s">
        <v>94</v>
      </c>
      <c r="AU2623" t="s">
        <v>91</v>
      </c>
      <c r="AV2623" t="s"/>
      <c r="AW2623" t="s">
        <v>95</v>
      </c>
      <c r="AX2623" t="s"/>
      <c r="AY2623" t="n">
        <v>426791</v>
      </c>
      <c r="AZ2623" t="s">
        <v>2931</v>
      </c>
      <c r="BA2623" t="s"/>
      <c r="BB2623" t="s"/>
      <c r="BC2623" t="n">
        <v>38.9646</v>
      </c>
      <c r="BD2623" t="n">
        <v>38.9646</v>
      </c>
      <c r="BE2623" t="s">
        <v>2952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>
        <v>284</v>
      </c>
      <c r="BO2623" t="s">
        <v>82</v>
      </c>
      <c r="BP2623" t="s">
        <v>99</v>
      </c>
      <c r="BQ2623" t="s">
        <v>2945</v>
      </c>
      <c r="BR2623" t="s">
        <v>205</v>
      </c>
    </row>
    <row r="2624" spans="1:70">
      <c r="A2624" t="s">
        <v>70</v>
      </c>
      <c r="B2624" t="s">
        <v>71</v>
      </c>
      <c r="C2624" t="s">
        <v>72</v>
      </c>
      <c r="D2624" t="n">
        <v>3</v>
      </c>
      <c r="E2624" t="s">
        <v>2930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196.25</v>
      </c>
      <c r="L2624" t="s">
        <v>77</v>
      </c>
      <c r="M2624" t="s"/>
      <c r="N2624" t="s">
        <v>2940</v>
      </c>
      <c r="O2624" t="s">
        <v>79</v>
      </c>
      <c r="P2624" t="s">
        <v>2930</v>
      </c>
      <c r="Q2624" t="s"/>
      <c r="R2624" t="s">
        <v>267</v>
      </c>
      <c r="S2624" t="s">
        <v>2950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HYPERLINK("https://hotelmonitor-cachepage.eclerx.com/savepage/tk_15454758770377858_sr_62.html","info")</f>
        <v/>
      </c>
      <c r="AA2624" t="n">
        <v>-426791</v>
      </c>
      <c r="AB2624" t="s">
        <v>323</v>
      </c>
      <c r="AC2624" t="s">
        <v>88</v>
      </c>
      <c r="AD2624" t="s">
        <v>89</v>
      </c>
      <c r="AE2624" t="s"/>
      <c r="AF2624" t="s"/>
      <c r="AG2624" t="s"/>
      <c r="AH2624" t="s">
        <v>2951</v>
      </c>
      <c r="AI2624" t="s">
        <v>2950</v>
      </c>
      <c r="AJ2624" t="s"/>
      <c r="AK2624" t="s">
        <v>91</v>
      </c>
      <c r="AL2624" t="s"/>
      <c r="AM2624" t="s"/>
      <c r="AN2624" t="s">
        <v>91</v>
      </c>
      <c r="AO2624" t="s"/>
      <c r="AP2624" t="n">
        <v>51</v>
      </c>
      <c r="AQ2624" t="s">
        <v>92</v>
      </c>
      <c r="AR2624" t="s"/>
      <c r="AS2624" t="s">
        <v>115</v>
      </c>
      <c r="AT2624" t="s">
        <v>94</v>
      </c>
      <c r="AU2624" t="s">
        <v>91</v>
      </c>
      <c r="AV2624" t="s"/>
      <c r="AW2624" t="s">
        <v>95</v>
      </c>
      <c r="AX2624" t="s"/>
      <c r="AY2624" t="n">
        <v>426791</v>
      </c>
      <c r="AZ2624" t="s">
        <v>2931</v>
      </c>
      <c r="BA2624" t="s"/>
      <c r="BB2624" t="s"/>
      <c r="BC2624" t="n">
        <v>38.9646</v>
      </c>
      <c r="BD2624" t="n">
        <v>38.9646</v>
      </c>
      <c r="BE2624" t="s">
        <v>2952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>
        <v>284</v>
      </c>
      <c r="BO2624" t="s">
        <v>82</v>
      </c>
      <c r="BP2624" t="s">
        <v>99</v>
      </c>
      <c r="BQ2624" t="s">
        <v>2945</v>
      </c>
      <c r="BR2624" t="s">
        <v>205</v>
      </c>
    </row>
    <row r="2625" spans="1:70">
      <c r="A2625" t="s">
        <v>70</v>
      </c>
      <c r="B2625" t="s">
        <v>71</v>
      </c>
      <c r="C2625" t="s">
        <v>72</v>
      </c>
      <c r="D2625" t="n">
        <v>3</v>
      </c>
      <c r="E2625" t="s">
        <v>2930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196.25</v>
      </c>
      <c r="L2625" t="s">
        <v>77</v>
      </c>
      <c r="M2625" t="s"/>
      <c r="N2625" t="s">
        <v>2940</v>
      </c>
      <c r="O2625" t="s">
        <v>79</v>
      </c>
      <c r="P2625" t="s">
        <v>2930</v>
      </c>
      <c r="Q2625" t="s"/>
      <c r="R2625" t="s">
        <v>267</v>
      </c>
      <c r="S2625" t="s">
        <v>2950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HYPERLINK("https://hotelmonitor-cachepage.eclerx.com/savepage/tk_15454758770377858_sr_62.html","info")</f>
        <v/>
      </c>
      <c r="AA2625" t="n">
        <v>-426791</v>
      </c>
      <c r="AB2625" t="s">
        <v>323</v>
      </c>
      <c r="AC2625" t="s">
        <v>88</v>
      </c>
      <c r="AD2625" t="s">
        <v>89</v>
      </c>
      <c r="AE2625" t="s"/>
      <c r="AF2625" t="s"/>
      <c r="AG2625" t="s"/>
      <c r="AH2625" t="s">
        <v>2951</v>
      </c>
      <c r="AI2625" t="s">
        <v>2950</v>
      </c>
      <c r="AJ2625" t="s"/>
      <c r="AK2625" t="s">
        <v>91</v>
      </c>
      <c r="AL2625" t="s"/>
      <c r="AM2625" t="s"/>
      <c r="AN2625" t="s">
        <v>91</v>
      </c>
      <c r="AO2625" t="s"/>
      <c r="AP2625" t="n">
        <v>51</v>
      </c>
      <c r="AQ2625" t="s">
        <v>92</v>
      </c>
      <c r="AR2625" t="s"/>
      <c r="AS2625" t="s">
        <v>115</v>
      </c>
      <c r="AT2625" t="s">
        <v>94</v>
      </c>
      <c r="AU2625" t="s">
        <v>91</v>
      </c>
      <c r="AV2625" t="s"/>
      <c r="AW2625" t="s">
        <v>95</v>
      </c>
      <c r="AX2625" t="s"/>
      <c r="AY2625" t="n">
        <v>426791</v>
      </c>
      <c r="AZ2625" t="s">
        <v>2931</v>
      </c>
      <c r="BA2625" t="s"/>
      <c r="BB2625" t="s"/>
      <c r="BC2625" t="n">
        <v>38.9646</v>
      </c>
      <c r="BD2625" t="n">
        <v>38.9646</v>
      </c>
      <c r="BE2625" t="s">
        <v>2952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>
        <v>284</v>
      </c>
      <c r="BO2625" t="s">
        <v>82</v>
      </c>
      <c r="BP2625" t="s">
        <v>99</v>
      </c>
      <c r="BQ2625" t="s">
        <v>2945</v>
      </c>
      <c r="BR2625" t="s">
        <v>205</v>
      </c>
    </row>
    <row r="2626" spans="1:70">
      <c r="A2626" t="s">
        <v>70</v>
      </c>
      <c r="B2626" t="s">
        <v>71</v>
      </c>
      <c r="C2626" t="s">
        <v>72</v>
      </c>
      <c r="D2626" t="n">
        <v>3</v>
      </c>
      <c r="E2626" t="s">
        <v>2930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206.31</v>
      </c>
      <c r="L2626" t="s">
        <v>77</v>
      </c>
      <c r="M2626" t="s"/>
      <c r="N2626" t="s">
        <v>2940</v>
      </c>
      <c r="O2626" t="s">
        <v>79</v>
      </c>
      <c r="P2626" t="s">
        <v>2930</v>
      </c>
      <c r="Q2626" t="s"/>
      <c r="R2626" t="s">
        <v>267</v>
      </c>
      <c r="S2626" t="s">
        <v>2953</v>
      </c>
      <c r="T2626" t="s">
        <v>82</v>
      </c>
      <c r="U2626" t="s">
        <v>83</v>
      </c>
      <c r="V2626" t="s">
        <v>84</v>
      </c>
      <c r="W2626" t="s">
        <v>103</v>
      </c>
      <c r="X2626" t="s"/>
      <c r="Y2626" t="s">
        <v>86</v>
      </c>
      <c r="Z2626">
        <f>HYPERLINK("https://hotelmonitor-cachepage.eclerx.com/savepage/tk_15454758770377858_sr_62.html","info")</f>
        <v/>
      </c>
      <c r="AA2626" t="n">
        <v>-426791</v>
      </c>
      <c r="AB2626" t="s">
        <v>323</v>
      </c>
      <c r="AC2626" t="s">
        <v>88</v>
      </c>
      <c r="AD2626" t="s">
        <v>89</v>
      </c>
      <c r="AE2626" t="s"/>
      <c r="AF2626" t="s"/>
      <c r="AG2626" t="s"/>
      <c r="AH2626" t="s">
        <v>2954</v>
      </c>
      <c r="AI2626" t="s">
        <v>2953</v>
      </c>
      <c r="AJ2626" t="s"/>
      <c r="AK2626" t="s">
        <v>91</v>
      </c>
      <c r="AL2626" t="s"/>
      <c r="AM2626" t="s"/>
      <c r="AN2626" t="s">
        <v>91</v>
      </c>
      <c r="AO2626" t="s"/>
      <c r="AP2626" t="n">
        <v>51</v>
      </c>
      <c r="AQ2626" t="s">
        <v>92</v>
      </c>
      <c r="AR2626" t="s"/>
      <c r="AS2626" t="s">
        <v>115</v>
      </c>
      <c r="AT2626" t="s">
        <v>94</v>
      </c>
      <c r="AU2626" t="s">
        <v>91</v>
      </c>
      <c r="AV2626" t="s"/>
      <c r="AW2626" t="s">
        <v>95</v>
      </c>
      <c r="AX2626" t="s"/>
      <c r="AY2626" t="n">
        <v>426791</v>
      </c>
      <c r="AZ2626" t="s">
        <v>2931</v>
      </c>
      <c r="BA2626" t="s"/>
      <c r="BB2626" t="s"/>
      <c r="BC2626" t="n">
        <v>38.9646</v>
      </c>
      <c r="BD2626" t="n">
        <v>38.9646</v>
      </c>
      <c r="BE2626" t="s">
        <v>2955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>
        <v>284</v>
      </c>
      <c r="BO2626" t="s">
        <v>82</v>
      </c>
      <c r="BP2626" t="s">
        <v>99</v>
      </c>
      <c r="BQ2626" t="s">
        <v>2945</v>
      </c>
      <c r="BR2626" t="s">
        <v>205</v>
      </c>
    </row>
    <row r="2627" spans="1:70">
      <c r="A2627" t="s">
        <v>70</v>
      </c>
      <c r="B2627" t="s">
        <v>71</v>
      </c>
      <c r="C2627" t="s">
        <v>72</v>
      </c>
      <c r="D2627" t="n">
        <v>3</v>
      </c>
      <c r="E2627" t="s">
        <v>2930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206.31</v>
      </c>
      <c r="L2627" t="s">
        <v>77</v>
      </c>
      <c r="M2627" t="s"/>
      <c r="N2627" t="s">
        <v>2940</v>
      </c>
      <c r="O2627" t="s">
        <v>79</v>
      </c>
      <c r="P2627" t="s">
        <v>2930</v>
      </c>
      <c r="Q2627" t="s"/>
      <c r="R2627" t="s">
        <v>267</v>
      </c>
      <c r="S2627" t="s">
        <v>2953</v>
      </c>
      <c r="T2627" t="s">
        <v>82</v>
      </c>
      <c r="U2627" t="s">
        <v>83</v>
      </c>
      <c r="V2627" t="s">
        <v>84</v>
      </c>
      <c r="W2627" t="s">
        <v>103</v>
      </c>
      <c r="X2627" t="s"/>
      <c r="Y2627" t="s">
        <v>86</v>
      </c>
      <c r="Z2627">
        <f>HYPERLINK("https://hotelmonitor-cachepage.eclerx.com/savepage/tk_15454758770377858_sr_62.html","info")</f>
        <v/>
      </c>
      <c r="AA2627" t="n">
        <v>-426791</v>
      </c>
      <c r="AB2627" t="s">
        <v>323</v>
      </c>
      <c r="AC2627" t="s">
        <v>88</v>
      </c>
      <c r="AD2627" t="s">
        <v>89</v>
      </c>
      <c r="AE2627" t="s"/>
      <c r="AF2627" t="s"/>
      <c r="AG2627" t="s"/>
      <c r="AH2627" t="s">
        <v>2954</v>
      </c>
      <c r="AI2627" t="s">
        <v>2953</v>
      </c>
      <c r="AJ2627" t="s"/>
      <c r="AK2627" t="s">
        <v>91</v>
      </c>
      <c r="AL2627" t="s"/>
      <c r="AM2627" t="s"/>
      <c r="AN2627" t="s">
        <v>91</v>
      </c>
      <c r="AO2627" t="s"/>
      <c r="AP2627" t="n">
        <v>51</v>
      </c>
      <c r="AQ2627" t="s">
        <v>92</v>
      </c>
      <c r="AR2627" t="s"/>
      <c r="AS2627" t="s">
        <v>115</v>
      </c>
      <c r="AT2627" t="s">
        <v>94</v>
      </c>
      <c r="AU2627" t="s">
        <v>91</v>
      </c>
      <c r="AV2627" t="s"/>
      <c r="AW2627" t="s">
        <v>95</v>
      </c>
      <c r="AX2627" t="s"/>
      <c r="AY2627" t="n">
        <v>426791</v>
      </c>
      <c r="AZ2627" t="s">
        <v>2931</v>
      </c>
      <c r="BA2627" t="s"/>
      <c r="BB2627" t="s"/>
      <c r="BC2627" t="n">
        <v>38.9646</v>
      </c>
      <c r="BD2627" t="n">
        <v>38.9646</v>
      </c>
      <c r="BE2627" t="s">
        <v>2955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>
        <v>284</v>
      </c>
      <c r="BO2627" t="s">
        <v>82</v>
      </c>
      <c r="BP2627" t="s">
        <v>99</v>
      </c>
      <c r="BQ2627" t="s">
        <v>2945</v>
      </c>
      <c r="BR2627" t="s">
        <v>205</v>
      </c>
    </row>
    <row r="2628" spans="1:70">
      <c r="A2628" t="s">
        <v>70</v>
      </c>
      <c r="B2628" t="s">
        <v>71</v>
      </c>
      <c r="C2628" t="s">
        <v>72</v>
      </c>
      <c r="D2628" t="n">
        <v>3</v>
      </c>
      <c r="E2628" t="s">
        <v>2956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238</v>
      </c>
      <c r="L2628" t="s">
        <v>77</v>
      </c>
      <c r="M2628" t="s"/>
      <c r="N2628" t="s">
        <v>193</v>
      </c>
      <c r="O2628" t="s">
        <v>79</v>
      </c>
      <c r="P2628" t="s">
        <v>2956</v>
      </c>
      <c r="Q2628" t="s"/>
      <c r="R2628" t="s">
        <v>80</v>
      </c>
      <c r="S2628" t="s">
        <v>230</v>
      </c>
      <c r="T2628" t="s">
        <v>82</v>
      </c>
      <c r="U2628" t="s">
        <v>83</v>
      </c>
      <c r="V2628" t="s">
        <v>84</v>
      </c>
      <c r="W2628" t="s">
        <v>103</v>
      </c>
      <c r="X2628" t="s"/>
      <c r="Y2628" t="s">
        <v>86</v>
      </c>
      <c r="Z2628">
        <f>HYPERLINK("https://hotelmonitor-cachepage.eclerx.com/savepage/tk_1545475876629659_sr_62.html","info")</f>
        <v/>
      </c>
      <c r="AA2628" t="n">
        <v>-418048</v>
      </c>
      <c r="AB2628" t="s">
        <v>195</v>
      </c>
      <c r="AC2628" t="s">
        <v>196</v>
      </c>
      <c r="AD2628" t="s">
        <v>89</v>
      </c>
      <c r="AE2628" t="s"/>
      <c r="AF2628" t="s"/>
      <c r="AG2628" t="s"/>
      <c r="AH2628" t="s">
        <v>231</v>
      </c>
      <c r="AI2628" t="s">
        <v>232</v>
      </c>
      <c r="AJ2628" t="s"/>
      <c r="AK2628" t="s">
        <v>91</v>
      </c>
      <c r="AL2628" t="s"/>
      <c r="AM2628" t="s">
        <v>199</v>
      </c>
      <c r="AN2628" t="s">
        <v>99</v>
      </c>
      <c r="AO2628" t="s">
        <v>200</v>
      </c>
      <c r="AP2628" t="n">
        <v>3</v>
      </c>
      <c r="AQ2628" t="s">
        <v>92</v>
      </c>
      <c r="AR2628" t="s"/>
      <c r="AS2628" t="s">
        <v>201</v>
      </c>
      <c r="AT2628" t="s">
        <v>94</v>
      </c>
      <c r="AU2628" t="s">
        <v>91</v>
      </c>
      <c r="AV2628" t="s"/>
      <c r="AW2628" t="s">
        <v>95</v>
      </c>
      <c r="AX2628" t="s"/>
      <c r="AY2628" t="n">
        <v>418048</v>
      </c>
      <c r="AZ2628" t="s">
        <v>2957</v>
      </c>
      <c r="BA2628" t="s"/>
      <c r="BB2628" t="s"/>
      <c r="BC2628" t="n">
        <v>38.9855</v>
      </c>
      <c r="BD2628" t="n">
        <v>38.9855</v>
      </c>
      <c r="BE2628" t="s">
        <v>233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>
        <v>204</v>
      </c>
      <c r="BR2628" t="s">
        <v>101</v>
      </c>
    </row>
    <row r="2629" spans="1:70">
      <c r="A2629" t="s">
        <v>70</v>
      </c>
      <c r="B2629" t="s">
        <v>71</v>
      </c>
      <c r="C2629" t="s">
        <v>72</v>
      </c>
      <c r="D2629" t="n">
        <v>3</v>
      </c>
      <c r="E2629" t="s">
        <v>2956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238</v>
      </c>
      <c r="L2629" t="s">
        <v>77</v>
      </c>
      <c r="M2629" t="s"/>
      <c r="N2629" t="s">
        <v>193</v>
      </c>
      <c r="O2629" t="s">
        <v>79</v>
      </c>
      <c r="P2629" t="s">
        <v>2956</v>
      </c>
      <c r="Q2629" t="s"/>
      <c r="R2629" t="s">
        <v>80</v>
      </c>
      <c r="S2629" t="s">
        <v>230</v>
      </c>
      <c r="T2629" t="s">
        <v>82</v>
      </c>
      <c r="U2629" t="s">
        <v>83</v>
      </c>
      <c r="V2629" t="s">
        <v>84</v>
      </c>
      <c r="W2629" t="s">
        <v>103</v>
      </c>
      <c r="X2629" t="s"/>
      <c r="Y2629" t="s">
        <v>86</v>
      </c>
      <c r="Z2629">
        <f>HYPERLINK("https://hotelmonitor-cachepage.eclerx.com/savepage/tk_1545475876629659_sr_62.html","info")</f>
        <v/>
      </c>
      <c r="AA2629" t="n">
        <v>-418048</v>
      </c>
      <c r="AB2629" t="s">
        <v>195</v>
      </c>
      <c r="AC2629" t="s">
        <v>196</v>
      </c>
      <c r="AD2629" t="s">
        <v>89</v>
      </c>
      <c r="AE2629" t="s"/>
      <c r="AF2629" t="s"/>
      <c r="AG2629" t="s"/>
      <c r="AH2629" t="s">
        <v>231</v>
      </c>
      <c r="AI2629" t="s">
        <v>232</v>
      </c>
      <c r="AJ2629" t="s"/>
      <c r="AK2629" t="s">
        <v>91</v>
      </c>
      <c r="AL2629" t="s"/>
      <c r="AM2629" t="s">
        <v>199</v>
      </c>
      <c r="AN2629" t="s">
        <v>99</v>
      </c>
      <c r="AO2629" t="s">
        <v>200</v>
      </c>
      <c r="AP2629" t="n">
        <v>3</v>
      </c>
      <c r="AQ2629" t="s">
        <v>92</v>
      </c>
      <c r="AR2629" t="s"/>
      <c r="AS2629" t="s">
        <v>201</v>
      </c>
      <c r="AT2629" t="s">
        <v>94</v>
      </c>
      <c r="AU2629" t="s">
        <v>91</v>
      </c>
      <c r="AV2629" t="s"/>
      <c r="AW2629" t="s">
        <v>95</v>
      </c>
      <c r="AX2629" t="s"/>
      <c r="AY2629" t="n">
        <v>418048</v>
      </c>
      <c r="AZ2629" t="s">
        <v>2957</v>
      </c>
      <c r="BA2629" t="s"/>
      <c r="BB2629" t="s"/>
      <c r="BC2629" t="n">
        <v>38.9855</v>
      </c>
      <c r="BD2629" t="n">
        <v>38.9855</v>
      </c>
      <c r="BE2629" t="s">
        <v>233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>
        <v>204</v>
      </c>
      <c r="BR2629" t="s">
        <v>101</v>
      </c>
    </row>
    <row r="2630" spans="1:70">
      <c r="A2630" t="s">
        <v>70</v>
      </c>
      <c r="B2630" t="s">
        <v>71</v>
      </c>
      <c r="C2630" t="s">
        <v>72</v>
      </c>
      <c r="D2630" t="n">
        <v>3</v>
      </c>
      <c r="E2630" t="s">
        <v>2956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256</v>
      </c>
      <c r="L2630" t="s">
        <v>77</v>
      </c>
      <c r="M2630" t="s"/>
      <c r="N2630" t="s">
        <v>193</v>
      </c>
      <c r="O2630" t="s">
        <v>79</v>
      </c>
      <c r="P2630" t="s">
        <v>2956</v>
      </c>
      <c r="Q2630" t="s"/>
      <c r="R2630" t="s">
        <v>80</v>
      </c>
      <c r="S2630" t="s">
        <v>235</v>
      </c>
      <c r="T2630" t="s">
        <v>82</v>
      </c>
      <c r="U2630" t="s">
        <v>83</v>
      </c>
      <c r="V2630" t="s">
        <v>84</v>
      </c>
      <c r="W2630" t="s">
        <v>107</v>
      </c>
      <c r="X2630" t="s"/>
      <c r="Y2630" t="s">
        <v>86</v>
      </c>
      <c r="Z2630">
        <f>HYPERLINK("https://hotelmonitor-cachepage.eclerx.com/savepage/tk_1545475876629659_sr_62.html","info")</f>
        <v/>
      </c>
      <c r="AA2630" t="n">
        <v>-418048</v>
      </c>
      <c r="AB2630" t="s">
        <v>195</v>
      </c>
      <c r="AC2630" t="s">
        <v>196</v>
      </c>
      <c r="AD2630" t="s">
        <v>89</v>
      </c>
      <c r="AE2630" t="s"/>
      <c r="AF2630" t="s"/>
      <c r="AG2630" t="s"/>
      <c r="AH2630" t="s">
        <v>236</v>
      </c>
      <c r="AI2630" t="s">
        <v>237</v>
      </c>
      <c r="AJ2630" t="s"/>
      <c r="AK2630" t="s">
        <v>91</v>
      </c>
      <c r="AL2630" t="s"/>
      <c r="AM2630" t="s">
        <v>199</v>
      </c>
      <c r="AN2630" t="s">
        <v>99</v>
      </c>
      <c r="AO2630" t="s">
        <v>200</v>
      </c>
      <c r="AP2630" t="n">
        <v>3</v>
      </c>
      <c r="AQ2630" t="s">
        <v>92</v>
      </c>
      <c r="AR2630" t="s"/>
      <c r="AS2630" t="s">
        <v>201</v>
      </c>
      <c r="AT2630" t="s">
        <v>94</v>
      </c>
      <c r="AU2630" t="s">
        <v>91</v>
      </c>
      <c r="AV2630" t="s"/>
      <c r="AW2630" t="s">
        <v>95</v>
      </c>
      <c r="AX2630" t="s"/>
      <c r="AY2630" t="n">
        <v>418048</v>
      </c>
      <c r="AZ2630" t="s">
        <v>2957</v>
      </c>
      <c r="BA2630" t="s"/>
      <c r="BB2630" t="s"/>
      <c r="BC2630" t="n">
        <v>38.9855</v>
      </c>
      <c r="BD2630" t="n">
        <v>38.9855</v>
      </c>
      <c r="BE2630" t="s">
        <v>238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>
        <v>204</v>
      </c>
      <c r="BR2630" t="s">
        <v>101</v>
      </c>
    </row>
    <row r="2631" spans="1:70">
      <c r="A2631" t="s">
        <v>70</v>
      </c>
      <c r="B2631" t="s">
        <v>71</v>
      </c>
      <c r="C2631" t="s">
        <v>72</v>
      </c>
      <c r="D2631" t="n">
        <v>3</v>
      </c>
      <c r="E2631" t="s">
        <v>2956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256</v>
      </c>
      <c r="L2631" t="s">
        <v>77</v>
      </c>
      <c r="M2631" t="s"/>
      <c r="N2631" t="s">
        <v>193</v>
      </c>
      <c r="O2631" t="s">
        <v>79</v>
      </c>
      <c r="P2631" t="s">
        <v>2956</v>
      </c>
      <c r="Q2631" t="s"/>
      <c r="R2631" t="s">
        <v>80</v>
      </c>
      <c r="S2631" t="s">
        <v>235</v>
      </c>
      <c r="T2631" t="s">
        <v>82</v>
      </c>
      <c r="U2631" t="s">
        <v>83</v>
      </c>
      <c r="V2631" t="s">
        <v>84</v>
      </c>
      <c r="W2631" t="s">
        <v>107</v>
      </c>
      <c r="X2631" t="s"/>
      <c r="Y2631" t="s">
        <v>86</v>
      </c>
      <c r="Z2631">
        <f>HYPERLINK("https://hotelmonitor-cachepage.eclerx.com/savepage/tk_1545475876629659_sr_62.html","info")</f>
        <v/>
      </c>
      <c r="AA2631" t="n">
        <v>-418048</v>
      </c>
      <c r="AB2631" t="s">
        <v>195</v>
      </c>
      <c r="AC2631" t="s">
        <v>196</v>
      </c>
      <c r="AD2631" t="s">
        <v>89</v>
      </c>
      <c r="AE2631" t="s"/>
      <c r="AF2631" t="s"/>
      <c r="AG2631" t="s"/>
      <c r="AH2631" t="s">
        <v>236</v>
      </c>
      <c r="AI2631" t="s">
        <v>237</v>
      </c>
      <c r="AJ2631" t="s"/>
      <c r="AK2631" t="s">
        <v>91</v>
      </c>
      <c r="AL2631" t="s"/>
      <c r="AM2631" t="s">
        <v>199</v>
      </c>
      <c r="AN2631" t="s">
        <v>99</v>
      </c>
      <c r="AO2631" t="s">
        <v>200</v>
      </c>
      <c r="AP2631" t="n">
        <v>3</v>
      </c>
      <c r="AQ2631" t="s">
        <v>92</v>
      </c>
      <c r="AR2631" t="s"/>
      <c r="AS2631" t="s">
        <v>201</v>
      </c>
      <c r="AT2631" t="s">
        <v>94</v>
      </c>
      <c r="AU2631" t="s">
        <v>91</v>
      </c>
      <c r="AV2631" t="s"/>
      <c r="AW2631" t="s">
        <v>95</v>
      </c>
      <c r="AX2631" t="s"/>
      <c r="AY2631" t="n">
        <v>418048</v>
      </c>
      <c r="AZ2631" t="s">
        <v>2957</v>
      </c>
      <c r="BA2631" t="s"/>
      <c r="BB2631" t="s"/>
      <c r="BC2631" t="n">
        <v>38.9855</v>
      </c>
      <c r="BD2631" t="n">
        <v>38.9855</v>
      </c>
      <c r="BE2631" t="s">
        <v>238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>
        <v>204</v>
      </c>
      <c r="BR2631" t="s">
        <v>101</v>
      </c>
    </row>
    <row r="2632" spans="1:70">
      <c r="A2632" t="s">
        <v>70</v>
      </c>
      <c r="B2632" t="s">
        <v>71</v>
      </c>
      <c r="C2632" t="s">
        <v>72</v>
      </c>
      <c r="D2632" t="n">
        <v>3</v>
      </c>
      <c r="E2632" t="s">
        <v>2956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265</v>
      </c>
      <c r="L2632" t="s">
        <v>77</v>
      </c>
      <c r="M2632" t="s"/>
      <c r="N2632" t="s">
        <v>193</v>
      </c>
      <c r="O2632" t="s">
        <v>79</v>
      </c>
      <c r="P2632" t="s">
        <v>2956</v>
      </c>
      <c r="Q2632" t="s"/>
      <c r="R2632" t="s">
        <v>80</v>
      </c>
      <c r="S2632" t="s">
        <v>239</v>
      </c>
      <c r="T2632" t="s">
        <v>82</v>
      </c>
      <c r="U2632" t="s">
        <v>83</v>
      </c>
      <c r="V2632" t="s">
        <v>84</v>
      </c>
      <c r="W2632" t="s">
        <v>103</v>
      </c>
      <c r="X2632" t="s"/>
      <c r="Y2632" t="s">
        <v>86</v>
      </c>
      <c r="Z2632">
        <f>HYPERLINK("https://hotelmonitor-cachepage.eclerx.com/savepage/tk_1545475876629659_sr_62.html","info")</f>
        <v/>
      </c>
      <c r="AA2632" t="n">
        <v>-418048</v>
      </c>
      <c r="AB2632" t="s">
        <v>211</v>
      </c>
      <c r="AC2632" t="s">
        <v>88</v>
      </c>
      <c r="AD2632" t="s">
        <v>89</v>
      </c>
      <c r="AE2632" t="s"/>
      <c r="AF2632" t="s"/>
      <c r="AG2632" t="s"/>
      <c r="AH2632" t="s">
        <v>240</v>
      </c>
      <c r="AI2632" t="s">
        <v>241</v>
      </c>
      <c r="AJ2632" t="s"/>
      <c r="AK2632" t="s">
        <v>91</v>
      </c>
      <c r="AL2632" t="s"/>
      <c r="AM2632" t="s">
        <v>199</v>
      </c>
      <c r="AN2632" t="s">
        <v>91</v>
      </c>
      <c r="AO2632" t="s"/>
      <c r="AP2632" t="n">
        <v>3</v>
      </c>
      <c r="AQ2632" t="s">
        <v>92</v>
      </c>
      <c r="AR2632" t="s"/>
      <c r="AS2632" t="s">
        <v>201</v>
      </c>
      <c r="AT2632" t="s">
        <v>94</v>
      </c>
      <c r="AU2632" t="s">
        <v>91</v>
      </c>
      <c r="AV2632" t="s"/>
      <c r="AW2632" t="s">
        <v>95</v>
      </c>
      <c r="AX2632" t="s"/>
      <c r="AY2632" t="n">
        <v>418048</v>
      </c>
      <c r="AZ2632" t="s">
        <v>2957</v>
      </c>
      <c r="BA2632" t="s"/>
      <c r="BB2632" t="s"/>
      <c r="BC2632" t="n">
        <v>38.9855</v>
      </c>
      <c r="BD2632" t="n">
        <v>38.9855</v>
      </c>
      <c r="BE2632" t="s">
        <v>242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>
        <v>204</v>
      </c>
      <c r="BR2632" t="s">
        <v>101</v>
      </c>
    </row>
    <row r="2633" spans="1:70">
      <c r="A2633" t="s">
        <v>70</v>
      </c>
      <c r="B2633" t="s">
        <v>71</v>
      </c>
      <c r="C2633" t="s">
        <v>72</v>
      </c>
      <c r="D2633" t="n">
        <v>3</v>
      </c>
      <c r="E2633" t="s">
        <v>2956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265</v>
      </c>
      <c r="L2633" t="s">
        <v>77</v>
      </c>
      <c r="M2633" t="s"/>
      <c r="N2633" t="s">
        <v>193</v>
      </c>
      <c r="O2633" t="s">
        <v>79</v>
      </c>
      <c r="P2633" t="s">
        <v>2956</v>
      </c>
      <c r="Q2633" t="s"/>
      <c r="R2633" t="s">
        <v>80</v>
      </c>
      <c r="S2633" t="s">
        <v>239</v>
      </c>
      <c r="T2633" t="s">
        <v>82</v>
      </c>
      <c r="U2633" t="s">
        <v>83</v>
      </c>
      <c r="V2633" t="s">
        <v>84</v>
      </c>
      <c r="W2633" t="s">
        <v>103</v>
      </c>
      <c r="X2633" t="s"/>
      <c r="Y2633" t="s">
        <v>86</v>
      </c>
      <c r="Z2633">
        <f>HYPERLINK("https://hotelmonitor-cachepage.eclerx.com/savepage/tk_1545475876629659_sr_62.html","info")</f>
        <v/>
      </c>
      <c r="AA2633" t="n">
        <v>-418048</v>
      </c>
      <c r="AB2633" t="s">
        <v>211</v>
      </c>
      <c r="AC2633" t="s">
        <v>88</v>
      </c>
      <c r="AD2633" t="s">
        <v>89</v>
      </c>
      <c r="AE2633" t="s"/>
      <c r="AF2633" t="s"/>
      <c r="AG2633" t="s"/>
      <c r="AH2633" t="s">
        <v>240</v>
      </c>
      <c r="AI2633" t="s">
        <v>241</v>
      </c>
      <c r="AJ2633" t="s"/>
      <c r="AK2633" t="s">
        <v>91</v>
      </c>
      <c r="AL2633" t="s"/>
      <c r="AM2633" t="s">
        <v>199</v>
      </c>
      <c r="AN2633" t="s">
        <v>91</v>
      </c>
      <c r="AO2633" t="s"/>
      <c r="AP2633" t="n">
        <v>3</v>
      </c>
      <c r="AQ2633" t="s">
        <v>92</v>
      </c>
      <c r="AR2633" t="s"/>
      <c r="AS2633" t="s">
        <v>201</v>
      </c>
      <c r="AT2633" t="s">
        <v>94</v>
      </c>
      <c r="AU2633" t="s">
        <v>91</v>
      </c>
      <c r="AV2633" t="s"/>
      <c r="AW2633" t="s">
        <v>95</v>
      </c>
      <c r="AX2633" t="s"/>
      <c r="AY2633" t="n">
        <v>418048</v>
      </c>
      <c r="AZ2633" t="s">
        <v>2957</v>
      </c>
      <c r="BA2633" t="s"/>
      <c r="BB2633" t="s"/>
      <c r="BC2633" t="n">
        <v>38.9855</v>
      </c>
      <c r="BD2633" t="n">
        <v>38.9855</v>
      </c>
      <c r="BE2633" t="s">
        <v>242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>
        <v>204</v>
      </c>
      <c r="BR2633" t="s">
        <v>101</v>
      </c>
    </row>
    <row r="2634" spans="1:70">
      <c r="A2634" t="s">
        <v>70</v>
      </c>
      <c r="B2634" t="s">
        <v>71</v>
      </c>
      <c r="C2634" t="s">
        <v>72</v>
      </c>
      <c r="D2634" t="n">
        <v>3</v>
      </c>
      <c r="E2634" t="s">
        <v>2956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285</v>
      </c>
      <c r="L2634" t="s">
        <v>77</v>
      </c>
      <c r="M2634" t="s"/>
      <c r="N2634" t="s">
        <v>193</v>
      </c>
      <c r="O2634" t="s">
        <v>79</v>
      </c>
      <c r="P2634" t="s">
        <v>2956</v>
      </c>
      <c r="Q2634" t="s"/>
      <c r="R2634" t="s">
        <v>80</v>
      </c>
      <c r="S2634" t="s">
        <v>243</v>
      </c>
      <c r="T2634" t="s">
        <v>82</v>
      </c>
      <c r="U2634" t="s">
        <v>83</v>
      </c>
      <c r="V2634" t="s">
        <v>84</v>
      </c>
      <c r="W2634" t="s">
        <v>107</v>
      </c>
      <c r="X2634" t="s"/>
      <c r="Y2634" t="s">
        <v>86</v>
      </c>
      <c r="Z2634">
        <f>HYPERLINK("https://hotelmonitor-cachepage.eclerx.com/savepage/tk_1545475876629659_sr_62.html","info")</f>
        <v/>
      </c>
      <c r="AA2634" t="n">
        <v>-418048</v>
      </c>
      <c r="AB2634" t="s">
        <v>211</v>
      </c>
      <c r="AC2634" t="s">
        <v>88</v>
      </c>
      <c r="AD2634" t="s">
        <v>89</v>
      </c>
      <c r="AE2634" t="s"/>
      <c r="AF2634" t="s"/>
      <c r="AG2634" t="s"/>
      <c r="AH2634" t="s">
        <v>244</v>
      </c>
      <c r="AI2634" t="s">
        <v>245</v>
      </c>
      <c r="AJ2634" t="s"/>
      <c r="AK2634" t="s">
        <v>91</v>
      </c>
      <c r="AL2634" t="s"/>
      <c r="AM2634" t="s">
        <v>199</v>
      </c>
      <c r="AN2634" t="s">
        <v>91</v>
      </c>
      <c r="AO2634" t="s"/>
      <c r="AP2634" t="n">
        <v>3</v>
      </c>
      <c r="AQ2634" t="s">
        <v>92</v>
      </c>
      <c r="AR2634" t="s"/>
      <c r="AS2634" t="s">
        <v>201</v>
      </c>
      <c r="AT2634" t="s">
        <v>94</v>
      </c>
      <c r="AU2634" t="s">
        <v>91</v>
      </c>
      <c r="AV2634" t="s"/>
      <c r="AW2634" t="s">
        <v>95</v>
      </c>
      <c r="AX2634" t="s"/>
      <c r="AY2634" t="n">
        <v>418048</v>
      </c>
      <c r="AZ2634" t="s">
        <v>2957</v>
      </c>
      <c r="BA2634" t="s"/>
      <c r="BB2634" t="s"/>
      <c r="BC2634" t="n">
        <v>38.9855</v>
      </c>
      <c r="BD2634" t="n">
        <v>38.9855</v>
      </c>
      <c r="BE2634" t="s">
        <v>246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>
        <v>204</v>
      </c>
      <c r="BR2634" t="s">
        <v>101</v>
      </c>
    </row>
    <row r="2635" spans="1:70">
      <c r="A2635" t="s">
        <v>70</v>
      </c>
      <c r="B2635" t="s">
        <v>71</v>
      </c>
      <c r="C2635" t="s">
        <v>72</v>
      </c>
      <c r="D2635" t="n">
        <v>3</v>
      </c>
      <c r="E2635" t="s">
        <v>2956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285</v>
      </c>
      <c r="L2635" t="s">
        <v>77</v>
      </c>
      <c r="M2635" t="s"/>
      <c r="N2635" t="s">
        <v>193</v>
      </c>
      <c r="O2635" t="s">
        <v>79</v>
      </c>
      <c r="P2635" t="s">
        <v>2956</v>
      </c>
      <c r="Q2635" t="s"/>
      <c r="R2635" t="s">
        <v>80</v>
      </c>
      <c r="S2635" t="s">
        <v>243</v>
      </c>
      <c r="T2635" t="s">
        <v>82</v>
      </c>
      <c r="U2635" t="s">
        <v>83</v>
      </c>
      <c r="V2635" t="s">
        <v>84</v>
      </c>
      <c r="W2635" t="s">
        <v>107</v>
      </c>
      <c r="X2635" t="s"/>
      <c r="Y2635" t="s">
        <v>86</v>
      </c>
      <c r="Z2635">
        <f>HYPERLINK("https://hotelmonitor-cachepage.eclerx.com/savepage/tk_1545475876629659_sr_62.html","info")</f>
        <v/>
      </c>
      <c r="AA2635" t="n">
        <v>-418048</v>
      </c>
      <c r="AB2635" t="s">
        <v>211</v>
      </c>
      <c r="AC2635" t="s">
        <v>88</v>
      </c>
      <c r="AD2635" t="s">
        <v>89</v>
      </c>
      <c r="AE2635" t="s"/>
      <c r="AF2635" t="s"/>
      <c r="AG2635" t="s"/>
      <c r="AH2635" t="s">
        <v>244</v>
      </c>
      <c r="AI2635" t="s">
        <v>245</v>
      </c>
      <c r="AJ2635" t="s"/>
      <c r="AK2635" t="s">
        <v>91</v>
      </c>
      <c r="AL2635" t="s"/>
      <c r="AM2635" t="s">
        <v>199</v>
      </c>
      <c r="AN2635" t="s">
        <v>91</v>
      </c>
      <c r="AO2635" t="s"/>
      <c r="AP2635" t="n">
        <v>3</v>
      </c>
      <c r="AQ2635" t="s">
        <v>92</v>
      </c>
      <c r="AR2635" t="s"/>
      <c r="AS2635" t="s">
        <v>201</v>
      </c>
      <c r="AT2635" t="s">
        <v>94</v>
      </c>
      <c r="AU2635" t="s">
        <v>91</v>
      </c>
      <c r="AV2635" t="s"/>
      <c r="AW2635" t="s">
        <v>95</v>
      </c>
      <c r="AX2635" t="s"/>
      <c r="AY2635" t="n">
        <v>418048</v>
      </c>
      <c r="AZ2635" t="s">
        <v>2957</v>
      </c>
      <c r="BA2635" t="s"/>
      <c r="BB2635" t="s"/>
      <c r="BC2635" t="n">
        <v>38.9855</v>
      </c>
      <c r="BD2635" t="n">
        <v>38.9855</v>
      </c>
      <c r="BE2635" t="s">
        <v>246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>
        <v>204</v>
      </c>
      <c r="BR2635" t="s">
        <v>101</v>
      </c>
    </row>
    <row r="2636" spans="1:70">
      <c r="A2636" t="s">
        <v>70</v>
      </c>
      <c r="B2636" t="s">
        <v>71</v>
      </c>
      <c r="C2636" t="s">
        <v>72</v>
      </c>
      <c r="D2636" t="n">
        <v>3</v>
      </c>
      <c r="E2636" t="s">
        <v>2956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247</v>
      </c>
      <c r="L2636" t="s">
        <v>77</v>
      </c>
      <c r="M2636" t="s"/>
      <c r="N2636" t="s">
        <v>219</v>
      </c>
      <c r="O2636" t="s">
        <v>79</v>
      </c>
      <c r="P2636" t="s">
        <v>2956</v>
      </c>
      <c r="Q2636" t="s"/>
      <c r="R2636" t="s">
        <v>80</v>
      </c>
      <c r="S2636" t="s">
        <v>2958</v>
      </c>
      <c r="T2636" t="s">
        <v>82</v>
      </c>
      <c r="U2636" t="s">
        <v>83</v>
      </c>
      <c r="V2636" t="s">
        <v>84</v>
      </c>
      <c r="W2636" t="s">
        <v>103</v>
      </c>
      <c r="X2636" t="s"/>
      <c r="Y2636" t="s">
        <v>86</v>
      </c>
      <c r="Z2636">
        <f>HYPERLINK("https://hotelmonitor-cachepage.eclerx.com/savepage/tk_1545475876629659_sr_62.html","info")</f>
        <v/>
      </c>
      <c r="AA2636" t="n">
        <v>-418048</v>
      </c>
      <c r="AB2636" t="s">
        <v>195</v>
      </c>
      <c r="AC2636" t="s">
        <v>196</v>
      </c>
      <c r="AD2636" t="s">
        <v>89</v>
      </c>
      <c r="AE2636" t="s"/>
      <c r="AF2636" t="s"/>
      <c r="AG2636" t="s"/>
      <c r="AH2636" t="s">
        <v>2959</v>
      </c>
      <c r="AI2636" t="s">
        <v>2960</v>
      </c>
      <c r="AJ2636" t="s"/>
      <c r="AK2636" t="s">
        <v>91</v>
      </c>
      <c r="AL2636" t="s"/>
      <c r="AM2636" t="s">
        <v>199</v>
      </c>
      <c r="AN2636" t="s">
        <v>99</v>
      </c>
      <c r="AO2636" t="s">
        <v>200</v>
      </c>
      <c r="AP2636" t="n">
        <v>3</v>
      </c>
      <c r="AQ2636" t="s">
        <v>92</v>
      </c>
      <c r="AR2636" t="s"/>
      <c r="AS2636" t="s">
        <v>201</v>
      </c>
      <c r="AT2636" t="s">
        <v>94</v>
      </c>
      <c r="AU2636" t="s">
        <v>91</v>
      </c>
      <c r="AV2636" t="s"/>
      <c r="AW2636" t="s">
        <v>95</v>
      </c>
      <c r="AX2636" t="s"/>
      <c r="AY2636" t="n">
        <v>418048</v>
      </c>
      <c r="AZ2636" t="s">
        <v>2957</v>
      </c>
      <c r="BA2636" t="s"/>
      <c r="BB2636" t="s"/>
      <c r="BC2636" t="n">
        <v>38.9855</v>
      </c>
      <c r="BD2636" t="n">
        <v>38.9855</v>
      </c>
      <c r="BE2636" t="s">
        <v>2961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220</v>
      </c>
      <c r="BR2636" t="s">
        <v>101</v>
      </c>
    </row>
    <row r="2637" spans="1:70">
      <c r="A2637" t="s">
        <v>70</v>
      </c>
      <c r="B2637" t="s">
        <v>71</v>
      </c>
      <c r="C2637" t="s">
        <v>72</v>
      </c>
      <c r="D2637" t="n">
        <v>3</v>
      </c>
      <c r="E2637" t="s">
        <v>2956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247</v>
      </c>
      <c r="L2637" t="s">
        <v>77</v>
      </c>
      <c r="M2637" t="s"/>
      <c r="N2637" t="s">
        <v>219</v>
      </c>
      <c r="O2637" t="s">
        <v>79</v>
      </c>
      <c r="P2637" t="s">
        <v>2956</v>
      </c>
      <c r="Q2637" t="s"/>
      <c r="R2637" t="s">
        <v>80</v>
      </c>
      <c r="S2637" t="s">
        <v>2958</v>
      </c>
      <c r="T2637" t="s">
        <v>82</v>
      </c>
      <c r="U2637" t="s">
        <v>83</v>
      </c>
      <c r="V2637" t="s">
        <v>84</v>
      </c>
      <c r="W2637" t="s">
        <v>103</v>
      </c>
      <c r="X2637" t="s"/>
      <c r="Y2637" t="s">
        <v>86</v>
      </c>
      <c r="Z2637">
        <f>HYPERLINK("https://hotelmonitor-cachepage.eclerx.com/savepage/tk_1545475876629659_sr_62.html","info")</f>
        <v/>
      </c>
      <c r="AA2637" t="n">
        <v>-418048</v>
      </c>
      <c r="AB2637" t="s">
        <v>195</v>
      </c>
      <c r="AC2637" t="s">
        <v>196</v>
      </c>
      <c r="AD2637" t="s">
        <v>89</v>
      </c>
      <c r="AE2637" t="s"/>
      <c r="AF2637" t="s"/>
      <c r="AG2637" t="s"/>
      <c r="AH2637" t="s">
        <v>2959</v>
      </c>
      <c r="AI2637" t="s">
        <v>2960</v>
      </c>
      <c r="AJ2637" t="s"/>
      <c r="AK2637" t="s">
        <v>91</v>
      </c>
      <c r="AL2637" t="s"/>
      <c r="AM2637" t="s">
        <v>199</v>
      </c>
      <c r="AN2637" t="s">
        <v>99</v>
      </c>
      <c r="AO2637" t="s">
        <v>200</v>
      </c>
      <c r="AP2637" t="n">
        <v>3</v>
      </c>
      <c r="AQ2637" t="s">
        <v>92</v>
      </c>
      <c r="AR2637" t="s"/>
      <c r="AS2637" t="s">
        <v>201</v>
      </c>
      <c r="AT2637" t="s">
        <v>94</v>
      </c>
      <c r="AU2637" t="s">
        <v>91</v>
      </c>
      <c r="AV2637" t="s"/>
      <c r="AW2637" t="s">
        <v>95</v>
      </c>
      <c r="AX2637" t="s"/>
      <c r="AY2637" t="n">
        <v>418048</v>
      </c>
      <c r="AZ2637" t="s">
        <v>2957</v>
      </c>
      <c r="BA2637" t="s"/>
      <c r="BB2637" t="s"/>
      <c r="BC2637" t="n">
        <v>38.9855</v>
      </c>
      <c r="BD2637" t="n">
        <v>38.9855</v>
      </c>
      <c r="BE2637" t="s">
        <v>2961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220</v>
      </c>
      <c r="BR2637" t="s">
        <v>101</v>
      </c>
    </row>
    <row r="2638" spans="1:70">
      <c r="A2638" t="s">
        <v>70</v>
      </c>
      <c r="B2638" t="s">
        <v>71</v>
      </c>
      <c r="C2638" t="s">
        <v>72</v>
      </c>
      <c r="D2638" t="n">
        <v>3</v>
      </c>
      <c r="E2638" t="s">
        <v>2956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265</v>
      </c>
      <c r="L2638" t="s">
        <v>77</v>
      </c>
      <c r="M2638" t="s"/>
      <c r="N2638" t="s">
        <v>219</v>
      </c>
      <c r="O2638" t="s">
        <v>79</v>
      </c>
      <c r="P2638" t="s">
        <v>2956</v>
      </c>
      <c r="Q2638" t="s"/>
      <c r="R2638" t="s">
        <v>80</v>
      </c>
      <c r="S2638" t="s">
        <v>239</v>
      </c>
      <c r="T2638" t="s">
        <v>82</v>
      </c>
      <c r="U2638" t="s">
        <v>83</v>
      </c>
      <c r="V2638" t="s">
        <v>84</v>
      </c>
      <c r="W2638" t="s">
        <v>107</v>
      </c>
      <c r="X2638" t="s"/>
      <c r="Y2638" t="s">
        <v>86</v>
      </c>
      <c r="Z2638">
        <f>HYPERLINK("https://hotelmonitor-cachepage.eclerx.com/savepage/tk_1545475876629659_sr_62.html","info")</f>
        <v/>
      </c>
      <c r="AA2638" t="n">
        <v>-418048</v>
      </c>
      <c r="AB2638" t="s">
        <v>195</v>
      </c>
      <c r="AC2638" t="s">
        <v>196</v>
      </c>
      <c r="AD2638" t="s">
        <v>89</v>
      </c>
      <c r="AE2638" t="s"/>
      <c r="AF2638" t="s"/>
      <c r="AG2638" t="s"/>
      <c r="AH2638" t="s">
        <v>240</v>
      </c>
      <c r="AI2638" t="s">
        <v>241</v>
      </c>
      <c r="AJ2638" t="s"/>
      <c r="AK2638" t="s">
        <v>91</v>
      </c>
      <c r="AL2638" t="s"/>
      <c r="AM2638" t="s">
        <v>199</v>
      </c>
      <c r="AN2638" t="s">
        <v>99</v>
      </c>
      <c r="AO2638" t="s">
        <v>200</v>
      </c>
      <c r="AP2638" t="n">
        <v>3</v>
      </c>
      <c r="AQ2638" t="s">
        <v>92</v>
      </c>
      <c r="AR2638" t="s"/>
      <c r="AS2638" t="s">
        <v>201</v>
      </c>
      <c r="AT2638" t="s">
        <v>94</v>
      </c>
      <c r="AU2638" t="s">
        <v>91</v>
      </c>
      <c r="AV2638" t="s"/>
      <c r="AW2638" t="s">
        <v>95</v>
      </c>
      <c r="AX2638" t="s"/>
      <c r="AY2638" t="n">
        <v>418048</v>
      </c>
      <c r="AZ2638" t="s">
        <v>2957</v>
      </c>
      <c r="BA2638" t="s"/>
      <c r="BB2638" t="s"/>
      <c r="BC2638" t="n">
        <v>38.9855</v>
      </c>
      <c r="BD2638" t="n">
        <v>38.9855</v>
      </c>
      <c r="BE2638" t="s">
        <v>242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220</v>
      </c>
      <c r="BR2638" t="s">
        <v>101</v>
      </c>
    </row>
    <row r="2639" spans="1:70">
      <c r="A2639" t="s">
        <v>70</v>
      </c>
      <c r="B2639" t="s">
        <v>71</v>
      </c>
      <c r="C2639" t="s">
        <v>72</v>
      </c>
      <c r="D2639" t="n">
        <v>3</v>
      </c>
      <c r="E2639" t="s">
        <v>2956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265</v>
      </c>
      <c r="L2639" t="s">
        <v>77</v>
      </c>
      <c r="M2639" t="s"/>
      <c r="N2639" t="s">
        <v>219</v>
      </c>
      <c r="O2639" t="s">
        <v>79</v>
      </c>
      <c r="P2639" t="s">
        <v>2956</v>
      </c>
      <c r="Q2639" t="s"/>
      <c r="R2639" t="s">
        <v>80</v>
      </c>
      <c r="S2639" t="s">
        <v>239</v>
      </c>
      <c r="T2639" t="s">
        <v>82</v>
      </c>
      <c r="U2639" t="s">
        <v>83</v>
      </c>
      <c r="V2639" t="s">
        <v>84</v>
      </c>
      <c r="W2639" t="s">
        <v>107</v>
      </c>
      <c r="X2639" t="s"/>
      <c r="Y2639" t="s">
        <v>86</v>
      </c>
      <c r="Z2639">
        <f>HYPERLINK("https://hotelmonitor-cachepage.eclerx.com/savepage/tk_1545475876629659_sr_62.html","info")</f>
        <v/>
      </c>
      <c r="AA2639" t="n">
        <v>-418048</v>
      </c>
      <c r="AB2639" t="s">
        <v>195</v>
      </c>
      <c r="AC2639" t="s">
        <v>196</v>
      </c>
      <c r="AD2639" t="s">
        <v>89</v>
      </c>
      <c r="AE2639" t="s"/>
      <c r="AF2639" t="s"/>
      <c r="AG2639" t="s"/>
      <c r="AH2639" t="s">
        <v>240</v>
      </c>
      <c r="AI2639" t="s">
        <v>241</v>
      </c>
      <c r="AJ2639" t="s"/>
      <c r="AK2639" t="s">
        <v>91</v>
      </c>
      <c r="AL2639" t="s"/>
      <c r="AM2639" t="s">
        <v>199</v>
      </c>
      <c r="AN2639" t="s">
        <v>99</v>
      </c>
      <c r="AO2639" t="s">
        <v>200</v>
      </c>
      <c r="AP2639" t="n">
        <v>3</v>
      </c>
      <c r="AQ2639" t="s">
        <v>92</v>
      </c>
      <c r="AR2639" t="s"/>
      <c r="AS2639" t="s">
        <v>201</v>
      </c>
      <c r="AT2639" t="s">
        <v>94</v>
      </c>
      <c r="AU2639" t="s">
        <v>91</v>
      </c>
      <c r="AV2639" t="s"/>
      <c r="AW2639" t="s">
        <v>95</v>
      </c>
      <c r="AX2639" t="s"/>
      <c r="AY2639" t="n">
        <v>418048</v>
      </c>
      <c r="AZ2639" t="s">
        <v>2957</v>
      </c>
      <c r="BA2639" t="s"/>
      <c r="BB2639" t="s"/>
      <c r="BC2639" t="n">
        <v>38.9855</v>
      </c>
      <c r="BD2639" t="n">
        <v>38.9855</v>
      </c>
      <c r="BE2639" t="s">
        <v>242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220</v>
      </c>
      <c r="BR2639" t="s">
        <v>101</v>
      </c>
    </row>
    <row r="2640" spans="1:70">
      <c r="A2640" t="s">
        <v>70</v>
      </c>
      <c r="B2640" t="s">
        <v>71</v>
      </c>
      <c r="C2640" t="s">
        <v>72</v>
      </c>
      <c r="D2640" t="n">
        <v>3</v>
      </c>
      <c r="E2640" t="s">
        <v>2956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275</v>
      </c>
      <c r="L2640" t="s">
        <v>77</v>
      </c>
      <c r="M2640" t="s"/>
      <c r="N2640" t="s">
        <v>219</v>
      </c>
      <c r="O2640" t="s">
        <v>79</v>
      </c>
      <c r="P2640" t="s">
        <v>2956</v>
      </c>
      <c r="Q2640" t="s"/>
      <c r="R2640" t="s">
        <v>80</v>
      </c>
      <c r="S2640" t="s">
        <v>1302</v>
      </c>
      <c r="T2640" t="s">
        <v>82</v>
      </c>
      <c r="U2640" t="s">
        <v>83</v>
      </c>
      <c r="V2640" t="s">
        <v>84</v>
      </c>
      <c r="W2640" t="s">
        <v>103</v>
      </c>
      <c r="X2640" t="s"/>
      <c r="Y2640" t="s">
        <v>86</v>
      </c>
      <c r="Z2640">
        <f>HYPERLINK("https://hotelmonitor-cachepage.eclerx.com/savepage/tk_1545475876629659_sr_62.html","info")</f>
        <v/>
      </c>
      <c r="AA2640" t="n">
        <v>-418048</v>
      </c>
      <c r="AB2640" t="s">
        <v>211</v>
      </c>
      <c r="AC2640" t="s">
        <v>88</v>
      </c>
      <c r="AD2640" t="s">
        <v>89</v>
      </c>
      <c r="AE2640" t="s"/>
      <c r="AF2640" t="s"/>
      <c r="AG2640" t="s"/>
      <c r="AH2640" t="s">
        <v>1303</v>
      </c>
      <c r="AI2640" t="s">
        <v>1304</v>
      </c>
      <c r="AJ2640" t="s"/>
      <c r="AK2640" t="s">
        <v>91</v>
      </c>
      <c r="AL2640" t="s"/>
      <c r="AM2640" t="s">
        <v>199</v>
      </c>
      <c r="AN2640" t="s">
        <v>91</v>
      </c>
      <c r="AO2640" t="s"/>
      <c r="AP2640" t="n">
        <v>3</v>
      </c>
      <c r="AQ2640" t="s">
        <v>92</v>
      </c>
      <c r="AR2640" t="s"/>
      <c r="AS2640" t="s">
        <v>201</v>
      </c>
      <c r="AT2640" t="s">
        <v>94</v>
      </c>
      <c r="AU2640" t="s">
        <v>91</v>
      </c>
      <c r="AV2640" t="s"/>
      <c r="AW2640" t="s">
        <v>95</v>
      </c>
      <c r="AX2640" t="s"/>
      <c r="AY2640" t="n">
        <v>418048</v>
      </c>
      <c r="AZ2640" t="s">
        <v>2957</v>
      </c>
      <c r="BA2640" t="s"/>
      <c r="BB2640" t="s"/>
      <c r="BC2640" t="n">
        <v>38.9855</v>
      </c>
      <c r="BD2640" t="n">
        <v>38.9855</v>
      </c>
      <c r="BE2640" t="s">
        <v>2962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220</v>
      </c>
      <c r="BR2640" t="s">
        <v>101</v>
      </c>
    </row>
    <row r="2641" spans="1:70">
      <c r="A2641" t="s">
        <v>70</v>
      </c>
      <c r="B2641" t="s">
        <v>71</v>
      </c>
      <c r="C2641" t="s">
        <v>72</v>
      </c>
      <c r="D2641" t="n">
        <v>3</v>
      </c>
      <c r="E2641" t="s">
        <v>2956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275</v>
      </c>
      <c r="L2641" t="s">
        <v>77</v>
      </c>
      <c r="M2641" t="s"/>
      <c r="N2641" t="s">
        <v>219</v>
      </c>
      <c r="O2641" t="s">
        <v>79</v>
      </c>
      <c r="P2641" t="s">
        <v>2956</v>
      </c>
      <c r="Q2641" t="s"/>
      <c r="R2641" t="s">
        <v>80</v>
      </c>
      <c r="S2641" t="s">
        <v>1302</v>
      </c>
      <c r="T2641" t="s">
        <v>82</v>
      </c>
      <c r="U2641" t="s">
        <v>83</v>
      </c>
      <c r="V2641" t="s">
        <v>84</v>
      </c>
      <c r="W2641" t="s">
        <v>103</v>
      </c>
      <c r="X2641" t="s"/>
      <c r="Y2641" t="s">
        <v>86</v>
      </c>
      <c r="Z2641">
        <f>HYPERLINK("https://hotelmonitor-cachepage.eclerx.com/savepage/tk_1545475876629659_sr_62.html","info")</f>
        <v/>
      </c>
      <c r="AA2641" t="n">
        <v>-418048</v>
      </c>
      <c r="AB2641" t="s">
        <v>211</v>
      </c>
      <c r="AC2641" t="s">
        <v>88</v>
      </c>
      <c r="AD2641" t="s">
        <v>89</v>
      </c>
      <c r="AE2641" t="s"/>
      <c r="AF2641" t="s"/>
      <c r="AG2641" t="s"/>
      <c r="AH2641" t="s">
        <v>1303</v>
      </c>
      <c r="AI2641" t="s">
        <v>1304</v>
      </c>
      <c r="AJ2641" t="s"/>
      <c r="AK2641" t="s">
        <v>91</v>
      </c>
      <c r="AL2641" t="s"/>
      <c r="AM2641" t="s">
        <v>199</v>
      </c>
      <c r="AN2641" t="s">
        <v>91</v>
      </c>
      <c r="AO2641" t="s"/>
      <c r="AP2641" t="n">
        <v>3</v>
      </c>
      <c r="AQ2641" t="s">
        <v>92</v>
      </c>
      <c r="AR2641" t="s"/>
      <c r="AS2641" t="s">
        <v>201</v>
      </c>
      <c r="AT2641" t="s">
        <v>94</v>
      </c>
      <c r="AU2641" t="s">
        <v>91</v>
      </c>
      <c r="AV2641" t="s"/>
      <c r="AW2641" t="s">
        <v>95</v>
      </c>
      <c r="AX2641" t="s"/>
      <c r="AY2641" t="n">
        <v>418048</v>
      </c>
      <c r="AZ2641" t="s">
        <v>2957</v>
      </c>
      <c r="BA2641" t="s"/>
      <c r="BB2641" t="s"/>
      <c r="BC2641" t="n">
        <v>38.9855</v>
      </c>
      <c r="BD2641" t="n">
        <v>38.9855</v>
      </c>
      <c r="BE2641" t="s">
        <v>2962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220</v>
      </c>
      <c r="BR2641" t="s">
        <v>101</v>
      </c>
    </row>
    <row r="2642" spans="1:70">
      <c r="A2642" t="s">
        <v>70</v>
      </c>
      <c r="B2642" t="s">
        <v>71</v>
      </c>
      <c r="C2642" t="s">
        <v>72</v>
      </c>
      <c r="D2642" t="n">
        <v>3</v>
      </c>
      <c r="E2642" t="s">
        <v>2956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295</v>
      </c>
      <c r="L2642" t="s">
        <v>77</v>
      </c>
      <c r="M2642" t="s"/>
      <c r="N2642" t="s">
        <v>219</v>
      </c>
      <c r="O2642" t="s">
        <v>79</v>
      </c>
      <c r="P2642" t="s">
        <v>2956</v>
      </c>
      <c r="Q2642" t="s"/>
      <c r="R2642" t="s">
        <v>80</v>
      </c>
      <c r="S2642" t="s">
        <v>2963</v>
      </c>
      <c r="T2642" t="s">
        <v>82</v>
      </c>
      <c r="U2642" t="s">
        <v>83</v>
      </c>
      <c r="V2642" t="s">
        <v>84</v>
      </c>
      <c r="W2642" t="s">
        <v>107</v>
      </c>
      <c r="X2642" t="s"/>
      <c r="Y2642" t="s">
        <v>86</v>
      </c>
      <c r="Z2642">
        <f>HYPERLINK("https://hotelmonitor-cachepage.eclerx.com/savepage/tk_1545475876629659_sr_62.html","info")</f>
        <v/>
      </c>
      <c r="AA2642" t="n">
        <v>-418048</v>
      </c>
      <c r="AB2642" t="s">
        <v>211</v>
      </c>
      <c r="AC2642" t="s">
        <v>88</v>
      </c>
      <c r="AD2642" t="s">
        <v>89</v>
      </c>
      <c r="AE2642" t="s"/>
      <c r="AF2642" t="s"/>
      <c r="AG2642" t="s"/>
      <c r="AH2642" t="s">
        <v>2964</v>
      </c>
      <c r="AI2642" t="s">
        <v>2965</v>
      </c>
      <c r="AJ2642" t="s"/>
      <c r="AK2642" t="s">
        <v>91</v>
      </c>
      <c r="AL2642" t="s"/>
      <c r="AM2642" t="s">
        <v>199</v>
      </c>
      <c r="AN2642" t="s">
        <v>91</v>
      </c>
      <c r="AO2642" t="s"/>
      <c r="AP2642" t="n">
        <v>3</v>
      </c>
      <c r="AQ2642" t="s">
        <v>92</v>
      </c>
      <c r="AR2642" t="s"/>
      <c r="AS2642" t="s">
        <v>201</v>
      </c>
      <c r="AT2642" t="s">
        <v>94</v>
      </c>
      <c r="AU2642" t="s">
        <v>91</v>
      </c>
      <c r="AV2642" t="s"/>
      <c r="AW2642" t="s">
        <v>95</v>
      </c>
      <c r="AX2642" t="s"/>
      <c r="AY2642" t="n">
        <v>418048</v>
      </c>
      <c r="AZ2642" t="s">
        <v>2957</v>
      </c>
      <c r="BA2642" t="s"/>
      <c r="BB2642" t="s"/>
      <c r="BC2642" t="n">
        <v>38.9855</v>
      </c>
      <c r="BD2642" t="n">
        <v>38.9855</v>
      </c>
      <c r="BE2642" t="s">
        <v>2966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220</v>
      </c>
      <c r="BR2642" t="s">
        <v>101</v>
      </c>
    </row>
    <row r="2643" spans="1:70">
      <c r="A2643" t="s">
        <v>70</v>
      </c>
      <c r="B2643" t="s">
        <v>71</v>
      </c>
      <c r="C2643" t="s">
        <v>72</v>
      </c>
      <c r="D2643" t="n">
        <v>3</v>
      </c>
      <c r="E2643" t="s">
        <v>2956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295</v>
      </c>
      <c r="L2643" t="s">
        <v>77</v>
      </c>
      <c r="M2643" t="s"/>
      <c r="N2643" t="s">
        <v>219</v>
      </c>
      <c r="O2643" t="s">
        <v>79</v>
      </c>
      <c r="P2643" t="s">
        <v>2956</v>
      </c>
      <c r="Q2643" t="s"/>
      <c r="R2643" t="s">
        <v>80</v>
      </c>
      <c r="S2643" t="s">
        <v>2963</v>
      </c>
      <c r="T2643" t="s">
        <v>82</v>
      </c>
      <c r="U2643" t="s">
        <v>83</v>
      </c>
      <c r="V2643" t="s">
        <v>84</v>
      </c>
      <c r="W2643" t="s">
        <v>107</v>
      </c>
      <c r="X2643" t="s"/>
      <c r="Y2643" t="s">
        <v>86</v>
      </c>
      <c r="Z2643">
        <f>HYPERLINK("https://hotelmonitor-cachepage.eclerx.com/savepage/tk_1545475876629659_sr_62.html","info")</f>
        <v/>
      </c>
      <c r="AA2643" t="n">
        <v>-418048</v>
      </c>
      <c r="AB2643" t="s">
        <v>211</v>
      </c>
      <c r="AC2643" t="s">
        <v>88</v>
      </c>
      <c r="AD2643" t="s">
        <v>89</v>
      </c>
      <c r="AE2643" t="s"/>
      <c r="AF2643" t="s"/>
      <c r="AG2643" t="s"/>
      <c r="AH2643" t="s">
        <v>2964</v>
      </c>
      <c r="AI2643" t="s">
        <v>2965</v>
      </c>
      <c r="AJ2643" t="s"/>
      <c r="AK2643" t="s">
        <v>91</v>
      </c>
      <c r="AL2643" t="s"/>
      <c r="AM2643" t="s">
        <v>199</v>
      </c>
      <c r="AN2643" t="s">
        <v>91</v>
      </c>
      <c r="AO2643" t="s"/>
      <c r="AP2643" t="n">
        <v>3</v>
      </c>
      <c r="AQ2643" t="s">
        <v>92</v>
      </c>
      <c r="AR2643" t="s"/>
      <c r="AS2643" t="s">
        <v>201</v>
      </c>
      <c r="AT2643" t="s">
        <v>94</v>
      </c>
      <c r="AU2643" t="s">
        <v>91</v>
      </c>
      <c r="AV2643" t="s"/>
      <c r="AW2643" t="s">
        <v>95</v>
      </c>
      <c r="AX2643" t="s"/>
      <c r="AY2643" t="n">
        <v>418048</v>
      </c>
      <c r="AZ2643" t="s">
        <v>2957</v>
      </c>
      <c r="BA2643" t="s"/>
      <c r="BB2643" t="s"/>
      <c r="BC2643" t="n">
        <v>38.9855</v>
      </c>
      <c r="BD2643" t="n">
        <v>38.9855</v>
      </c>
      <c r="BE2643" t="s">
        <v>2966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220</v>
      </c>
      <c r="BR2643" t="s">
        <v>101</v>
      </c>
    </row>
    <row r="2644" spans="1:70">
      <c r="A2644" t="s">
        <v>70</v>
      </c>
      <c r="B2644" t="s">
        <v>71</v>
      </c>
      <c r="C2644" t="s">
        <v>72</v>
      </c>
      <c r="D2644" t="n">
        <v>3</v>
      </c>
      <c r="E2644" t="s">
        <v>2956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319</v>
      </c>
      <c r="L2644" t="s">
        <v>77</v>
      </c>
      <c r="M2644" t="s"/>
      <c r="N2644" t="s">
        <v>972</v>
      </c>
      <c r="O2644" t="s">
        <v>79</v>
      </c>
      <c r="P2644" t="s">
        <v>2956</v>
      </c>
      <c r="Q2644" t="s"/>
      <c r="R2644" t="s">
        <v>80</v>
      </c>
      <c r="S2644" t="s">
        <v>2967</v>
      </c>
      <c r="T2644" t="s">
        <v>82</v>
      </c>
      <c r="U2644" t="s">
        <v>83</v>
      </c>
      <c r="V2644" t="s">
        <v>84</v>
      </c>
      <c r="W2644" t="s">
        <v>103</v>
      </c>
      <c r="X2644" t="s"/>
      <c r="Y2644" t="s">
        <v>86</v>
      </c>
      <c r="Z2644">
        <f>HYPERLINK("https://hotelmonitor-cachepage.eclerx.com/savepage/tk_1545475876629659_sr_62.html","info")</f>
        <v/>
      </c>
      <c r="AA2644" t="n">
        <v>-418048</v>
      </c>
      <c r="AB2644" t="s">
        <v>195</v>
      </c>
      <c r="AC2644" t="s">
        <v>196</v>
      </c>
      <c r="AD2644" t="s">
        <v>89</v>
      </c>
      <c r="AE2644" t="s"/>
      <c r="AF2644" t="s"/>
      <c r="AG2644" t="s"/>
      <c r="AH2644" t="s">
        <v>2968</v>
      </c>
      <c r="AI2644" t="s">
        <v>2969</v>
      </c>
      <c r="AJ2644" t="s"/>
      <c r="AK2644" t="s">
        <v>91</v>
      </c>
      <c r="AL2644" t="s"/>
      <c r="AM2644" t="s">
        <v>199</v>
      </c>
      <c r="AN2644" t="s">
        <v>99</v>
      </c>
      <c r="AO2644" t="s">
        <v>200</v>
      </c>
      <c r="AP2644" t="n">
        <v>3</v>
      </c>
      <c r="AQ2644" t="s">
        <v>92</v>
      </c>
      <c r="AR2644" t="s"/>
      <c r="AS2644" t="s">
        <v>201</v>
      </c>
      <c r="AT2644" t="s">
        <v>94</v>
      </c>
      <c r="AU2644" t="s">
        <v>91</v>
      </c>
      <c r="AV2644" t="s"/>
      <c r="AW2644" t="s">
        <v>95</v>
      </c>
      <c r="AX2644" t="s"/>
      <c r="AY2644" t="n">
        <v>418048</v>
      </c>
      <c r="AZ2644" t="s">
        <v>2957</v>
      </c>
      <c r="BA2644" t="s"/>
      <c r="BB2644" t="s"/>
      <c r="BC2644" t="n">
        <v>38.9855</v>
      </c>
      <c r="BD2644" t="n">
        <v>38.9855</v>
      </c>
      <c r="BE2644" t="s">
        <v>2970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976</v>
      </c>
      <c r="BR2644" t="s">
        <v>101</v>
      </c>
    </row>
    <row r="2645" spans="1:70">
      <c r="A2645" t="s">
        <v>70</v>
      </c>
      <c r="B2645" t="s">
        <v>71</v>
      </c>
      <c r="C2645" t="s">
        <v>72</v>
      </c>
      <c r="D2645" t="n">
        <v>3</v>
      </c>
      <c r="E2645" t="s">
        <v>2956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319</v>
      </c>
      <c r="L2645" t="s">
        <v>77</v>
      </c>
      <c r="M2645" t="s"/>
      <c r="N2645" t="s">
        <v>972</v>
      </c>
      <c r="O2645" t="s">
        <v>79</v>
      </c>
      <c r="P2645" t="s">
        <v>2956</v>
      </c>
      <c r="Q2645" t="s"/>
      <c r="R2645" t="s">
        <v>80</v>
      </c>
      <c r="S2645" t="s">
        <v>2967</v>
      </c>
      <c r="T2645" t="s">
        <v>82</v>
      </c>
      <c r="U2645" t="s">
        <v>83</v>
      </c>
      <c r="V2645" t="s">
        <v>84</v>
      </c>
      <c r="W2645" t="s">
        <v>103</v>
      </c>
      <c r="X2645" t="s"/>
      <c r="Y2645" t="s">
        <v>86</v>
      </c>
      <c r="Z2645">
        <f>HYPERLINK("https://hotelmonitor-cachepage.eclerx.com/savepage/tk_1545475876629659_sr_62.html","info")</f>
        <v/>
      </c>
      <c r="AA2645" t="n">
        <v>-418048</v>
      </c>
      <c r="AB2645" t="s">
        <v>195</v>
      </c>
      <c r="AC2645" t="s">
        <v>196</v>
      </c>
      <c r="AD2645" t="s">
        <v>89</v>
      </c>
      <c r="AE2645" t="s"/>
      <c r="AF2645" t="s"/>
      <c r="AG2645" t="s"/>
      <c r="AH2645" t="s">
        <v>2968</v>
      </c>
      <c r="AI2645" t="s">
        <v>2969</v>
      </c>
      <c r="AJ2645" t="s"/>
      <c r="AK2645" t="s">
        <v>91</v>
      </c>
      <c r="AL2645" t="s"/>
      <c r="AM2645" t="s">
        <v>199</v>
      </c>
      <c r="AN2645" t="s">
        <v>99</v>
      </c>
      <c r="AO2645" t="s">
        <v>200</v>
      </c>
      <c r="AP2645" t="n">
        <v>3</v>
      </c>
      <c r="AQ2645" t="s">
        <v>92</v>
      </c>
      <c r="AR2645" t="s"/>
      <c r="AS2645" t="s">
        <v>201</v>
      </c>
      <c r="AT2645" t="s">
        <v>94</v>
      </c>
      <c r="AU2645" t="s">
        <v>91</v>
      </c>
      <c r="AV2645" t="s"/>
      <c r="AW2645" t="s">
        <v>95</v>
      </c>
      <c r="AX2645" t="s"/>
      <c r="AY2645" t="n">
        <v>418048</v>
      </c>
      <c r="AZ2645" t="s">
        <v>2957</v>
      </c>
      <c r="BA2645" t="s"/>
      <c r="BB2645" t="s"/>
      <c r="BC2645" t="n">
        <v>38.9855</v>
      </c>
      <c r="BD2645" t="n">
        <v>38.9855</v>
      </c>
      <c r="BE2645" t="s">
        <v>2970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976</v>
      </c>
      <c r="BR2645" t="s">
        <v>101</v>
      </c>
    </row>
    <row r="2646" spans="1:70">
      <c r="A2646" t="s">
        <v>70</v>
      </c>
      <c r="B2646" t="s">
        <v>71</v>
      </c>
      <c r="C2646" t="s">
        <v>72</v>
      </c>
      <c r="D2646" t="n">
        <v>3</v>
      </c>
      <c r="E2646" t="s">
        <v>2956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337</v>
      </c>
      <c r="L2646" t="s">
        <v>77</v>
      </c>
      <c r="M2646" t="s"/>
      <c r="N2646" t="s">
        <v>972</v>
      </c>
      <c r="O2646" t="s">
        <v>79</v>
      </c>
      <c r="P2646" t="s">
        <v>2956</v>
      </c>
      <c r="Q2646" t="s"/>
      <c r="R2646" t="s">
        <v>80</v>
      </c>
      <c r="S2646" t="s">
        <v>2971</v>
      </c>
      <c r="T2646" t="s">
        <v>82</v>
      </c>
      <c r="U2646" t="s">
        <v>83</v>
      </c>
      <c r="V2646" t="s">
        <v>84</v>
      </c>
      <c r="W2646" t="s">
        <v>107</v>
      </c>
      <c r="X2646" t="s"/>
      <c r="Y2646" t="s">
        <v>86</v>
      </c>
      <c r="Z2646">
        <f>HYPERLINK("https://hotelmonitor-cachepage.eclerx.com/savepage/tk_1545475876629659_sr_62.html","info")</f>
        <v/>
      </c>
      <c r="AA2646" t="n">
        <v>-418048</v>
      </c>
      <c r="AB2646" t="s">
        <v>195</v>
      </c>
      <c r="AC2646" t="s">
        <v>196</v>
      </c>
      <c r="AD2646" t="s">
        <v>89</v>
      </c>
      <c r="AE2646" t="s"/>
      <c r="AF2646" t="s"/>
      <c r="AG2646" t="s"/>
      <c r="AH2646" t="s">
        <v>2972</v>
      </c>
      <c r="AI2646" t="s">
        <v>2973</v>
      </c>
      <c r="AJ2646" t="s"/>
      <c r="AK2646" t="s">
        <v>91</v>
      </c>
      <c r="AL2646" t="s"/>
      <c r="AM2646" t="s">
        <v>199</v>
      </c>
      <c r="AN2646" t="s">
        <v>99</v>
      </c>
      <c r="AO2646" t="s">
        <v>200</v>
      </c>
      <c r="AP2646" t="n">
        <v>3</v>
      </c>
      <c r="AQ2646" t="s">
        <v>92</v>
      </c>
      <c r="AR2646" t="s"/>
      <c r="AS2646" t="s">
        <v>201</v>
      </c>
      <c r="AT2646" t="s">
        <v>94</v>
      </c>
      <c r="AU2646" t="s">
        <v>91</v>
      </c>
      <c r="AV2646" t="s"/>
      <c r="AW2646" t="s">
        <v>95</v>
      </c>
      <c r="AX2646" t="s"/>
      <c r="AY2646" t="n">
        <v>418048</v>
      </c>
      <c r="AZ2646" t="s">
        <v>2957</v>
      </c>
      <c r="BA2646" t="s"/>
      <c r="BB2646" t="s"/>
      <c r="BC2646" t="n">
        <v>38.9855</v>
      </c>
      <c r="BD2646" t="n">
        <v>38.9855</v>
      </c>
      <c r="BE2646" t="s">
        <v>2974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976</v>
      </c>
      <c r="BR2646" t="s">
        <v>101</v>
      </c>
    </row>
    <row r="2647" spans="1:70">
      <c r="A2647" t="s">
        <v>70</v>
      </c>
      <c r="B2647" t="s">
        <v>71</v>
      </c>
      <c r="C2647" t="s">
        <v>72</v>
      </c>
      <c r="D2647" t="n">
        <v>3</v>
      </c>
      <c r="E2647" t="s">
        <v>2956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337</v>
      </c>
      <c r="L2647" t="s">
        <v>77</v>
      </c>
      <c r="M2647" t="s"/>
      <c r="N2647" t="s">
        <v>972</v>
      </c>
      <c r="O2647" t="s">
        <v>79</v>
      </c>
      <c r="P2647" t="s">
        <v>2956</v>
      </c>
      <c r="Q2647" t="s"/>
      <c r="R2647" t="s">
        <v>80</v>
      </c>
      <c r="S2647" t="s">
        <v>2971</v>
      </c>
      <c r="T2647" t="s">
        <v>82</v>
      </c>
      <c r="U2647" t="s">
        <v>83</v>
      </c>
      <c r="V2647" t="s">
        <v>84</v>
      </c>
      <c r="W2647" t="s">
        <v>107</v>
      </c>
      <c r="X2647" t="s"/>
      <c r="Y2647" t="s">
        <v>86</v>
      </c>
      <c r="Z2647">
        <f>HYPERLINK("https://hotelmonitor-cachepage.eclerx.com/savepage/tk_1545475876629659_sr_62.html","info")</f>
        <v/>
      </c>
      <c r="AA2647" t="n">
        <v>-418048</v>
      </c>
      <c r="AB2647" t="s">
        <v>195</v>
      </c>
      <c r="AC2647" t="s">
        <v>196</v>
      </c>
      <c r="AD2647" t="s">
        <v>89</v>
      </c>
      <c r="AE2647" t="s"/>
      <c r="AF2647" t="s"/>
      <c r="AG2647" t="s"/>
      <c r="AH2647" t="s">
        <v>2972</v>
      </c>
      <c r="AI2647" t="s">
        <v>2973</v>
      </c>
      <c r="AJ2647" t="s"/>
      <c r="AK2647" t="s">
        <v>91</v>
      </c>
      <c r="AL2647" t="s"/>
      <c r="AM2647" t="s">
        <v>199</v>
      </c>
      <c r="AN2647" t="s">
        <v>99</v>
      </c>
      <c r="AO2647" t="s">
        <v>200</v>
      </c>
      <c r="AP2647" t="n">
        <v>3</v>
      </c>
      <c r="AQ2647" t="s">
        <v>92</v>
      </c>
      <c r="AR2647" t="s"/>
      <c r="AS2647" t="s">
        <v>201</v>
      </c>
      <c r="AT2647" t="s">
        <v>94</v>
      </c>
      <c r="AU2647" t="s">
        <v>91</v>
      </c>
      <c r="AV2647" t="s"/>
      <c r="AW2647" t="s">
        <v>95</v>
      </c>
      <c r="AX2647" t="s"/>
      <c r="AY2647" t="n">
        <v>418048</v>
      </c>
      <c r="AZ2647" t="s">
        <v>2957</v>
      </c>
      <c r="BA2647" t="s"/>
      <c r="BB2647" t="s"/>
      <c r="BC2647" t="n">
        <v>38.9855</v>
      </c>
      <c r="BD2647" t="n">
        <v>38.9855</v>
      </c>
      <c r="BE2647" t="s">
        <v>2974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976</v>
      </c>
      <c r="BR2647" t="s">
        <v>101</v>
      </c>
    </row>
    <row r="2648" spans="1:70">
      <c r="A2648" t="s">
        <v>70</v>
      </c>
      <c r="B2648" t="s">
        <v>71</v>
      </c>
      <c r="C2648" t="s">
        <v>72</v>
      </c>
      <c r="D2648" t="n">
        <v>3</v>
      </c>
      <c r="E2648" t="s">
        <v>2956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346</v>
      </c>
      <c r="L2648" t="s">
        <v>77</v>
      </c>
      <c r="M2648" t="s"/>
      <c r="N2648" t="s">
        <v>911</v>
      </c>
      <c r="O2648" t="s">
        <v>79</v>
      </c>
      <c r="P2648" t="s">
        <v>2956</v>
      </c>
      <c r="Q2648" t="s"/>
      <c r="R2648" t="s">
        <v>80</v>
      </c>
      <c r="S2648" t="s">
        <v>2975</v>
      </c>
      <c r="T2648" t="s">
        <v>82</v>
      </c>
      <c r="U2648" t="s">
        <v>83</v>
      </c>
      <c r="V2648" t="s">
        <v>84</v>
      </c>
      <c r="W2648" t="s">
        <v>103</v>
      </c>
      <c r="X2648" t="s"/>
      <c r="Y2648" t="s">
        <v>86</v>
      </c>
      <c r="Z2648">
        <f>HYPERLINK("https://hotelmonitor-cachepage.eclerx.com/savepage/tk_1545475876629659_sr_62.html","info")</f>
        <v/>
      </c>
      <c r="AA2648" t="n">
        <v>-418048</v>
      </c>
      <c r="AB2648" t="s">
        <v>195</v>
      </c>
      <c r="AC2648" t="s">
        <v>196</v>
      </c>
      <c r="AD2648" t="s">
        <v>89</v>
      </c>
      <c r="AE2648" t="s"/>
      <c r="AF2648" t="s"/>
      <c r="AG2648" t="s"/>
      <c r="AH2648" t="s">
        <v>2976</v>
      </c>
      <c r="AI2648" t="s">
        <v>2977</v>
      </c>
      <c r="AJ2648" t="s"/>
      <c r="AK2648" t="s">
        <v>91</v>
      </c>
      <c r="AL2648" t="s"/>
      <c r="AM2648" t="s">
        <v>199</v>
      </c>
      <c r="AN2648" t="s">
        <v>99</v>
      </c>
      <c r="AO2648" t="s">
        <v>200</v>
      </c>
      <c r="AP2648" t="n">
        <v>3</v>
      </c>
      <c r="AQ2648" t="s">
        <v>92</v>
      </c>
      <c r="AR2648" t="s"/>
      <c r="AS2648" t="s">
        <v>201</v>
      </c>
      <c r="AT2648" t="s">
        <v>94</v>
      </c>
      <c r="AU2648" t="s">
        <v>91</v>
      </c>
      <c r="AV2648" t="s"/>
      <c r="AW2648" t="s">
        <v>95</v>
      </c>
      <c r="AX2648" t="s"/>
      <c r="AY2648" t="n">
        <v>418048</v>
      </c>
      <c r="AZ2648" t="s">
        <v>2957</v>
      </c>
      <c r="BA2648" t="s"/>
      <c r="BB2648" t="s"/>
      <c r="BC2648" t="n">
        <v>38.9855</v>
      </c>
      <c r="BD2648" t="n">
        <v>38.9855</v>
      </c>
      <c r="BE2648" t="s">
        <v>2978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917</v>
      </c>
      <c r="BR2648" t="s">
        <v>101</v>
      </c>
    </row>
    <row r="2649" spans="1:70">
      <c r="A2649" t="s">
        <v>70</v>
      </c>
      <c r="B2649" t="s">
        <v>71</v>
      </c>
      <c r="C2649" t="s">
        <v>72</v>
      </c>
      <c r="D2649" t="n">
        <v>3</v>
      </c>
      <c r="E2649" t="s">
        <v>2956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346</v>
      </c>
      <c r="L2649" t="s">
        <v>77</v>
      </c>
      <c r="M2649" t="s"/>
      <c r="N2649" t="s">
        <v>911</v>
      </c>
      <c r="O2649" t="s">
        <v>79</v>
      </c>
      <c r="P2649" t="s">
        <v>2956</v>
      </c>
      <c r="Q2649" t="s"/>
      <c r="R2649" t="s">
        <v>80</v>
      </c>
      <c r="S2649" t="s">
        <v>2975</v>
      </c>
      <c r="T2649" t="s">
        <v>82</v>
      </c>
      <c r="U2649" t="s">
        <v>83</v>
      </c>
      <c r="V2649" t="s">
        <v>84</v>
      </c>
      <c r="W2649" t="s">
        <v>103</v>
      </c>
      <c r="X2649" t="s"/>
      <c r="Y2649" t="s">
        <v>86</v>
      </c>
      <c r="Z2649">
        <f>HYPERLINK("https://hotelmonitor-cachepage.eclerx.com/savepage/tk_1545475876629659_sr_62.html","info")</f>
        <v/>
      </c>
      <c r="AA2649" t="n">
        <v>-418048</v>
      </c>
      <c r="AB2649" t="s">
        <v>195</v>
      </c>
      <c r="AC2649" t="s">
        <v>196</v>
      </c>
      <c r="AD2649" t="s">
        <v>89</v>
      </c>
      <c r="AE2649" t="s"/>
      <c r="AF2649" t="s"/>
      <c r="AG2649" t="s"/>
      <c r="AH2649" t="s">
        <v>2976</v>
      </c>
      <c r="AI2649" t="s">
        <v>2977</v>
      </c>
      <c r="AJ2649" t="s"/>
      <c r="AK2649" t="s">
        <v>91</v>
      </c>
      <c r="AL2649" t="s"/>
      <c r="AM2649" t="s">
        <v>199</v>
      </c>
      <c r="AN2649" t="s">
        <v>99</v>
      </c>
      <c r="AO2649" t="s">
        <v>200</v>
      </c>
      <c r="AP2649" t="n">
        <v>3</v>
      </c>
      <c r="AQ2649" t="s">
        <v>92</v>
      </c>
      <c r="AR2649" t="s"/>
      <c r="AS2649" t="s">
        <v>201</v>
      </c>
      <c r="AT2649" t="s">
        <v>94</v>
      </c>
      <c r="AU2649" t="s">
        <v>91</v>
      </c>
      <c r="AV2649" t="s"/>
      <c r="AW2649" t="s">
        <v>95</v>
      </c>
      <c r="AX2649" t="s"/>
      <c r="AY2649" t="n">
        <v>418048</v>
      </c>
      <c r="AZ2649" t="s">
        <v>2957</v>
      </c>
      <c r="BA2649" t="s"/>
      <c r="BB2649" t="s"/>
      <c r="BC2649" t="n">
        <v>38.9855</v>
      </c>
      <c r="BD2649" t="n">
        <v>38.9855</v>
      </c>
      <c r="BE2649" t="s">
        <v>2978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917</v>
      </c>
      <c r="BR2649" t="s">
        <v>101</v>
      </c>
    </row>
    <row r="2650" spans="1:70">
      <c r="A2650" t="s">
        <v>70</v>
      </c>
      <c r="B2650" t="s">
        <v>71</v>
      </c>
      <c r="C2650" t="s">
        <v>72</v>
      </c>
      <c r="D2650" t="n">
        <v>3</v>
      </c>
      <c r="E2650" t="s">
        <v>2956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364</v>
      </c>
      <c r="L2650" t="s">
        <v>77</v>
      </c>
      <c r="M2650" t="s"/>
      <c r="N2650" t="s">
        <v>911</v>
      </c>
      <c r="O2650" t="s">
        <v>79</v>
      </c>
      <c r="P2650" t="s">
        <v>2956</v>
      </c>
      <c r="Q2650" t="s"/>
      <c r="R2650" t="s">
        <v>80</v>
      </c>
      <c r="S2650" t="s">
        <v>2979</v>
      </c>
      <c r="T2650" t="s">
        <v>82</v>
      </c>
      <c r="U2650" t="s">
        <v>83</v>
      </c>
      <c r="V2650" t="s">
        <v>84</v>
      </c>
      <c r="W2650" t="s">
        <v>107</v>
      </c>
      <c r="X2650" t="s"/>
      <c r="Y2650" t="s">
        <v>86</v>
      </c>
      <c r="Z2650">
        <f>HYPERLINK("https://hotelmonitor-cachepage.eclerx.com/savepage/tk_1545475876629659_sr_62.html","info")</f>
        <v/>
      </c>
      <c r="AA2650" t="n">
        <v>-418048</v>
      </c>
      <c r="AB2650" t="s">
        <v>195</v>
      </c>
      <c r="AC2650" t="s">
        <v>196</v>
      </c>
      <c r="AD2650" t="s">
        <v>89</v>
      </c>
      <c r="AE2650" t="s"/>
      <c r="AF2650" t="s"/>
      <c r="AG2650" t="s"/>
      <c r="AH2650" t="s">
        <v>2980</v>
      </c>
      <c r="AI2650" t="s">
        <v>2981</v>
      </c>
      <c r="AJ2650" t="s"/>
      <c r="AK2650" t="s">
        <v>91</v>
      </c>
      <c r="AL2650" t="s"/>
      <c r="AM2650" t="s">
        <v>199</v>
      </c>
      <c r="AN2650" t="s">
        <v>99</v>
      </c>
      <c r="AO2650" t="s">
        <v>200</v>
      </c>
      <c r="AP2650" t="n">
        <v>3</v>
      </c>
      <c r="AQ2650" t="s">
        <v>92</v>
      </c>
      <c r="AR2650" t="s"/>
      <c r="AS2650" t="s">
        <v>201</v>
      </c>
      <c r="AT2650" t="s">
        <v>94</v>
      </c>
      <c r="AU2650" t="s">
        <v>91</v>
      </c>
      <c r="AV2650" t="s"/>
      <c r="AW2650" t="s">
        <v>95</v>
      </c>
      <c r="AX2650" t="s"/>
      <c r="AY2650" t="n">
        <v>418048</v>
      </c>
      <c r="AZ2650" t="s">
        <v>2957</v>
      </c>
      <c r="BA2650" t="s"/>
      <c r="BB2650" t="s"/>
      <c r="BC2650" t="n">
        <v>38.9855</v>
      </c>
      <c r="BD2650" t="n">
        <v>38.9855</v>
      </c>
      <c r="BE2650" t="s">
        <v>2982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917</v>
      </c>
      <c r="BR2650" t="s">
        <v>101</v>
      </c>
    </row>
    <row r="2651" spans="1:70">
      <c r="A2651" t="s">
        <v>70</v>
      </c>
      <c r="B2651" t="s">
        <v>71</v>
      </c>
      <c r="C2651" t="s">
        <v>72</v>
      </c>
      <c r="D2651" t="n">
        <v>3</v>
      </c>
      <c r="E2651" t="s">
        <v>2956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364</v>
      </c>
      <c r="L2651" t="s">
        <v>77</v>
      </c>
      <c r="M2651" t="s"/>
      <c r="N2651" t="s">
        <v>911</v>
      </c>
      <c r="O2651" t="s">
        <v>79</v>
      </c>
      <c r="P2651" t="s">
        <v>2956</v>
      </c>
      <c r="Q2651" t="s"/>
      <c r="R2651" t="s">
        <v>80</v>
      </c>
      <c r="S2651" t="s">
        <v>2979</v>
      </c>
      <c r="T2651" t="s">
        <v>82</v>
      </c>
      <c r="U2651" t="s">
        <v>83</v>
      </c>
      <c r="V2651" t="s">
        <v>84</v>
      </c>
      <c r="W2651" t="s">
        <v>107</v>
      </c>
      <c r="X2651" t="s"/>
      <c r="Y2651" t="s">
        <v>86</v>
      </c>
      <c r="Z2651">
        <f>HYPERLINK("https://hotelmonitor-cachepage.eclerx.com/savepage/tk_1545475876629659_sr_62.html","info")</f>
        <v/>
      </c>
      <c r="AA2651" t="n">
        <v>-418048</v>
      </c>
      <c r="AB2651" t="s">
        <v>195</v>
      </c>
      <c r="AC2651" t="s">
        <v>196</v>
      </c>
      <c r="AD2651" t="s">
        <v>89</v>
      </c>
      <c r="AE2651" t="s"/>
      <c r="AF2651" t="s"/>
      <c r="AG2651" t="s"/>
      <c r="AH2651" t="s">
        <v>2980</v>
      </c>
      <c r="AI2651" t="s">
        <v>2981</v>
      </c>
      <c r="AJ2651" t="s"/>
      <c r="AK2651" t="s">
        <v>91</v>
      </c>
      <c r="AL2651" t="s"/>
      <c r="AM2651" t="s">
        <v>199</v>
      </c>
      <c r="AN2651" t="s">
        <v>99</v>
      </c>
      <c r="AO2651" t="s">
        <v>200</v>
      </c>
      <c r="AP2651" t="n">
        <v>3</v>
      </c>
      <c r="AQ2651" t="s">
        <v>92</v>
      </c>
      <c r="AR2651" t="s"/>
      <c r="AS2651" t="s">
        <v>201</v>
      </c>
      <c r="AT2651" t="s">
        <v>94</v>
      </c>
      <c r="AU2651" t="s">
        <v>91</v>
      </c>
      <c r="AV2651" t="s"/>
      <c r="AW2651" t="s">
        <v>95</v>
      </c>
      <c r="AX2651" t="s"/>
      <c r="AY2651" t="n">
        <v>418048</v>
      </c>
      <c r="AZ2651" t="s">
        <v>2957</v>
      </c>
      <c r="BA2651" t="s"/>
      <c r="BB2651" t="s"/>
      <c r="BC2651" t="n">
        <v>38.9855</v>
      </c>
      <c r="BD2651" t="n">
        <v>38.9855</v>
      </c>
      <c r="BE2651" t="s">
        <v>2982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917</v>
      </c>
      <c r="BR2651" t="s">
        <v>101</v>
      </c>
    </row>
    <row r="2652" spans="1:70">
      <c r="A2652" t="s">
        <v>70</v>
      </c>
      <c r="B2652" t="s">
        <v>71</v>
      </c>
      <c r="C2652" t="s">
        <v>72</v>
      </c>
      <c r="D2652" t="n">
        <v>3</v>
      </c>
      <c r="E2652" t="s">
        <v>2956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385</v>
      </c>
      <c r="L2652" t="s">
        <v>77</v>
      </c>
      <c r="M2652" t="s"/>
      <c r="N2652" t="s">
        <v>911</v>
      </c>
      <c r="O2652" t="s">
        <v>79</v>
      </c>
      <c r="P2652" t="s">
        <v>2956</v>
      </c>
      <c r="Q2652" t="s"/>
      <c r="R2652" t="s">
        <v>80</v>
      </c>
      <c r="S2652" t="s">
        <v>2983</v>
      </c>
      <c r="T2652" t="s">
        <v>82</v>
      </c>
      <c r="U2652" t="s">
        <v>83</v>
      </c>
      <c r="V2652" t="s">
        <v>84</v>
      </c>
      <c r="W2652" t="s">
        <v>103</v>
      </c>
      <c r="X2652" t="s"/>
      <c r="Y2652" t="s">
        <v>86</v>
      </c>
      <c r="Z2652">
        <f>HYPERLINK("https://hotelmonitor-cachepage.eclerx.com/savepage/tk_1545475876629659_sr_62.html","info")</f>
        <v/>
      </c>
      <c r="AA2652" t="n">
        <v>-418048</v>
      </c>
      <c r="AB2652" t="s">
        <v>211</v>
      </c>
      <c r="AC2652" t="s">
        <v>88</v>
      </c>
      <c r="AD2652" t="s">
        <v>89</v>
      </c>
      <c r="AE2652" t="s"/>
      <c r="AF2652" t="s"/>
      <c r="AG2652" t="s"/>
      <c r="AH2652" t="s">
        <v>2984</v>
      </c>
      <c r="AI2652" t="s">
        <v>2985</v>
      </c>
      <c r="AJ2652" t="s"/>
      <c r="AK2652" t="s">
        <v>91</v>
      </c>
      <c r="AL2652" t="s"/>
      <c r="AM2652" t="s">
        <v>199</v>
      </c>
      <c r="AN2652" t="s">
        <v>91</v>
      </c>
      <c r="AO2652" t="s"/>
      <c r="AP2652" t="n">
        <v>3</v>
      </c>
      <c r="AQ2652" t="s">
        <v>92</v>
      </c>
      <c r="AR2652" t="s"/>
      <c r="AS2652" t="s">
        <v>201</v>
      </c>
      <c r="AT2652" t="s">
        <v>94</v>
      </c>
      <c r="AU2652" t="s">
        <v>91</v>
      </c>
      <c r="AV2652" t="s"/>
      <c r="AW2652" t="s">
        <v>95</v>
      </c>
      <c r="AX2652" t="s"/>
      <c r="AY2652" t="n">
        <v>418048</v>
      </c>
      <c r="AZ2652" t="s">
        <v>2957</v>
      </c>
      <c r="BA2652" t="s"/>
      <c r="BB2652" t="s"/>
      <c r="BC2652" t="n">
        <v>38.9855</v>
      </c>
      <c r="BD2652" t="n">
        <v>38.9855</v>
      </c>
      <c r="BE2652" t="s">
        <v>2986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917</v>
      </c>
      <c r="BR2652" t="s">
        <v>101</v>
      </c>
    </row>
    <row r="2653" spans="1:70">
      <c r="A2653" t="s">
        <v>70</v>
      </c>
      <c r="B2653" t="s">
        <v>71</v>
      </c>
      <c r="C2653" t="s">
        <v>72</v>
      </c>
      <c r="D2653" t="n">
        <v>3</v>
      </c>
      <c r="E2653" t="s">
        <v>2956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385</v>
      </c>
      <c r="L2653" t="s">
        <v>77</v>
      </c>
      <c r="M2653" t="s"/>
      <c r="N2653" t="s">
        <v>911</v>
      </c>
      <c r="O2653" t="s">
        <v>79</v>
      </c>
      <c r="P2653" t="s">
        <v>2956</v>
      </c>
      <c r="Q2653" t="s"/>
      <c r="R2653" t="s">
        <v>80</v>
      </c>
      <c r="S2653" t="s">
        <v>2983</v>
      </c>
      <c r="T2653" t="s">
        <v>82</v>
      </c>
      <c r="U2653" t="s">
        <v>83</v>
      </c>
      <c r="V2653" t="s">
        <v>84</v>
      </c>
      <c r="W2653" t="s">
        <v>103</v>
      </c>
      <c r="X2653" t="s"/>
      <c r="Y2653" t="s">
        <v>86</v>
      </c>
      <c r="Z2653">
        <f>HYPERLINK("https://hotelmonitor-cachepage.eclerx.com/savepage/tk_1545475876629659_sr_62.html","info")</f>
        <v/>
      </c>
      <c r="AA2653" t="n">
        <v>-418048</v>
      </c>
      <c r="AB2653" t="s">
        <v>211</v>
      </c>
      <c r="AC2653" t="s">
        <v>88</v>
      </c>
      <c r="AD2653" t="s">
        <v>89</v>
      </c>
      <c r="AE2653" t="s"/>
      <c r="AF2653" t="s"/>
      <c r="AG2653" t="s"/>
      <c r="AH2653" t="s">
        <v>2984</v>
      </c>
      <c r="AI2653" t="s">
        <v>2985</v>
      </c>
      <c r="AJ2653" t="s"/>
      <c r="AK2653" t="s">
        <v>91</v>
      </c>
      <c r="AL2653" t="s"/>
      <c r="AM2653" t="s">
        <v>199</v>
      </c>
      <c r="AN2653" t="s">
        <v>91</v>
      </c>
      <c r="AO2653" t="s"/>
      <c r="AP2653" t="n">
        <v>3</v>
      </c>
      <c r="AQ2653" t="s">
        <v>92</v>
      </c>
      <c r="AR2653" t="s"/>
      <c r="AS2653" t="s">
        <v>201</v>
      </c>
      <c r="AT2653" t="s">
        <v>94</v>
      </c>
      <c r="AU2653" t="s">
        <v>91</v>
      </c>
      <c r="AV2653" t="s"/>
      <c r="AW2653" t="s">
        <v>95</v>
      </c>
      <c r="AX2653" t="s"/>
      <c r="AY2653" t="n">
        <v>418048</v>
      </c>
      <c r="AZ2653" t="s">
        <v>2957</v>
      </c>
      <c r="BA2653" t="s"/>
      <c r="BB2653" t="s"/>
      <c r="BC2653" t="n">
        <v>38.9855</v>
      </c>
      <c r="BD2653" t="n">
        <v>38.9855</v>
      </c>
      <c r="BE2653" t="s">
        <v>2986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917</v>
      </c>
      <c r="BR2653" t="s">
        <v>101</v>
      </c>
    </row>
    <row r="2654" spans="1:70">
      <c r="A2654" t="s">
        <v>70</v>
      </c>
      <c r="B2654" t="s">
        <v>71</v>
      </c>
      <c r="C2654" t="s">
        <v>72</v>
      </c>
      <c r="D2654" t="n">
        <v>3</v>
      </c>
      <c r="E2654" t="s">
        <v>2956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405</v>
      </c>
      <c r="L2654" t="s">
        <v>77</v>
      </c>
      <c r="M2654" t="s"/>
      <c r="N2654" t="s">
        <v>911</v>
      </c>
      <c r="O2654" t="s">
        <v>79</v>
      </c>
      <c r="P2654" t="s">
        <v>2956</v>
      </c>
      <c r="Q2654" t="s"/>
      <c r="R2654" t="s">
        <v>80</v>
      </c>
      <c r="S2654" t="s">
        <v>2987</v>
      </c>
      <c r="T2654" t="s">
        <v>82</v>
      </c>
      <c r="U2654" t="s">
        <v>83</v>
      </c>
      <c r="V2654" t="s">
        <v>84</v>
      </c>
      <c r="W2654" t="s">
        <v>107</v>
      </c>
      <c r="X2654" t="s"/>
      <c r="Y2654" t="s">
        <v>86</v>
      </c>
      <c r="Z2654">
        <f>HYPERLINK("https://hotelmonitor-cachepage.eclerx.com/savepage/tk_1545475876629659_sr_62.html","info")</f>
        <v/>
      </c>
      <c r="AA2654" t="n">
        <v>-418048</v>
      </c>
      <c r="AB2654" t="s">
        <v>211</v>
      </c>
      <c r="AC2654" t="s">
        <v>88</v>
      </c>
      <c r="AD2654" t="s">
        <v>89</v>
      </c>
      <c r="AE2654" t="s"/>
      <c r="AF2654" t="s"/>
      <c r="AG2654" t="s"/>
      <c r="AH2654" t="s">
        <v>2988</v>
      </c>
      <c r="AI2654" t="s">
        <v>2989</v>
      </c>
      <c r="AJ2654" t="s"/>
      <c r="AK2654" t="s">
        <v>91</v>
      </c>
      <c r="AL2654" t="s"/>
      <c r="AM2654" t="s">
        <v>199</v>
      </c>
      <c r="AN2654" t="s">
        <v>91</v>
      </c>
      <c r="AO2654" t="s"/>
      <c r="AP2654" t="n">
        <v>3</v>
      </c>
      <c r="AQ2654" t="s">
        <v>92</v>
      </c>
      <c r="AR2654" t="s"/>
      <c r="AS2654" t="s">
        <v>201</v>
      </c>
      <c r="AT2654" t="s">
        <v>94</v>
      </c>
      <c r="AU2654" t="s">
        <v>91</v>
      </c>
      <c r="AV2654" t="s"/>
      <c r="AW2654" t="s">
        <v>95</v>
      </c>
      <c r="AX2654" t="s"/>
      <c r="AY2654" t="n">
        <v>418048</v>
      </c>
      <c r="AZ2654" t="s">
        <v>2957</v>
      </c>
      <c r="BA2654" t="s"/>
      <c r="BB2654" t="s"/>
      <c r="BC2654" t="n">
        <v>38.9855</v>
      </c>
      <c r="BD2654" t="n">
        <v>38.9855</v>
      </c>
      <c r="BE2654" t="s">
        <v>2990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917</v>
      </c>
      <c r="BR2654" t="s">
        <v>101</v>
      </c>
    </row>
    <row r="2655" spans="1:70">
      <c r="A2655" t="s">
        <v>70</v>
      </c>
      <c r="B2655" t="s">
        <v>71</v>
      </c>
      <c r="C2655" t="s">
        <v>72</v>
      </c>
      <c r="D2655" t="n">
        <v>3</v>
      </c>
      <c r="E2655" t="s">
        <v>2956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405</v>
      </c>
      <c r="L2655" t="s">
        <v>77</v>
      </c>
      <c r="M2655" t="s"/>
      <c r="N2655" t="s">
        <v>911</v>
      </c>
      <c r="O2655" t="s">
        <v>79</v>
      </c>
      <c r="P2655" t="s">
        <v>2956</v>
      </c>
      <c r="Q2655" t="s"/>
      <c r="R2655" t="s">
        <v>80</v>
      </c>
      <c r="S2655" t="s">
        <v>2987</v>
      </c>
      <c r="T2655" t="s">
        <v>82</v>
      </c>
      <c r="U2655" t="s">
        <v>83</v>
      </c>
      <c r="V2655" t="s">
        <v>84</v>
      </c>
      <c r="W2655" t="s">
        <v>107</v>
      </c>
      <c r="X2655" t="s"/>
      <c r="Y2655" t="s">
        <v>86</v>
      </c>
      <c r="Z2655">
        <f>HYPERLINK("https://hotelmonitor-cachepage.eclerx.com/savepage/tk_1545475876629659_sr_62.html","info")</f>
        <v/>
      </c>
      <c r="AA2655" t="n">
        <v>-418048</v>
      </c>
      <c r="AB2655" t="s">
        <v>211</v>
      </c>
      <c r="AC2655" t="s">
        <v>88</v>
      </c>
      <c r="AD2655" t="s">
        <v>89</v>
      </c>
      <c r="AE2655" t="s"/>
      <c r="AF2655" t="s"/>
      <c r="AG2655" t="s"/>
      <c r="AH2655" t="s">
        <v>2988</v>
      </c>
      <c r="AI2655" t="s">
        <v>2989</v>
      </c>
      <c r="AJ2655" t="s"/>
      <c r="AK2655" t="s">
        <v>91</v>
      </c>
      <c r="AL2655" t="s"/>
      <c r="AM2655" t="s">
        <v>199</v>
      </c>
      <c r="AN2655" t="s">
        <v>91</v>
      </c>
      <c r="AO2655" t="s"/>
      <c r="AP2655" t="n">
        <v>3</v>
      </c>
      <c r="AQ2655" t="s">
        <v>92</v>
      </c>
      <c r="AR2655" t="s"/>
      <c r="AS2655" t="s">
        <v>201</v>
      </c>
      <c r="AT2655" t="s">
        <v>94</v>
      </c>
      <c r="AU2655" t="s">
        <v>91</v>
      </c>
      <c r="AV2655" t="s"/>
      <c r="AW2655" t="s">
        <v>95</v>
      </c>
      <c r="AX2655" t="s"/>
      <c r="AY2655" t="n">
        <v>418048</v>
      </c>
      <c r="AZ2655" t="s">
        <v>2957</v>
      </c>
      <c r="BA2655" t="s"/>
      <c r="BB2655" t="s"/>
      <c r="BC2655" t="n">
        <v>38.9855</v>
      </c>
      <c r="BD2655" t="n">
        <v>38.9855</v>
      </c>
      <c r="BE2655" t="s">
        <v>2990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917</v>
      </c>
      <c r="BR2655" t="s">
        <v>101</v>
      </c>
    </row>
    <row r="2656" spans="1:70">
      <c r="A2656" t="s">
        <v>70</v>
      </c>
      <c r="B2656" t="s">
        <v>71</v>
      </c>
      <c r="C2656" t="s">
        <v>72</v>
      </c>
      <c r="D2656" t="n">
        <v>3</v>
      </c>
      <c r="E2656" t="s">
        <v>2956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364</v>
      </c>
      <c r="L2656" t="s">
        <v>77</v>
      </c>
      <c r="M2656" t="s"/>
      <c r="N2656" t="s">
        <v>932</v>
      </c>
      <c r="O2656" t="s">
        <v>79</v>
      </c>
      <c r="P2656" t="s">
        <v>2956</v>
      </c>
      <c r="Q2656" t="s"/>
      <c r="R2656" t="s">
        <v>80</v>
      </c>
      <c r="S2656" t="s">
        <v>2979</v>
      </c>
      <c r="T2656" t="s">
        <v>82</v>
      </c>
      <c r="U2656" t="s">
        <v>83</v>
      </c>
      <c r="V2656" t="s">
        <v>84</v>
      </c>
      <c r="W2656" t="s">
        <v>103</v>
      </c>
      <c r="X2656" t="s"/>
      <c r="Y2656" t="s">
        <v>86</v>
      </c>
      <c r="Z2656">
        <f>HYPERLINK("https://hotelmonitor-cachepage.eclerx.com/savepage/tk_1545475876629659_sr_62.html","info")</f>
        <v/>
      </c>
      <c r="AA2656" t="n">
        <v>-418048</v>
      </c>
      <c r="AB2656" t="s">
        <v>195</v>
      </c>
      <c r="AC2656" t="s">
        <v>196</v>
      </c>
      <c r="AD2656" t="s">
        <v>89</v>
      </c>
      <c r="AE2656" t="s"/>
      <c r="AF2656" t="s"/>
      <c r="AG2656" t="s"/>
      <c r="AH2656" t="s">
        <v>2980</v>
      </c>
      <c r="AI2656" t="s">
        <v>2981</v>
      </c>
      <c r="AJ2656" t="s"/>
      <c r="AK2656" t="s">
        <v>91</v>
      </c>
      <c r="AL2656" t="s"/>
      <c r="AM2656" t="s">
        <v>199</v>
      </c>
      <c r="AN2656" t="s">
        <v>99</v>
      </c>
      <c r="AO2656" t="s">
        <v>200</v>
      </c>
      <c r="AP2656" t="n">
        <v>3</v>
      </c>
      <c r="AQ2656" t="s">
        <v>92</v>
      </c>
      <c r="AR2656" t="s"/>
      <c r="AS2656" t="s">
        <v>201</v>
      </c>
      <c r="AT2656" t="s">
        <v>94</v>
      </c>
      <c r="AU2656" t="s">
        <v>91</v>
      </c>
      <c r="AV2656" t="s"/>
      <c r="AW2656" t="s">
        <v>95</v>
      </c>
      <c r="AX2656" t="s"/>
      <c r="AY2656" t="n">
        <v>418048</v>
      </c>
      <c r="AZ2656" t="s">
        <v>2957</v>
      </c>
      <c r="BA2656" t="s"/>
      <c r="BB2656" t="s"/>
      <c r="BC2656" t="n">
        <v>38.9855</v>
      </c>
      <c r="BD2656" t="n">
        <v>38.9855</v>
      </c>
      <c r="BE2656" t="s">
        <v>2982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936</v>
      </c>
      <c r="BR2656" t="s">
        <v>101</v>
      </c>
    </row>
    <row r="2657" spans="1:70">
      <c r="A2657" t="s">
        <v>70</v>
      </c>
      <c r="B2657" t="s">
        <v>71</v>
      </c>
      <c r="C2657" t="s">
        <v>72</v>
      </c>
      <c r="D2657" t="n">
        <v>3</v>
      </c>
      <c r="E2657" t="s">
        <v>2956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364</v>
      </c>
      <c r="L2657" t="s">
        <v>77</v>
      </c>
      <c r="M2657" t="s"/>
      <c r="N2657" t="s">
        <v>932</v>
      </c>
      <c r="O2657" t="s">
        <v>79</v>
      </c>
      <c r="P2657" t="s">
        <v>2956</v>
      </c>
      <c r="Q2657" t="s"/>
      <c r="R2657" t="s">
        <v>80</v>
      </c>
      <c r="S2657" t="s">
        <v>2979</v>
      </c>
      <c r="T2657" t="s">
        <v>82</v>
      </c>
      <c r="U2657" t="s">
        <v>83</v>
      </c>
      <c r="V2657" t="s">
        <v>84</v>
      </c>
      <c r="W2657" t="s">
        <v>103</v>
      </c>
      <c r="X2657" t="s"/>
      <c r="Y2657" t="s">
        <v>86</v>
      </c>
      <c r="Z2657">
        <f>HYPERLINK("https://hotelmonitor-cachepage.eclerx.com/savepage/tk_1545475876629659_sr_62.html","info")</f>
        <v/>
      </c>
      <c r="AA2657" t="n">
        <v>-418048</v>
      </c>
      <c r="AB2657" t="s">
        <v>195</v>
      </c>
      <c r="AC2657" t="s">
        <v>196</v>
      </c>
      <c r="AD2657" t="s">
        <v>89</v>
      </c>
      <c r="AE2657" t="s"/>
      <c r="AF2657" t="s"/>
      <c r="AG2657" t="s"/>
      <c r="AH2657" t="s">
        <v>2980</v>
      </c>
      <c r="AI2657" t="s">
        <v>2981</v>
      </c>
      <c r="AJ2657" t="s"/>
      <c r="AK2657" t="s">
        <v>91</v>
      </c>
      <c r="AL2657" t="s"/>
      <c r="AM2657" t="s">
        <v>199</v>
      </c>
      <c r="AN2657" t="s">
        <v>99</v>
      </c>
      <c r="AO2657" t="s">
        <v>200</v>
      </c>
      <c r="AP2657" t="n">
        <v>3</v>
      </c>
      <c r="AQ2657" t="s">
        <v>92</v>
      </c>
      <c r="AR2657" t="s"/>
      <c r="AS2657" t="s">
        <v>201</v>
      </c>
      <c r="AT2657" t="s">
        <v>94</v>
      </c>
      <c r="AU2657" t="s">
        <v>91</v>
      </c>
      <c r="AV2657" t="s"/>
      <c r="AW2657" t="s">
        <v>95</v>
      </c>
      <c r="AX2657" t="s"/>
      <c r="AY2657" t="n">
        <v>418048</v>
      </c>
      <c r="AZ2657" t="s">
        <v>2957</v>
      </c>
      <c r="BA2657" t="s"/>
      <c r="BB2657" t="s"/>
      <c r="BC2657" t="n">
        <v>38.9855</v>
      </c>
      <c r="BD2657" t="n">
        <v>38.9855</v>
      </c>
      <c r="BE2657" t="s">
        <v>2982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936</v>
      </c>
      <c r="BR2657" t="s">
        <v>101</v>
      </c>
    </row>
    <row r="2658" spans="1:70">
      <c r="A2658" t="s">
        <v>70</v>
      </c>
      <c r="B2658" t="s">
        <v>71</v>
      </c>
      <c r="C2658" t="s">
        <v>72</v>
      </c>
      <c r="D2658" t="n">
        <v>3</v>
      </c>
      <c r="E2658" t="s">
        <v>2956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382</v>
      </c>
      <c r="L2658" t="s">
        <v>77</v>
      </c>
      <c r="M2658" t="s"/>
      <c r="N2658" t="s">
        <v>932</v>
      </c>
      <c r="O2658" t="s">
        <v>79</v>
      </c>
      <c r="P2658" t="s">
        <v>2956</v>
      </c>
      <c r="Q2658" t="s"/>
      <c r="R2658" t="s">
        <v>80</v>
      </c>
      <c r="S2658" t="s">
        <v>2991</v>
      </c>
      <c r="T2658" t="s">
        <v>82</v>
      </c>
      <c r="U2658" t="s">
        <v>83</v>
      </c>
      <c r="V2658" t="s">
        <v>84</v>
      </c>
      <c r="W2658" t="s">
        <v>107</v>
      </c>
      <c r="X2658" t="s"/>
      <c r="Y2658" t="s">
        <v>86</v>
      </c>
      <c r="Z2658">
        <f>HYPERLINK("https://hotelmonitor-cachepage.eclerx.com/savepage/tk_1545475876629659_sr_62.html","info")</f>
        <v/>
      </c>
      <c r="AA2658" t="n">
        <v>-418048</v>
      </c>
      <c r="AB2658" t="s">
        <v>195</v>
      </c>
      <c r="AC2658" t="s">
        <v>196</v>
      </c>
      <c r="AD2658" t="s">
        <v>89</v>
      </c>
      <c r="AE2658" t="s"/>
      <c r="AF2658" t="s"/>
      <c r="AG2658" t="s"/>
      <c r="AH2658" t="s">
        <v>2992</v>
      </c>
      <c r="AI2658" t="s">
        <v>2993</v>
      </c>
      <c r="AJ2658" t="s"/>
      <c r="AK2658" t="s">
        <v>91</v>
      </c>
      <c r="AL2658" t="s"/>
      <c r="AM2658" t="s">
        <v>199</v>
      </c>
      <c r="AN2658" t="s">
        <v>99</v>
      </c>
      <c r="AO2658" t="s">
        <v>200</v>
      </c>
      <c r="AP2658" t="n">
        <v>3</v>
      </c>
      <c r="AQ2658" t="s">
        <v>92</v>
      </c>
      <c r="AR2658" t="s"/>
      <c r="AS2658" t="s">
        <v>201</v>
      </c>
      <c r="AT2658" t="s">
        <v>94</v>
      </c>
      <c r="AU2658" t="s">
        <v>91</v>
      </c>
      <c r="AV2658" t="s"/>
      <c r="AW2658" t="s">
        <v>95</v>
      </c>
      <c r="AX2658" t="s"/>
      <c r="AY2658" t="n">
        <v>418048</v>
      </c>
      <c r="AZ2658" t="s">
        <v>2957</v>
      </c>
      <c r="BA2658" t="s"/>
      <c r="BB2658" t="s"/>
      <c r="BC2658" t="n">
        <v>38.9855</v>
      </c>
      <c r="BD2658" t="n">
        <v>38.9855</v>
      </c>
      <c r="BE2658" t="s">
        <v>2994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936</v>
      </c>
      <c r="BR2658" t="s">
        <v>101</v>
      </c>
    </row>
    <row r="2659" spans="1:70">
      <c r="A2659" t="s">
        <v>70</v>
      </c>
      <c r="B2659" t="s">
        <v>71</v>
      </c>
      <c r="C2659" t="s">
        <v>72</v>
      </c>
      <c r="D2659" t="n">
        <v>3</v>
      </c>
      <c r="E2659" t="s">
        <v>2956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382</v>
      </c>
      <c r="L2659" t="s">
        <v>77</v>
      </c>
      <c r="M2659" t="s"/>
      <c r="N2659" t="s">
        <v>932</v>
      </c>
      <c r="O2659" t="s">
        <v>79</v>
      </c>
      <c r="P2659" t="s">
        <v>2956</v>
      </c>
      <c r="Q2659" t="s"/>
      <c r="R2659" t="s">
        <v>80</v>
      </c>
      <c r="S2659" t="s">
        <v>2991</v>
      </c>
      <c r="T2659" t="s">
        <v>82</v>
      </c>
      <c r="U2659" t="s">
        <v>83</v>
      </c>
      <c r="V2659" t="s">
        <v>84</v>
      </c>
      <c r="W2659" t="s">
        <v>107</v>
      </c>
      <c r="X2659" t="s"/>
      <c r="Y2659" t="s">
        <v>86</v>
      </c>
      <c r="Z2659">
        <f>HYPERLINK("https://hotelmonitor-cachepage.eclerx.com/savepage/tk_1545475876629659_sr_62.html","info")</f>
        <v/>
      </c>
      <c r="AA2659" t="n">
        <v>-418048</v>
      </c>
      <c r="AB2659" t="s">
        <v>195</v>
      </c>
      <c r="AC2659" t="s">
        <v>196</v>
      </c>
      <c r="AD2659" t="s">
        <v>89</v>
      </c>
      <c r="AE2659" t="s"/>
      <c r="AF2659" t="s"/>
      <c r="AG2659" t="s"/>
      <c r="AH2659" t="s">
        <v>2992</v>
      </c>
      <c r="AI2659" t="s">
        <v>2993</v>
      </c>
      <c r="AJ2659" t="s"/>
      <c r="AK2659" t="s">
        <v>91</v>
      </c>
      <c r="AL2659" t="s"/>
      <c r="AM2659" t="s">
        <v>199</v>
      </c>
      <c r="AN2659" t="s">
        <v>99</v>
      </c>
      <c r="AO2659" t="s">
        <v>200</v>
      </c>
      <c r="AP2659" t="n">
        <v>3</v>
      </c>
      <c r="AQ2659" t="s">
        <v>92</v>
      </c>
      <c r="AR2659" t="s"/>
      <c r="AS2659" t="s">
        <v>201</v>
      </c>
      <c r="AT2659" t="s">
        <v>94</v>
      </c>
      <c r="AU2659" t="s">
        <v>91</v>
      </c>
      <c r="AV2659" t="s"/>
      <c r="AW2659" t="s">
        <v>95</v>
      </c>
      <c r="AX2659" t="s"/>
      <c r="AY2659" t="n">
        <v>418048</v>
      </c>
      <c r="AZ2659" t="s">
        <v>2957</v>
      </c>
      <c r="BA2659" t="s"/>
      <c r="BB2659" t="s"/>
      <c r="BC2659" t="n">
        <v>38.9855</v>
      </c>
      <c r="BD2659" t="n">
        <v>38.9855</v>
      </c>
      <c r="BE2659" t="s">
        <v>2994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936</v>
      </c>
      <c r="BR2659" t="s">
        <v>101</v>
      </c>
    </row>
    <row r="2660" spans="1:70">
      <c r="A2660" t="s">
        <v>70</v>
      </c>
      <c r="B2660" t="s">
        <v>71</v>
      </c>
      <c r="C2660" t="s">
        <v>72</v>
      </c>
      <c r="D2660" t="n">
        <v>3</v>
      </c>
      <c r="E2660" t="s">
        <v>2956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515</v>
      </c>
      <c r="L2660" t="s">
        <v>77</v>
      </c>
      <c r="M2660" t="s"/>
      <c r="N2660" t="s">
        <v>932</v>
      </c>
      <c r="O2660" t="s">
        <v>79</v>
      </c>
      <c r="P2660" t="s">
        <v>2956</v>
      </c>
      <c r="Q2660" t="s"/>
      <c r="R2660" t="s">
        <v>80</v>
      </c>
      <c r="S2660" t="s">
        <v>2995</v>
      </c>
      <c r="T2660" t="s">
        <v>82</v>
      </c>
      <c r="U2660" t="s">
        <v>83</v>
      </c>
      <c r="V2660" t="s">
        <v>84</v>
      </c>
      <c r="W2660" t="s">
        <v>103</v>
      </c>
      <c r="X2660" t="s"/>
      <c r="Y2660" t="s">
        <v>86</v>
      </c>
      <c r="Z2660">
        <f>HYPERLINK("https://hotelmonitor-cachepage.eclerx.com/savepage/tk_1545475876629659_sr_62.html","info")</f>
        <v/>
      </c>
      <c r="AA2660" t="n">
        <v>-418048</v>
      </c>
      <c r="AB2660" t="s">
        <v>211</v>
      </c>
      <c r="AC2660" t="s">
        <v>88</v>
      </c>
      <c r="AD2660" t="s">
        <v>89</v>
      </c>
      <c r="AE2660" t="s"/>
      <c r="AF2660" t="s"/>
      <c r="AG2660" t="s"/>
      <c r="AH2660" t="s">
        <v>2996</v>
      </c>
      <c r="AI2660" t="s">
        <v>2997</v>
      </c>
      <c r="AJ2660" t="s"/>
      <c r="AK2660" t="s">
        <v>91</v>
      </c>
      <c r="AL2660" t="s"/>
      <c r="AM2660" t="s">
        <v>199</v>
      </c>
      <c r="AN2660" t="s">
        <v>91</v>
      </c>
      <c r="AO2660" t="s"/>
      <c r="AP2660" t="n">
        <v>3</v>
      </c>
      <c r="AQ2660" t="s">
        <v>92</v>
      </c>
      <c r="AR2660" t="s"/>
      <c r="AS2660" t="s">
        <v>201</v>
      </c>
      <c r="AT2660" t="s">
        <v>94</v>
      </c>
      <c r="AU2660" t="s">
        <v>91</v>
      </c>
      <c r="AV2660" t="s"/>
      <c r="AW2660" t="s">
        <v>95</v>
      </c>
      <c r="AX2660" t="s"/>
      <c r="AY2660" t="n">
        <v>418048</v>
      </c>
      <c r="AZ2660" t="s">
        <v>2957</v>
      </c>
      <c r="BA2660" t="s"/>
      <c r="BB2660" t="s"/>
      <c r="BC2660" t="n">
        <v>38.9855</v>
      </c>
      <c r="BD2660" t="n">
        <v>38.9855</v>
      </c>
      <c r="BE2660" t="s">
        <v>2998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936</v>
      </c>
      <c r="BR2660" t="s">
        <v>101</v>
      </c>
    </row>
    <row r="2661" spans="1:70">
      <c r="A2661" t="s">
        <v>70</v>
      </c>
      <c r="B2661" t="s">
        <v>71</v>
      </c>
      <c r="C2661" t="s">
        <v>72</v>
      </c>
      <c r="D2661" t="n">
        <v>3</v>
      </c>
      <c r="E2661" t="s">
        <v>2956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515</v>
      </c>
      <c r="L2661" t="s">
        <v>77</v>
      </c>
      <c r="M2661" t="s"/>
      <c r="N2661" t="s">
        <v>932</v>
      </c>
      <c r="O2661" t="s">
        <v>79</v>
      </c>
      <c r="P2661" t="s">
        <v>2956</v>
      </c>
      <c r="Q2661" t="s"/>
      <c r="R2661" t="s">
        <v>80</v>
      </c>
      <c r="S2661" t="s">
        <v>2995</v>
      </c>
      <c r="T2661" t="s">
        <v>82</v>
      </c>
      <c r="U2661" t="s">
        <v>83</v>
      </c>
      <c r="V2661" t="s">
        <v>84</v>
      </c>
      <c r="W2661" t="s">
        <v>103</v>
      </c>
      <c r="X2661" t="s"/>
      <c r="Y2661" t="s">
        <v>86</v>
      </c>
      <c r="Z2661">
        <f>HYPERLINK("https://hotelmonitor-cachepage.eclerx.com/savepage/tk_1545475876629659_sr_62.html","info")</f>
        <v/>
      </c>
      <c r="AA2661" t="n">
        <v>-418048</v>
      </c>
      <c r="AB2661" t="s">
        <v>211</v>
      </c>
      <c r="AC2661" t="s">
        <v>88</v>
      </c>
      <c r="AD2661" t="s">
        <v>89</v>
      </c>
      <c r="AE2661" t="s"/>
      <c r="AF2661" t="s"/>
      <c r="AG2661" t="s"/>
      <c r="AH2661" t="s">
        <v>2996</v>
      </c>
      <c r="AI2661" t="s">
        <v>2997</v>
      </c>
      <c r="AJ2661" t="s"/>
      <c r="AK2661" t="s">
        <v>91</v>
      </c>
      <c r="AL2661" t="s"/>
      <c r="AM2661" t="s">
        <v>199</v>
      </c>
      <c r="AN2661" t="s">
        <v>91</v>
      </c>
      <c r="AO2661" t="s"/>
      <c r="AP2661" t="n">
        <v>3</v>
      </c>
      <c r="AQ2661" t="s">
        <v>92</v>
      </c>
      <c r="AR2661" t="s"/>
      <c r="AS2661" t="s">
        <v>201</v>
      </c>
      <c r="AT2661" t="s">
        <v>94</v>
      </c>
      <c r="AU2661" t="s">
        <v>91</v>
      </c>
      <c r="AV2661" t="s"/>
      <c r="AW2661" t="s">
        <v>95</v>
      </c>
      <c r="AX2661" t="s"/>
      <c r="AY2661" t="n">
        <v>418048</v>
      </c>
      <c r="AZ2661" t="s">
        <v>2957</v>
      </c>
      <c r="BA2661" t="s"/>
      <c r="BB2661" t="s"/>
      <c r="BC2661" t="n">
        <v>38.9855</v>
      </c>
      <c r="BD2661" t="n">
        <v>38.9855</v>
      </c>
      <c r="BE2661" t="s">
        <v>2998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936</v>
      </c>
      <c r="BR2661" t="s">
        <v>101</v>
      </c>
    </row>
    <row r="2662" spans="1:70">
      <c r="A2662" t="s">
        <v>70</v>
      </c>
      <c r="B2662" t="s">
        <v>71</v>
      </c>
      <c r="C2662" t="s">
        <v>72</v>
      </c>
      <c r="D2662" t="n">
        <v>3</v>
      </c>
      <c r="E2662" t="s">
        <v>2956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535</v>
      </c>
      <c r="L2662" t="s">
        <v>77</v>
      </c>
      <c r="M2662" t="s"/>
      <c r="N2662" t="s">
        <v>932</v>
      </c>
      <c r="O2662" t="s">
        <v>79</v>
      </c>
      <c r="P2662" t="s">
        <v>2956</v>
      </c>
      <c r="Q2662" t="s"/>
      <c r="R2662" t="s">
        <v>80</v>
      </c>
      <c r="S2662" t="s">
        <v>2999</v>
      </c>
      <c r="T2662" t="s">
        <v>82</v>
      </c>
      <c r="U2662" t="s">
        <v>83</v>
      </c>
      <c r="V2662" t="s">
        <v>84</v>
      </c>
      <c r="W2662" t="s">
        <v>107</v>
      </c>
      <c r="X2662" t="s"/>
      <c r="Y2662" t="s">
        <v>86</v>
      </c>
      <c r="Z2662">
        <f>HYPERLINK("https://hotelmonitor-cachepage.eclerx.com/savepage/tk_1545475876629659_sr_62.html","info")</f>
        <v/>
      </c>
      <c r="AA2662" t="n">
        <v>-418048</v>
      </c>
      <c r="AB2662" t="s">
        <v>211</v>
      </c>
      <c r="AC2662" t="s">
        <v>88</v>
      </c>
      <c r="AD2662" t="s">
        <v>89</v>
      </c>
      <c r="AE2662" t="s"/>
      <c r="AF2662" t="s"/>
      <c r="AG2662" t="s"/>
      <c r="AH2662" t="s">
        <v>3000</v>
      </c>
      <c r="AI2662" t="s">
        <v>3001</v>
      </c>
      <c r="AJ2662" t="s"/>
      <c r="AK2662" t="s">
        <v>91</v>
      </c>
      <c r="AL2662" t="s"/>
      <c r="AM2662" t="s">
        <v>199</v>
      </c>
      <c r="AN2662" t="s">
        <v>91</v>
      </c>
      <c r="AO2662" t="s"/>
      <c r="AP2662" t="n">
        <v>3</v>
      </c>
      <c r="AQ2662" t="s">
        <v>92</v>
      </c>
      <c r="AR2662" t="s"/>
      <c r="AS2662" t="s">
        <v>201</v>
      </c>
      <c r="AT2662" t="s">
        <v>94</v>
      </c>
      <c r="AU2662" t="s">
        <v>91</v>
      </c>
      <c r="AV2662" t="s"/>
      <c r="AW2662" t="s">
        <v>95</v>
      </c>
      <c r="AX2662" t="s"/>
      <c r="AY2662" t="n">
        <v>418048</v>
      </c>
      <c r="AZ2662" t="s">
        <v>2957</v>
      </c>
      <c r="BA2662" t="s"/>
      <c r="BB2662" t="s"/>
      <c r="BC2662" t="n">
        <v>38.9855</v>
      </c>
      <c r="BD2662" t="n">
        <v>38.9855</v>
      </c>
      <c r="BE2662" t="s">
        <v>3002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936</v>
      </c>
      <c r="BR2662" t="s">
        <v>101</v>
      </c>
    </row>
    <row r="2663" spans="1:70">
      <c r="A2663" t="s">
        <v>70</v>
      </c>
      <c r="B2663" t="s">
        <v>71</v>
      </c>
      <c r="C2663" t="s">
        <v>72</v>
      </c>
      <c r="D2663" t="n">
        <v>3</v>
      </c>
      <c r="E2663" t="s">
        <v>2956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535</v>
      </c>
      <c r="L2663" t="s">
        <v>77</v>
      </c>
      <c r="M2663" t="s"/>
      <c r="N2663" t="s">
        <v>932</v>
      </c>
      <c r="O2663" t="s">
        <v>79</v>
      </c>
      <c r="P2663" t="s">
        <v>2956</v>
      </c>
      <c r="Q2663" t="s"/>
      <c r="R2663" t="s">
        <v>80</v>
      </c>
      <c r="S2663" t="s">
        <v>2999</v>
      </c>
      <c r="T2663" t="s">
        <v>82</v>
      </c>
      <c r="U2663" t="s">
        <v>83</v>
      </c>
      <c r="V2663" t="s">
        <v>84</v>
      </c>
      <c r="W2663" t="s">
        <v>107</v>
      </c>
      <c r="X2663" t="s"/>
      <c r="Y2663" t="s">
        <v>86</v>
      </c>
      <c r="Z2663">
        <f>HYPERLINK("https://hotelmonitor-cachepage.eclerx.com/savepage/tk_1545475876629659_sr_62.html","info")</f>
        <v/>
      </c>
      <c r="AA2663" t="n">
        <v>-418048</v>
      </c>
      <c r="AB2663" t="s">
        <v>211</v>
      </c>
      <c r="AC2663" t="s">
        <v>88</v>
      </c>
      <c r="AD2663" t="s">
        <v>89</v>
      </c>
      <c r="AE2663" t="s"/>
      <c r="AF2663" t="s"/>
      <c r="AG2663" t="s"/>
      <c r="AH2663" t="s">
        <v>3000</v>
      </c>
      <c r="AI2663" t="s">
        <v>3001</v>
      </c>
      <c r="AJ2663" t="s"/>
      <c r="AK2663" t="s">
        <v>91</v>
      </c>
      <c r="AL2663" t="s"/>
      <c r="AM2663" t="s">
        <v>199</v>
      </c>
      <c r="AN2663" t="s">
        <v>91</v>
      </c>
      <c r="AO2663" t="s"/>
      <c r="AP2663" t="n">
        <v>3</v>
      </c>
      <c r="AQ2663" t="s">
        <v>92</v>
      </c>
      <c r="AR2663" t="s"/>
      <c r="AS2663" t="s">
        <v>201</v>
      </c>
      <c r="AT2663" t="s">
        <v>94</v>
      </c>
      <c r="AU2663" t="s">
        <v>91</v>
      </c>
      <c r="AV2663" t="s"/>
      <c r="AW2663" t="s">
        <v>95</v>
      </c>
      <c r="AX2663" t="s"/>
      <c r="AY2663" t="n">
        <v>418048</v>
      </c>
      <c r="AZ2663" t="s">
        <v>2957</v>
      </c>
      <c r="BA2663" t="s"/>
      <c r="BB2663" t="s"/>
      <c r="BC2663" t="n">
        <v>38.9855</v>
      </c>
      <c r="BD2663" t="n">
        <v>38.9855</v>
      </c>
      <c r="BE2663" t="s">
        <v>3002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936</v>
      </c>
      <c r="BR2663" t="s">
        <v>101</v>
      </c>
    </row>
    <row r="2664" spans="1:70">
      <c r="A2664" t="s">
        <v>70</v>
      </c>
      <c r="B2664" t="s">
        <v>71</v>
      </c>
      <c r="C2664" t="s">
        <v>377</v>
      </c>
      <c r="D2664" t="n">
        <v>3</v>
      </c>
      <c r="E2664" t="s">
        <v>439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82.5</v>
      </c>
      <c r="L2664" t="s">
        <v>77</v>
      </c>
      <c r="M2664" t="s"/>
      <c r="N2664" t="s">
        <v>440</v>
      </c>
      <c r="O2664" t="s">
        <v>79</v>
      </c>
      <c r="P2664" t="s">
        <v>439</v>
      </c>
      <c r="Q2664" t="s"/>
      <c r="R2664" t="s">
        <v>80</v>
      </c>
      <c r="S2664" t="s">
        <v>441</v>
      </c>
      <c r="T2664" t="s">
        <v>82</v>
      </c>
      <c r="U2664" t="s">
        <v>83</v>
      </c>
      <c r="V2664" t="s">
        <v>84</v>
      </c>
      <c r="W2664" t="s">
        <v>103</v>
      </c>
      <c r="X2664" t="s"/>
      <c r="Y2664" t="s">
        <v>86</v>
      </c>
      <c r="Z2664">
        <f>HYPERLINK("https://hotelmonitor-cachepage.eclerx.com/savepage/tk_15454758805683532_sr_58.html","info")</f>
        <v/>
      </c>
      <c r="AA2664" t="n">
        <v>-419224</v>
      </c>
      <c r="AB2664" t="s">
        <v>442</v>
      </c>
      <c r="AC2664" t="s">
        <v>88</v>
      </c>
      <c r="AD2664" t="s">
        <v>89</v>
      </c>
      <c r="AE2664" t="s"/>
      <c r="AF2664" t="s"/>
      <c r="AG2664" t="s"/>
      <c r="AH2664" t="s">
        <v>443</v>
      </c>
      <c r="AI2664" t="s">
        <v>444</v>
      </c>
      <c r="AJ2664" t="s"/>
      <c r="AK2664" t="s">
        <v>91</v>
      </c>
      <c r="AL2664" t="s"/>
      <c r="AM2664" t="s"/>
      <c r="AN2664" t="s">
        <v>91</v>
      </c>
      <c r="AO2664" t="s"/>
      <c r="AP2664" t="n">
        <v>6</v>
      </c>
      <c r="AQ2664" t="s">
        <v>92</v>
      </c>
      <c r="AR2664" t="s"/>
      <c r="AS2664" t="s">
        <v>445</v>
      </c>
      <c r="AT2664" t="s">
        <v>94</v>
      </c>
      <c r="AU2664" t="s">
        <v>91</v>
      </c>
      <c r="AV2664" t="s"/>
      <c r="AW2664" t="s">
        <v>95</v>
      </c>
      <c r="AX2664" t="s"/>
      <c r="AY2664" t="n">
        <v>419224</v>
      </c>
      <c r="AZ2664" t="s">
        <v>446</v>
      </c>
      <c r="BA2664" t="s"/>
      <c r="BB2664" t="s"/>
      <c r="BC2664" t="n">
        <v>38.9184</v>
      </c>
      <c r="BD2664" t="n">
        <v>38.9184</v>
      </c>
      <c r="BE2664" t="s">
        <v>447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>
        <v>98</v>
      </c>
      <c r="BO2664" t="s">
        <v>82</v>
      </c>
      <c r="BP2664" t="s">
        <v>99</v>
      </c>
      <c r="BQ2664" t="s">
        <v>448</v>
      </c>
      <c r="BR2664" t="s">
        <v>449</v>
      </c>
    </row>
    <row r="2665" spans="1:70">
      <c r="A2665" t="s">
        <v>70</v>
      </c>
      <c r="B2665" t="s">
        <v>71</v>
      </c>
      <c r="C2665" t="s">
        <v>377</v>
      </c>
      <c r="D2665" t="n">
        <v>3</v>
      </c>
      <c r="E2665" t="s">
        <v>439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82.5</v>
      </c>
      <c r="L2665" t="s">
        <v>77</v>
      </c>
      <c r="M2665" t="s"/>
      <c r="N2665" t="s">
        <v>440</v>
      </c>
      <c r="O2665" t="s">
        <v>79</v>
      </c>
      <c r="P2665" t="s">
        <v>439</v>
      </c>
      <c r="Q2665" t="s"/>
      <c r="R2665" t="s">
        <v>80</v>
      </c>
      <c r="S2665" t="s">
        <v>441</v>
      </c>
      <c r="T2665" t="s">
        <v>82</v>
      </c>
      <c r="U2665" t="s">
        <v>83</v>
      </c>
      <c r="V2665" t="s">
        <v>84</v>
      </c>
      <c r="W2665" t="s">
        <v>103</v>
      </c>
      <c r="X2665" t="s"/>
      <c r="Y2665" t="s">
        <v>86</v>
      </c>
      <c r="Z2665">
        <f>HYPERLINK("https://hotelmonitor-cachepage.eclerx.com/savepage/tk_15454758805683532_sr_58.html","info")</f>
        <v/>
      </c>
      <c r="AA2665" t="n">
        <v>-419224</v>
      </c>
      <c r="AB2665" t="s">
        <v>442</v>
      </c>
      <c r="AC2665" t="s">
        <v>88</v>
      </c>
      <c r="AD2665" t="s">
        <v>89</v>
      </c>
      <c r="AE2665" t="s"/>
      <c r="AF2665" t="s"/>
      <c r="AG2665" t="s"/>
      <c r="AH2665" t="s">
        <v>443</v>
      </c>
      <c r="AI2665" t="s">
        <v>444</v>
      </c>
      <c r="AJ2665" t="s"/>
      <c r="AK2665" t="s">
        <v>91</v>
      </c>
      <c r="AL2665" t="s"/>
      <c r="AM2665" t="s"/>
      <c r="AN2665" t="s">
        <v>91</v>
      </c>
      <c r="AO2665" t="s"/>
      <c r="AP2665" t="n">
        <v>6</v>
      </c>
      <c r="AQ2665" t="s">
        <v>92</v>
      </c>
      <c r="AR2665" t="s"/>
      <c r="AS2665" t="s">
        <v>445</v>
      </c>
      <c r="AT2665" t="s">
        <v>94</v>
      </c>
      <c r="AU2665" t="s">
        <v>91</v>
      </c>
      <c r="AV2665" t="s"/>
      <c r="AW2665" t="s">
        <v>95</v>
      </c>
      <c r="AX2665" t="s"/>
      <c r="AY2665" t="n">
        <v>419224</v>
      </c>
      <c r="AZ2665" t="s">
        <v>446</v>
      </c>
      <c r="BA2665" t="s"/>
      <c r="BB2665" t="s"/>
      <c r="BC2665" t="n">
        <v>38.9184</v>
      </c>
      <c r="BD2665" t="n">
        <v>38.9184</v>
      </c>
      <c r="BE2665" t="s">
        <v>447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>
        <v>98</v>
      </c>
      <c r="BO2665" t="s">
        <v>82</v>
      </c>
      <c r="BP2665" t="s">
        <v>99</v>
      </c>
      <c r="BQ2665" t="s">
        <v>448</v>
      </c>
      <c r="BR2665" t="s">
        <v>449</v>
      </c>
    </row>
    <row r="2666" spans="1:70">
      <c r="A2666" t="s">
        <v>70</v>
      </c>
      <c r="B2666" t="s">
        <v>71</v>
      </c>
      <c r="C2666" t="s">
        <v>377</v>
      </c>
      <c r="D2666" t="n">
        <v>3</v>
      </c>
      <c r="E2666" t="s">
        <v>439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85.23</v>
      </c>
      <c r="L2666" t="s">
        <v>77</v>
      </c>
      <c r="M2666" t="s"/>
      <c r="N2666" t="s">
        <v>440</v>
      </c>
      <c r="O2666" t="s">
        <v>79</v>
      </c>
      <c r="P2666" t="s">
        <v>439</v>
      </c>
      <c r="Q2666" t="s"/>
      <c r="R2666" t="s">
        <v>80</v>
      </c>
      <c r="S2666" t="s">
        <v>450</v>
      </c>
      <c r="T2666" t="s">
        <v>82</v>
      </c>
      <c r="U2666" t="s">
        <v>83</v>
      </c>
      <c r="V2666" t="s">
        <v>84</v>
      </c>
      <c r="W2666" t="s">
        <v>103</v>
      </c>
      <c r="X2666" t="s"/>
      <c r="Y2666" t="s">
        <v>86</v>
      </c>
      <c r="Z2666">
        <f>HYPERLINK("https://hotelmonitor-cachepage.eclerx.com/savepage/tk_15454758805683532_sr_58.html","info")</f>
        <v/>
      </c>
      <c r="AA2666" t="n">
        <v>-419224</v>
      </c>
      <c r="AB2666" t="s">
        <v>451</v>
      </c>
      <c r="AC2666" t="s">
        <v>88</v>
      </c>
      <c r="AD2666" t="s">
        <v>89</v>
      </c>
      <c r="AE2666" t="s"/>
      <c r="AF2666" t="s"/>
      <c r="AG2666" t="s"/>
      <c r="AH2666" t="s">
        <v>452</v>
      </c>
      <c r="AI2666" t="s">
        <v>450</v>
      </c>
      <c r="AJ2666" t="s"/>
      <c r="AK2666" t="s">
        <v>91</v>
      </c>
      <c r="AL2666" t="s"/>
      <c r="AM2666" t="s"/>
      <c r="AN2666" t="s">
        <v>91</v>
      </c>
      <c r="AO2666" t="s"/>
      <c r="AP2666" t="n">
        <v>6</v>
      </c>
      <c r="AQ2666" t="s">
        <v>92</v>
      </c>
      <c r="AR2666" t="s"/>
      <c r="AS2666" t="s">
        <v>445</v>
      </c>
      <c r="AT2666" t="s">
        <v>94</v>
      </c>
      <c r="AU2666" t="s">
        <v>91</v>
      </c>
      <c r="AV2666" t="s"/>
      <c r="AW2666" t="s">
        <v>95</v>
      </c>
      <c r="AX2666" t="s"/>
      <c r="AY2666" t="n">
        <v>419224</v>
      </c>
      <c r="AZ2666" t="s">
        <v>446</v>
      </c>
      <c r="BA2666" t="s"/>
      <c r="BB2666" t="s"/>
      <c r="BC2666" t="n">
        <v>38.9184</v>
      </c>
      <c r="BD2666" t="n">
        <v>38.9184</v>
      </c>
      <c r="BE2666" t="s">
        <v>447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>
        <v>98</v>
      </c>
      <c r="BO2666" t="s">
        <v>82</v>
      </c>
      <c r="BP2666" t="s">
        <v>99</v>
      </c>
      <c r="BQ2666" t="s">
        <v>448</v>
      </c>
      <c r="BR2666" t="s">
        <v>449</v>
      </c>
    </row>
    <row r="2667" spans="1:70">
      <c r="A2667" t="s">
        <v>70</v>
      </c>
      <c r="B2667" t="s">
        <v>71</v>
      </c>
      <c r="C2667" t="s">
        <v>377</v>
      </c>
      <c r="D2667" t="n">
        <v>3</v>
      </c>
      <c r="E2667" t="s">
        <v>439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85.23</v>
      </c>
      <c r="L2667" t="s">
        <v>77</v>
      </c>
      <c r="M2667" t="s"/>
      <c r="N2667" t="s">
        <v>440</v>
      </c>
      <c r="O2667" t="s">
        <v>79</v>
      </c>
      <c r="P2667" t="s">
        <v>439</v>
      </c>
      <c r="Q2667" t="s"/>
      <c r="R2667" t="s">
        <v>80</v>
      </c>
      <c r="S2667" t="s">
        <v>450</v>
      </c>
      <c r="T2667" t="s">
        <v>82</v>
      </c>
      <c r="U2667" t="s">
        <v>83</v>
      </c>
      <c r="V2667" t="s">
        <v>84</v>
      </c>
      <c r="W2667" t="s">
        <v>103</v>
      </c>
      <c r="X2667" t="s"/>
      <c r="Y2667" t="s">
        <v>86</v>
      </c>
      <c r="Z2667">
        <f>HYPERLINK("https://hotelmonitor-cachepage.eclerx.com/savepage/tk_15454758805683532_sr_58.html","info")</f>
        <v/>
      </c>
      <c r="AA2667" t="n">
        <v>-419224</v>
      </c>
      <c r="AB2667" t="s">
        <v>451</v>
      </c>
      <c r="AC2667" t="s">
        <v>88</v>
      </c>
      <c r="AD2667" t="s">
        <v>89</v>
      </c>
      <c r="AE2667" t="s"/>
      <c r="AF2667" t="s"/>
      <c r="AG2667" t="s"/>
      <c r="AH2667" t="s">
        <v>452</v>
      </c>
      <c r="AI2667" t="s">
        <v>450</v>
      </c>
      <c r="AJ2667" t="s"/>
      <c r="AK2667" t="s">
        <v>91</v>
      </c>
      <c r="AL2667" t="s"/>
      <c r="AM2667" t="s"/>
      <c r="AN2667" t="s">
        <v>91</v>
      </c>
      <c r="AO2667" t="s"/>
      <c r="AP2667" t="n">
        <v>6</v>
      </c>
      <c r="AQ2667" t="s">
        <v>92</v>
      </c>
      <c r="AR2667" t="s"/>
      <c r="AS2667" t="s">
        <v>445</v>
      </c>
      <c r="AT2667" t="s">
        <v>94</v>
      </c>
      <c r="AU2667" t="s">
        <v>91</v>
      </c>
      <c r="AV2667" t="s"/>
      <c r="AW2667" t="s">
        <v>95</v>
      </c>
      <c r="AX2667" t="s"/>
      <c r="AY2667" t="n">
        <v>419224</v>
      </c>
      <c r="AZ2667" t="s">
        <v>446</v>
      </c>
      <c r="BA2667" t="s"/>
      <c r="BB2667" t="s"/>
      <c r="BC2667" t="n">
        <v>38.9184</v>
      </c>
      <c r="BD2667" t="n">
        <v>38.9184</v>
      </c>
      <c r="BE2667" t="s">
        <v>447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>
        <v>98</v>
      </c>
      <c r="BO2667" t="s">
        <v>82</v>
      </c>
      <c r="BP2667" t="s">
        <v>99</v>
      </c>
      <c r="BQ2667" t="s">
        <v>448</v>
      </c>
      <c r="BR2667" t="s">
        <v>449</v>
      </c>
    </row>
    <row r="2668" spans="1:70">
      <c r="A2668" t="s">
        <v>70</v>
      </c>
      <c r="B2668" t="s">
        <v>71</v>
      </c>
      <c r="C2668" t="s">
        <v>377</v>
      </c>
      <c r="D2668" t="n">
        <v>3</v>
      </c>
      <c r="E2668" t="s">
        <v>439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92.5</v>
      </c>
      <c r="L2668" t="s">
        <v>77</v>
      </c>
      <c r="M2668" t="s"/>
      <c r="N2668" t="s">
        <v>276</v>
      </c>
      <c r="O2668" t="s">
        <v>79</v>
      </c>
      <c r="P2668" t="s">
        <v>439</v>
      </c>
      <c r="Q2668" t="s"/>
      <c r="R2668" t="s">
        <v>80</v>
      </c>
      <c r="S2668" t="s">
        <v>459</v>
      </c>
      <c r="T2668" t="s">
        <v>82</v>
      </c>
      <c r="U2668" t="s">
        <v>83</v>
      </c>
      <c r="V2668" t="s">
        <v>84</v>
      </c>
      <c r="W2668" t="s">
        <v>103</v>
      </c>
      <c r="X2668" t="s"/>
      <c r="Y2668" t="s">
        <v>86</v>
      </c>
      <c r="Z2668">
        <f>HYPERLINK("https://hotelmonitor-cachepage.eclerx.com/savepage/tk_15454758805683532_sr_58.html","info")</f>
        <v/>
      </c>
      <c r="AA2668" t="n">
        <v>-419224</v>
      </c>
      <c r="AB2668" t="s">
        <v>442</v>
      </c>
      <c r="AC2668" t="s">
        <v>88</v>
      </c>
      <c r="AD2668" t="s">
        <v>89</v>
      </c>
      <c r="AE2668" t="s"/>
      <c r="AF2668" t="s"/>
      <c r="AG2668" t="s"/>
      <c r="AH2668" t="s">
        <v>460</v>
      </c>
      <c r="AI2668" t="s">
        <v>461</v>
      </c>
      <c r="AJ2668" t="s"/>
      <c r="AK2668" t="s">
        <v>91</v>
      </c>
      <c r="AL2668" t="s"/>
      <c r="AM2668" t="s"/>
      <c r="AN2668" t="s">
        <v>91</v>
      </c>
      <c r="AO2668" t="s"/>
      <c r="AP2668" t="n">
        <v>6</v>
      </c>
      <c r="AQ2668" t="s">
        <v>92</v>
      </c>
      <c r="AR2668" t="s"/>
      <c r="AS2668" t="s">
        <v>3003</v>
      </c>
      <c r="AT2668" t="s">
        <v>94</v>
      </c>
      <c r="AU2668" t="s">
        <v>91</v>
      </c>
      <c r="AV2668" t="s"/>
      <c r="AW2668" t="s">
        <v>95</v>
      </c>
      <c r="AX2668" t="s"/>
      <c r="AY2668" t="n">
        <v>419224</v>
      </c>
      <c r="AZ2668" t="s">
        <v>446</v>
      </c>
      <c r="BA2668" t="s"/>
      <c r="BB2668" t="s"/>
      <c r="BC2668" t="n">
        <v>38.9184</v>
      </c>
      <c r="BD2668" t="n">
        <v>38.9184</v>
      </c>
      <c r="BE2668" t="s">
        <v>462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>
        <v>98</v>
      </c>
      <c r="BO2668" t="s">
        <v>82</v>
      </c>
      <c r="BP2668" t="s">
        <v>99</v>
      </c>
      <c r="BQ2668" t="s">
        <v>285</v>
      </c>
      <c r="BR2668" t="s">
        <v>449</v>
      </c>
    </row>
    <row r="2669" spans="1:70">
      <c r="A2669" t="s">
        <v>70</v>
      </c>
      <c r="B2669" t="s">
        <v>71</v>
      </c>
      <c r="C2669" t="s">
        <v>377</v>
      </c>
      <c r="D2669" t="n">
        <v>3</v>
      </c>
      <c r="E2669" t="s">
        <v>439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92.5</v>
      </c>
      <c r="L2669" t="s">
        <v>77</v>
      </c>
      <c r="M2669" t="s"/>
      <c r="N2669" t="s">
        <v>276</v>
      </c>
      <c r="O2669" t="s">
        <v>79</v>
      </c>
      <c r="P2669" t="s">
        <v>439</v>
      </c>
      <c r="Q2669" t="s"/>
      <c r="R2669" t="s">
        <v>80</v>
      </c>
      <c r="S2669" t="s">
        <v>459</v>
      </c>
      <c r="T2669" t="s">
        <v>82</v>
      </c>
      <c r="U2669" t="s">
        <v>83</v>
      </c>
      <c r="V2669" t="s">
        <v>84</v>
      </c>
      <c r="W2669" t="s">
        <v>103</v>
      </c>
      <c r="X2669" t="s"/>
      <c r="Y2669" t="s">
        <v>86</v>
      </c>
      <c r="Z2669">
        <f>HYPERLINK("https://hotelmonitor-cachepage.eclerx.com/savepage/tk_15454758805683532_sr_58.html","info")</f>
        <v/>
      </c>
      <c r="AA2669" t="n">
        <v>-419224</v>
      </c>
      <c r="AB2669" t="s">
        <v>442</v>
      </c>
      <c r="AC2669" t="s">
        <v>88</v>
      </c>
      <c r="AD2669" t="s">
        <v>89</v>
      </c>
      <c r="AE2669" t="s"/>
      <c r="AF2669" t="s"/>
      <c r="AG2669" t="s"/>
      <c r="AH2669" t="s">
        <v>460</v>
      </c>
      <c r="AI2669" t="s">
        <v>461</v>
      </c>
      <c r="AJ2669" t="s"/>
      <c r="AK2669" t="s">
        <v>91</v>
      </c>
      <c r="AL2669" t="s"/>
      <c r="AM2669" t="s"/>
      <c r="AN2669" t="s">
        <v>91</v>
      </c>
      <c r="AO2669" t="s"/>
      <c r="AP2669" t="n">
        <v>6</v>
      </c>
      <c r="AQ2669" t="s">
        <v>92</v>
      </c>
      <c r="AR2669" t="s"/>
      <c r="AS2669" t="s">
        <v>3003</v>
      </c>
      <c r="AT2669" t="s">
        <v>94</v>
      </c>
      <c r="AU2669" t="s">
        <v>91</v>
      </c>
      <c r="AV2669" t="s"/>
      <c r="AW2669" t="s">
        <v>95</v>
      </c>
      <c r="AX2669" t="s"/>
      <c r="AY2669" t="n">
        <v>419224</v>
      </c>
      <c r="AZ2669" t="s">
        <v>446</v>
      </c>
      <c r="BA2669" t="s"/>
      <c r="BB2669" t="s"/>
      <c r="BC2669" t="n">
        <v>38.9184</v>
      </c>
      <c r="BD2669" t="n">
        <v>38.9184</v>
      </c>
      <c r="BE2669" t="s">
        <v>462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>
        <v>98</v>
      </c>
      <c r="BO2669" t="s">
        <v>82</v>
      </c>
      <c r="BP2669" t="s">
        <v>99</v>
      </c>
      <c r="BQ2669" t="s">
        <v>285</v>
      </c>
      <c r="BR2669" t="s">
        <v>449</v>
      </c>
    </row>
    <row r="2670" spans="1:70">
      <c r="A2670" t="s">
        <v>70</v>
      </c>
      <c r="B2670" t="s">
        <v>71</v>
      </c>
      <c r="C2670" t="s">
        <v>377</v>
      </c>
      <c r="D2670" t="n">
        <v>3</v>
      </c>
      <c r="E2670" t="s">
        <v>439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95.56</v>
      </c>
      <c r="L2670" t="s">
        <v>77</v>
      </c>
      <c r="M2670" t="s"/>
      <c r="N2670" t="s">
        <v>276</v>
      </c>
      <c r="O2670" t="s">
        <v>79</v>
      </c>
      <c r="P2670" t="s">
        <v>439</v>
      </c>
      <c r="Q2670" t="s"/>
      <c r="R2670" t="s">
        <v>80</v>
      </c>
      <c r="S2670" t="s">
        <v>463</v>
      </c>
      <c r="T2670" t="s">
        <v>82</v>
      </c>
      <c r="U2670" t="s">
        <v>83</v>
      </c>
      <c r="V2670" t="s">
        <v>84</v>
      </c>
      <c r="W2670" t="s">
        <v>103</v>
      </c>
      <c r="X2670" t="s"/>
      <c r="Y2670" t="s">
        <v>86</v>
      </c>
      <c r="Z2670">
        <f>HYPERLINK("https://hotelmonitor-cachepage.eclerx.com/savepage/tk_15454758805683532_sr_58.html","info")</f>
        <v/>
      </c>
      <c r="AA2670" t="n">
        <v>-419224</v>
      </c>
      <c r="AB2670" t="s">
        <v>451</v>
      </c>
      <c r="AC2670" t="s">
        <v>88</v>
      </c>
      <c r="AD2670" t="s">
        <v>89</v>
      </c>
      <c r="AE2670" t="s"/>
      <c r="AF2670" t="s"/>
      <c r="AG2670" t="s"/>
      <c r="AH2670" t="s">
        <v>464</v>
      </c>
      <c r="AI2670" t="s">
        <v>463</v>
      </c>
      <c r="AJ2670" t="s"/>
      <c r="AK2670" t="s">
        <v>91</v>
      </c>
      <c r="AL2670" t="s"/>
      <c r="AM2670" t="s"/>
      <c r="AN2670" t="s">
        <v>91</v>
      </c>
      <c r="AO2670" t="s"/>
      <c r="AP2670" t="n">
        <v>6</v>
      </c>
      <c r="AQ2670" t="s">
        <v>92</v>
      </c>
      <c r="AR2670" t="s"/>
      <c r="AS2670" t="s">
        <v>3003</v>
      </c>
      <c r="AT2670" t="s">
        <v>94</v>
      </c>
      <c r="AU2670" t="s">
        <v>91</v>
      </c>
      <c r="AV2670" t="s"/>
      <c r="AW2670" t="s">
        <v>95</v>
      </c>
      <c r="AX2670" t="s"/>
      <c r="AY2670" t="n">
        <v>419224</v>
      </c>
      <c r="AZ2670" t="s">
        <v>446</v>
      </c>
      <c r="BA2670" t="s"/>
      <c r="BB2670" t="s"/>
      <c r="BC2670" t="n">
        <v>38.9184</v>
      </c>
      <c r="BD2670" t="n">
        <v>38.9184</v>
      </c>
      <c r="BE2670" t="s">
        <v>462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>
        <v>98</v>
      </c>
      <c r="BO2670" t="s">
        <v>82</v>
      </c>
      <c r="BP2670" t="s">
        <v>99</v>
      </c>
      <c r="BQ2670" t="s">
        <v>285</v>
      </c>
      <c r="BR2670" t="s">
        <v>449</v>
      </c>
    </row>
    <row r="2671" spans="1:70">
      <c r="A2671" t="s">
        <v>70</v>
      </c>
      <c r="B2671" t="s">
        <v>71</v>
      </c>
      <c r="C2671" t="s">
        <v>377</v>
      </c>
      <c r="D2671" t="n">
        <v>3</v>
      </c>
      <c r="E2671" t="s">
        <v>439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95.56</v>
      </c>
      <c r="L2671" t="s">
        <v>77</v>
      </c>
      <c r="M2671" t="s"/>
      <c r="N2671" t="s">
        <v>276</v>
      </c>
      <c r="O2671" t="s">
        <v>79</v>
      </c>
      <c r="P2671" t="s">
        <v>439</v>
      </c>
      <c r="Q2671" t="s"/>
      <c r="R2671" t="s">
        <v>80</v>
      </c>
      <c r="S2671" t="s">
        <v>463</v>
      </c>
      <c r="T2671" t="s">
        <v>82</v>
      </c>
      <c r="U2671" t="s">
        <v>83</v>
      </c>
      <c r="V2671" t="s">
        <v>84</v>
      </c>
      <c r="W2671" t="s">
        <v>103</v>
      </c>
      <c r="X2671" t="s"/>
      <c r="Y2671" t="s">
        <v>86</v>
      </c>
      <c r="Z2671">
        <f>HYPERLINK("https://hotelmonitor-cachepage.eclerx.com/savepage/tk_15454758805683532_sr_58.html","info")</f>
        <v/>
      </c>
      <c r="AA2671" t="n">
        <v>-419224</v>
      </c>
      <c r="AB2671" t="s">
        <v>451</v>
      </c>
      <c r="AC2671" t="s">
        <v>88</v>
      </c>
      <c r="AD2671" t="s">
        <v>89</v>
      </c>
      <c r="AE2671" t="s"/>
      <c r="AF2671" t="s"/>
      <c r="AG2671" t="s"/>
      <c r="AH2671" t="s">
        <v>464</v>
      </c>
      <c r="AI2671" t="s">
        <v>463</v>
      </c>
      <c r="AJ2671" t="s"/>
      <c r="AK2671" t="s">
        <v>91</v>
      </c>
      <c r="AL2671" t="s"/>
      <c r="AM2671" t="s"/>
      <c r="AN2671" t="s">
        <v>91</v>
      </c>
      <c r="AO2671" t="s"/>
      <c r="AP2671" t="n">
        <v>6</v>
      </c>
      <c r="AQ2671" t="s">
        <v>92</v>
      </c>
      <c r="AR2671" t="s"/>
      <c r="AS2671" t="s">
        <v>3003</v>
      </c>
      <c r="AT2671" t="s">
        <v>94</v>
      </c>
      <c r="AU2671" t="s">
        <v>91</v>
      </c>
      <c r="AV2671" t="s"/>
      <c r="AW2671" t="s">
        <v>95</v>
      </c>
      <c r="AX2671" t="s"/>
      <c r="AY2671" t="n">
        <v>419224</v>
      </c>
      <c r="AZ2671" t="s">
        <v>446</v>
      </c>
      <c r="BA2671" t="s"/>
      <c r="BB2671" t="s"/>
      <c r="BC2671" t="n">
        <v>38.9184</v>
      </c>
      <c r="BD2671" t="n">
        <v>38.9184</v>
      </c>
      <c r="BE2671" t="s">
        <v>462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>
        <v>98</v>
      </c>
      <c r="BO2671" t="s">
        <v>82</v>
      </c>
      <c r="BP2671" t="s">
        <v>99</v>
      </c>
      <c r="BQ2671" t="s">
        <v>285</v>
      </c>
      <c r="BR2671" t="s">
        <v>449</v>
      </c>
    </row>
    <row r="2672" spans="1:70">
      <c r="A2672" t="s">
        <v>70</v>
      </c>
      <c r="B2672" t="s">
        <v>71</v>
      </c>
      <c r="C2672" t="s">
        <v>265</v>
      </c>
      <c r="D2672" t="n">
        <v>3</v>
      </c>
      <c r="E2672" t="s">
        <v>439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73.13</v>
      </c>
      <c r="L2672" t="s">
        <v>77</v>
      </c>
      <c r="M2672" t="s"/>
      <c r="N2672" t="s">
        <v>440</v>
      </c>
      <c r="O2672" t="s">
        <v>79</v>
      </c>
      <c r="P2672" t="s">
        <v>439</v>
      </c>
      <c r="Q2672" t="s"/>
      <c r="R2672" t="s">
        <v>80</v>
      </c>
      <c r="S2672" t="s">
        <v>3004</v>
      </c>
      <c r="T2672" t="s">
        <v>82</v>
      </c>
      <c r="U2672" t="s">
        <v>83</v>
      </c>
      <c r="V2672" t="s">
        <v>84</v>
      </c>
      <c r="W2672" t="s">
        <v>103</v>
      </c>
      <c r="X2672" t="s"/>
      <c r="Y2672" t="s">
        <v>86</v>
      </c>
      <c r="Z2672">
        <f>HYPERLINK("https://hotelmonitor-cachepage.eclerx.com/savepage/tk_1545475870849661_sr_60.html","info")</f>
        <v/>
      </c>
      <c r="AA2672" t="n">
        <v>-419224</v>
      </c>
      <c r="AB2672" t="s">
        <v>442</v>
      </c>
      <c r="AC2672" t="s">
        <v>88</v>
      </c>
      <c r="AD2672" t="s">
        <v>89</v>
      </c>
      <c r="AE2672" t="s"/>
      <c r="AF2672" t="s"/>
      <c r="AG2672" t="s"/>
      <c r="AH2672" t="s">
        <v>3005</v>
      </c>
      <c r="AI2672" t="s">
        <v>3004</v>
      </c>
      <c r="AJ2672" t="s"/>
      <c r="AK2672" t="s">
        <v>91</v>
      </c>
      <c r="AL2672" t="s"/>
      <c r="AM2672" t="s"/>
      <c r="AN2672" t="s">
        <v>91</v>
      </c>
      <c r="AO2672" t="s"/>
      <c r="AP2672" t="n">
        <v>9</v>
      </c>
      <c r="AQ2672" t="s">
        <v>92</v>
      </c>
      <c r="AR2672" t="s"/>
      <c r="AS2672" t="s">
        <v>445</v>
      </c>
      <c r="AT2672" t="s">
        <v>94</v>
      </c>
      <c r="AU2672" t="s">
        <v>91</v>
      </c>
      <c r="AV2672" t="s"/>
      <c r="AW2672" t="s">
        <v>95</v>
      </c>
      <c r="AX2672" t="s"/>
      <c r="AY2672" t="n">
        <v>419224</v>
      </c>
      <c r="AZ2672" t="s">
        <v>446</v>
      </c>
      <c r="BA2672" t="s"/>
      <c r="BB2672" t="s"/>
      <c r="BC2672" t="n">
        <v>38.9184</v>
      </c>
      <c r="BD2672" t="n">
        <v>38.9184</v>
      </c>
      <c r="BE2672" t="s">
        <v>3006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>
        <v>98</v>
      </c>
      <c r="BO2672" t="s">
        <v>82</v>
      </c>
      <c r="BP2672" t="s">
        <v>99</v>
      </c>
      <c r="BQ2672" t="s">
        <v>448</v>
      </c>
      <c r="BR2672" t="s">
        <v>449</v>
      </c>
    </row>
    <row r="2673" spans="1:70">
      <c r="A2673" t="s">
        <v>70</v>
      </c>
      <c r="B2673" t="s">
        <v>71</v>
      </c>
      <c r="C2673" t="s">
        <v>265</v>
      </c>
      <c r="D2673" t="n">
        <v>3</v>
      </c>
      <c r="E2673" t="s">
        <v>439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73.13</v>
      </c>
      <c r="L2673" t="s">
        <v>77</v>
      </c>
      <c r="M2673" t="s"/>
      <c r="N2673" t="s">
        <v>440</v>
      </c>
      <c r="O2673" t="s">
        <v>79</v>
      </c>
      <c r="P2673" t="s">
        <v>439</v>
      </c>
      <c r="Q2673" t="s"/>
      <c r="R2673" t="s">
        <v>80</v>
      </c>
      <c r="S2673" t="s">
        <v>3004</v>
      </c>
      <c r="T2673" t="s">
        <v>82</v>
      </c>
      <c r="U2673" t="s">
        <v>83</v>
      </c>
      <c r="V2673" t="s">
        <v>84</v>
      </c>
      <c r="W2673" t="s">
        <v>103</v>
      </c>
      <c r="X2673" t="s"/>
      <c r="Y2673" t="s">
        <v>86</v>
      </c>
      <c r="Z2673">
        <f>HYPERLINK("https://hotelmonitor-cachepage.eclerx.com/savepage/tk_1545475870849661_sr_60.html","info")</f>
        <v/>
      </c>
      <c r="AA2673" t="n">
        <v>-419224</v>
      </c>
      <c r="AB2673" t="s">
        <v>442</v>
      </c>
      <c r="AC2673" t="s">
        <v>88</v>
      </c>
      <c r="AD2673" t="s">
        <v>89</v>
      </c>
      <c r="AE2673" t="s"/>
      <c r="AF2673" t="s"/>
      <c r="AG2673" t="s"/>
      <c r="AH2673" t="s">
        <v>3005</v>
      </c>
      <c r="AI2673" t="s">
        <v>3004</v>
      </c>
      <c r="AJ2673" t="s"/>
      <c r="AK2673" t="s">
        <v>91</v>
      </c>
      <c r="AL2673" t="s"/>
      <c r="AM2673" t="s"/>
      <c r="AN2673" t="s">
        <v>91</v>
      </c>
      <c r="AO2673" t="s"/>
      <c r="AP2673" t="n">
        <v>9</v>
      </c>
      <c r="AQ2673" t="s">
        <v>92</v>
      </c>
      <c r="AR2673" t="s"/>
      <c r="AS2673" t="s">
        <v>445</v>
      </c>
      <c r="AT2673" t="s">
        <v>94</v>
      </c>
      <c r="AU2673" t="s">
        <v>91</v>
      </c>
      <c r="AV2673" t="s"/>
      <c r="AW2673" t="s">
        <v>95</v>
      </c>
      <c r="AX2673" t="s"/>
      <c r="AY2673" t="n">
        <v>419224</v>
      </c>
      <c r="AZ2673" t="s">
        <v>446</v>
      </c>
      <c r="BA2673" t="s"/>
      <c r="BB2673" t="s"/>
      <c r="BC2673" t="n">
        <v>38.9184</v>
      </c>
      <c r="BD2673" t="n">
        <v>38.9184</v>
      </c>
      <c r="BE2673" t="s">
        <v>3006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>
        <v>98</v>
      </c>
      <c r="BO2673" t="s">
        <v>82</v>
      </c>
      <c r="BP2673" t="s">
        <v>99</v>
      </c>
      <c r="BQ2673" t="s">
        <v>448</v>
      </c>
      <c r="BR2673" t="s">
        <v>449</v>
      </c>
    </row>
    <row r="2674" spans="1:70">
      <c r="A2674" t="s">
        <v>70</v>
      </c>
      <c r="B2674" t="s">
        <v>71</v>
      </c>
      <c r="C2674" t="s">
        <v>265</v>
      </c>
      <c r="D2674" t="n">
        <v>3</v>
      </c>
      <c r="E2674" t="s">
        <v>439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75.54000000000001</v>
      </c>
      <c r="L2674" t="s">
        <v>77</v>
      </c>
      <c r="M2674" t="s"/>
      <c r="N2674" t="s">
        <v>440</v>
      </c>
      <c r="O2674" t="s">
        <v>79</v>
      </c>
      <c r="P2674" t="s">
        <v>439</v>
      </c>
      <c r="Q2674" t="s"/>
      <c r="R2674" t="s">
        <v>80</v>
      </c>
      <c r="S2674" t="s">
        <v>3007</v>
      </c>
      <c r="T2674" t="s">
        <v>82</v>
      </c>
      <c r="U2674" t="s">
        <v>83</v>
      </c>
      <c r="V2674" t="s">
        <v>84</v>
      </c>
      <c r="W2674" t="s">
        <v>103</v>
      </c>
      <c r="X2674" t="s"/>
      <c r="Y2674" t="s">
        <v>86</v>
      </c>
      <c r="Z2674">
        <f>HYPERLINK("https://hotelmonitor-cachepage.eclerx.com/savepage/tk_1545475870849661_sr_60.html","info")</f>
        <v/>
      </c>
      <c r="AA2674" t="n">
        <v>-419224</v>
      </c>
      <c r="AB2674" t="s">
        <v>451</v>
      </c>
      <c r="AC2674" t="s">
        <v>88</v>
      </c>
      <c r="AD2674" t="s">
        <v>89</v>
      </c>
      <c r="AE2674" t="s"/>
      <c r="AF2674" t="s"/>
      <c r="AG2674" t="s"/>
      <c r="AH2674" t="s">
        <v>3008</v>
      </c>
      <c r="AI2674" t="s">
        <v>3007</v>
      </c>
      <c r="AJ2674" t="s"/>
      <c r="AK2674" t="s">
        <v>91</v>
      </c>
      <c r="AL2674" t="s"/>
      <c r="AM2674" t="s"/>
      <c r="AN2674" t="s">
        <v>91</v>
      </c>
      <c r="AO2674" t="s"/>
      <c r="AP2674" t="n">
        <v>9</v>
      </c>
      <c r="AQ2674" t="s">
        <v>92</v>
      </c>
      <c r="AR2674" t="s"/>
      <c r="AS2674" t="s">
        <v>445</v>
      </c>
      <c r="AT2674" t="s">
        <v>94</v>
      </c>
      <c r="AU2674" t="s">
        <v>91</v>
      </c>
      <c r="AV2674" t="s"/>
      <c r="AW2674" t="s">
        <v>95</v>
      </c>
      <c r="AX2674" t="s"/>
      <c r="AY2674" t="n">
        <v>419224</v>
      </c>
      <c r="AZ2674" t="s">
        <v>446</v>
      </c>
      <c r="BA2674" t="s"/>
      <c r="BB2674" t="s"/>
      <c r="BC2674" t="n">
        <v>38.9184</v>
      </c>
      <c r="BD2674" t="n">
        <v>38.9184</v>
      </c>
      <c r="BE2674" t="s">
        <v>3009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>
        <v>98</v>
      </c>
      <c r="BO2674" t="s">
        <v>82</v>
      </c>
      <c r="BP2674" t="s">
        <v>99</v>
      </c>
      <c r="BQ2674" t="s">
        <v>448</v>
      </c>
      <c r="BR2674" t="s">
        <v>449</v>
      </c>
    </row>
    <row r="2675" spans="1:70">
      <c r="A2675" t="s">
        <v>70</v>
      </c>
      <c r="B2675" t="s">
        <v>71</v>
      </c>
      <c r="C2675" t="s">
        <v>265</v>
      </c>
      <c r="D2675" t="n">
        <v>3</v>
      </c>
      <c r="E2675" t="s">
        <v>439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75.54000000000001</v>
      </c>
      <c r="L2675" t="s">
        <v>77</v>
      </c>
      <c r="M2675" t="s"/>
      <c r="N2675" t="s">
        <v>440</v>
      </c>
      <c r="O2675" t="s">
        <v>79</v>
      </c>
      <c r="P2675" t="s">
        <v>439</v>
      </c>
      <c r="Q2675" t="s"/>
      <c r="R2675" t="s">
        <v>80</v>
      </c>
      <c r="S2675" t="s">
        <v>3007</v>
      </c>
      <c r="T2675" t="s">
        <v>82</v>
      </c>
      <c r="U2675" t="s">
        <v>83</v>
      </c>
      <c r="V2675" t="s">
        <v>84</v>
      </c>
      <c r="W2675" t="s">
        <v>103</v>
      </c>
      <c r="X2675" t="s"/>
      <c r="Y2675" t="s">
        <v>86</v>
      </c>
      <c r="Z2675">
        <f>HYPERLINK("https://hotelmonitor-cachepage.eclerx.com/savepage/tk_1545475870849661_sr_60.html","info")</f>
        <v/>
      </c>
      <c r="AA2675" t="n">
        <v>-419224</v>
      </c>
      <c r="AB2675" t="s">
        <v>451</v>
      </c>
      <c r="AC2675" t="s">
        <v>88</v>
      </c>
      <c r="AD2675" t="s">
        <v>89</v>
      </c>
      <c r="AE2675" t="s"/>
      <c r="AF2675" t="s"/>
      <c r="AG2675" t="s"/>
      <c r="AH2675" t="s">
        <v>3008</v>
      </c>
      <c r="AI2675" t="s">
        <v>3007</v>
      </c>
      <c r="AJ2675" t="s"/>
      <c r="AK2675" t="s">
        <v>91</v>
      </c>
      <c r="AL2675" t="s"/>
      <c r="AM2675" t="s"/>
      <c r="AN2675" t="s">
        <v>91</v>
      </c>
      <c r="AO2675" t="s"/>
      <c r="AP2675" t="n">
        <v>9</v>
      </c>
      <c r="AQ2675" t="s">
        <v>92</v>
      </c>
      <c r="AR2675" t="s"/>
      <c r="AS2675" t="s">
        <v>445</v>
      </c>
      <c r="AT2675" t="s">
        <v>94</v>
      </c>
      <c r="AU2675" t="s">
        <v>91</v>
      </c>
      <c r="AV2675" t="s"/>
      <c r="AW2675" t="s">
        <v>95</v>
      </c>
      <c r="AX2675" t="s"/>
      <c r="AY2675" t="n">
        <v>419224</v>
      </c>
      <c r="AZ2675" t="s">
        <v>446</v>
      </c>
      <c r="BA2675" t="s"/>
      <c r="BB2675" t="s"/>
      <c r="BC2675" t="n">
        <v>38.9184</v>
      </c>
      <c r="BD2675" t="n">
        <v>38.9184</v>
      </c>
      <c r="BE2675" t="s">
        <v>3009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>
        <v>98</v>
      </c>
      <c r="BO2675" t="s">
        <v>82</v>
      </c>
      <c r="BP2675" t="s">
        <v>99</v>
      </c>
      <c r="BQ2675" t="s">
        <v>448</v>
      </c>
      <c r="BR2675" t="s">
        <v>449</v>
      </c>
    </row>
    <row r="2676" spans="1:70">
      <c r="A2676" t="s">
        <v>70</v>
      </c>
      <c r="B2676" t="s">
        <v>71</v>
      </c>
      <c r="C2676" t="s">
        <v>265</v>
      </c>
      <c r="D2676" t="n">
        <v>3</v>
      </c>
      <c r="E2676" t="s">
        <v>439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84.38</v>
      </c>
      <c r="L2676" t="s">
        <v>77</v>
      </c>
      <c r="M2676" t="s"/>
      <c r="N2676" t="s">
        <v>440</v>
      </c>
      <c r="O2676" t="s">
        <v>79</v>
      </c>
      <c r="P2676" t="s">
        <v>439</v>
      </c>
      <c r="Q2676" t="s"/>
      <c r="R2676" t="s">
        <v>80</v>
      </c>
      <c r="S2676" t="s">
        <v>3010</v>
      </c>
      <c r="T2676" t="s">
        <v>82</v>
      </c>
      <c r="U2676" t="s">
        <v>83</v>
      </c>
      <c r="V2676" t="s">
        <v>84</v>
      </c>
      <c r="W2676" t="s">
        <v>107</v>
      </c>
      <c r="X2676" t="s"/>
      <c r="Y2676" t="s">
        <v>86</v>
      </c>
      <c r="Z2676">
        <f>HYPERLINK("https://hotelmonitor-cachepage.eclerx.com/savepage/tk_1545475870849661_sr_60.html","info")</f>
        <v/>
      </c>
      <c r="AA2676" t="n">
        <v>-419224</v>
      </c>
      <c r="AB2676" t="s">
        <v>442</v>
      </c>
      <c r="AC2676" t="s">
        <v>88</v>
      </c>
      <c r="AD2676" t="s">
        <v>89</v>
      </c>
      <c r="AE2676" t="s"/>
      <c r="AF2676" t="s"/>
      <c r="AG2676" t="s"/>
      <c r="AH2676" t="s">
        <v>3011</v>
      </c>
      <c r="AI2676" t="s">
        <v>3010</v>
      </c>
      <c r="AJ2676" t="s"/>
      <c r="AK2676" t="s">
        <v>91</v>
      </c>
      <c r="AL2676" t="s"/>
      <c r="AM2676" t="s"/>
      <c r="AN2676" t="s">
        <v>91</v>
      </c>
      <c r="AO2676" t="s"/>
      <c r="AP2676" t="n">
        <v>9</v>
      </c>
      <c r="AQ2676" t="s">
        <v>92</v>
      </c>
      <c r="AR2676" t="s"/>
      <c r="AS2676" t="s">
        <v>445</v>
      </c>
      <c r="AT2676" t="s">
        <v>94</v>
      </c>
      <c r="AU2676" t="s">
        <v>91</v>
      </c>
      <c r="AV2676" t="s"/>
      <c r="AW2676" t="s">
        <v>95</v>
      </c>
      <c r="AX2676" t="s"/>
      <c r="AY2676" t="n">
        <v>419224</v>
      </c>
      <c r="AZ2676" t="s">
        <v>446</v>
      </c>
      <c r="BA2676" t="s"/>
      <c r="BB2676" t="s"/>
      <c r="BC2676" t="n">
        <v>38.9184</v>
      </c>
      <c r="BD2676" t="n">
        <v>38.9184</v>
      </c>
      <c r="BE2676" t="s">
        <v>3012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>
        <v>98</v>
      </c>
      <c r="BO2676" t="s">
        <v>82</v>
      </c>
      <c r="BP2676" t="s">
        <v>99</v>
      </c>
      <c r="BQ2676" t="s">
        <v>448</v>
      </c>
      <c r="BR2676" t="s">
        <v>449</v>
      </c>
    </row>
    <row r="2677" spans="1:70">
      <c r="A2677" t="s">
        <v>70</v>
      </c>
      <c r="B2677" t="s">
        <v>71</v>
      </c>
      <c r="C2677" t="s">
        <v>265</v>
      </c>
      <c r="D2677" t="n">
        <v>3</v>
      </c>
      <c r="E2677" t="s">
        <v>439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84.38</v>
      </c>
      <c r="L2677" t="s">
        <v>77</v>
      </c>
      <c r="M2677" t="s"/>
      <c r="N2677" t="s">
        <v>440</v>
      </c>
      <c r="O2677" t="s">
        <v>79</v>
      </c>
      <c r="P2677" t="s">
        <v>439</v>
      </c>
      <c r="Q2677" t="s"/>
      <c r="R2677" t="s">
        <v>80</v>
      </c>
      <c r="S2677" t="s">
        <v>3010</v>
      </c>
      <c r="T2677" t="s">
        <v>82</v>
      </c>
      <c r="U2677" t="s">
        <v>83</v>
      </c>
      <c r="V2677" t="s">
        <v>84</v>
      </c>
      <c r="W2677" t="s">
        <v>107</v>
      </c>
      <c r="X2677" t="s"/>
      <c r="Y2677" t="s">
        <v>86</v>
      </c>
      <c r="Z2677">
        <f>HYPERLINK("https://hotelmonitor-cachepage.eclerx.com/savepage/tk_1545475870849661_sr_60.html","info")</f>
        <v/>
      </c>
      <c r="AA2677" t="n">
        <v>-419224</v>
      </c>
      <c r="AB2677" t="s">
        <v>442</v>
      </c>
      <c r="AC2677" t="s">
        <v>88</v>
      </c>
      <c r="AD2677" t="s">
        <v>89</v>
      </c>
      <c r="AE2677" t="s"/>
      <c r="AF2677" t="s"/>
      <c r="AG2677" t="s"/>
      <c r="AH2677" t="s">
        <v>3011</v>
      </c>
      <c r="AI2677" t="s">
        <v>3010</v>
      </c>
      <c r="AJ2677" t="s"/>
      <c r="AK2677" t="s">
        <v>91</v>
      </c>
      <c r="AL2677" t="s"/>
      <c r="AM2677" t="s"/>
      <c r="AN2677" t="s">
        <v>91</v>
      </c>
      <c r="AO2677" t="s"/>
      <c r="AP2677" t="n">
        <v>9</v>
      </c>
      <c r="AQ2677" t="s">
        <v>92</v>
      </c>
      <c r="AR2677" t="s"/>
      <c r="AS2677" t="s">
        <v>445</v>
      </c>
      <c r="AT2677" t="s">
        <v>94</v>
      </c>
      <c r="AU2677" t="s">
        <v>91</v>
      </c>
      <c r="AV2677" t="s"/>
      <c r="AW2677" t="s">
        <v>95</v>
      </c>
      <c r="AX2677" t="s"/>
      <c r="AY2677" t="n">
        <v>419224</v>
      </c>
      <c r="AZ2677" t="s">
        <v>446</v>
      </c>
      <c r="BA2677" t="s"/>
      <c r="BB2677" t="s"/>
      <c r="BC2677" t="n">
        <v>38.9184</v>
      </c>
      <c r="BD2677" t="n">
        <v>38.9184</v>
      </c>
      <c r="BE2677" t="s">
        <v>3012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>
        <v>98</v>
      </c>
      <c r="BO2677" t="s">
        <v>82</v>
      </c>
      <c r="BP2677" t="s">
        <v>99</v>
      </c>
      <c r="BQ2677" t="s">
        <v>448</v>
      </c>
      <c r="BR2677" t="s">
        <v>449</v>
      </c>
    </row>
    <row r="2678" spans="1:70">
      <c r="A2678" t="s">
        <v>70</v>
      </c>
      <c r="B2678" t="s">
        <v>71</v>
      </c>
      <c r="C2678" t="s">
        <v>265</v>
      </c>
      <c r="D2678" t="n">
        <v>3</v>
      </c>
      <c r="E2678" t="s">
        <v>439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87.16</v>
      </c>
      <c r="L2678" t="s">
        <v>77</v>
      </c>
      <c r="M2678" t="s"/>
      <c r="N2678" t="s">
        <v>440</v>
      </c>
      <c r="O2678" t="s">
        <v>79</v>
      </c>
      <c r="P2678" t="s">
        <v>439</v>
      </c>
      <c r="Q2678" t="s"/>
      <c r="R2678" t="s">
        <v>80</v>
      </c>
      <c r="S2678" t="s">
        <v>3013</v>
      </c>
      <c r="T2678" t="s">
        <v>82</v>
      </c>
      <c r="U2678" t="s">
        <v>83</v>
      </c>
      <c r="V2678" t="s">
        <v>84</v>
      </c>
      <c r="W2678" t="s">
        <v>107</v>
      </c>
      <c r="X2678" t="s"/>
      <c r="Y2678" t="s">
        <v>86</v>
      </c>
      <c r="Z2678">
        <f>HYPERLINK("https://hotelmonitor-cachepage.eclerx.com/savepage/tk_1545475870849661_sr_60.html","info")</f>
        <v/>
      </c>
      <c r="AA2678" t="n">
        <v>-419224</v>
      </c>
      <c r="AB2678" t="s">
        <v>451</v>
      </c>
      <c r="AC2678" t="s">
        <v>88</v>
      </c>
      <c r="AD2678" t="s">
        <v>89</v>
      </c>
      <c r="AE2678" t="s"/>
      <c r="AF2678" t="s"/>
      <c r="AG2678" t="s"/>
      <c r="AH2678" t="s">
        <v>3014</v>
      </c>
      <c r="AI2678" t="s">
        <v>3013</v>
      </c>
      <c r="AJ2678" t="s"/>
      <c r="AK2678" t="s">
        <v>91</v>
      </c>
      <c r="AL2678" t="s"/>
      <c r="AM2678" t="s"/>
      <c r="AN2678" t="s">
        <v>91</v>
      </c>
      <c r="AO2678" t="s"/>
      <c r="AP2678" t="n">
        <v>9</v>
      </c>
      <c r="AQ2678" t="s">
        <v>92</v>
      </c>
      <c r="AR2678" t="s"/>
      <c r="AS2678" t="s">
        <v>445</v>
      </c>
      <c r="AT2678" t="s">
        <v>94</v>
      </c>
      <c r="AU2678" t="s">
        <v>91</v>
      </c>
      <c r="AV2678" t="s"/>
      <c r="AW2678" t="s">
        <v>95</v>
      </c>
      <c r="AX2678" t="s"/>
      <c r="AY2678" t="n">
        <v>419224</v>
      </c>
      <c r="AZ2678" t="s">
        <v>446</v>
      </c>
      <c r="BA2678" t="s"/>
      <c r="BB2678" t="s"/>
      <c r="BC2678" t="n">
        <v>38.9184</v>
      </c>
      <c r="BD2678" t="n">
        <v>38.9184</v>
      </c>
      <c r="BE2678" t="s">
        <v>3015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>
        <v>98</v>
      </c>
      <c r="BO2678" t="s">
        <v>82</v>
      </c>
      <c r="BP2678" t="s">
        <v>99</v>
      </c>
      <c r="BQ2678" t="s">
        <v>448</v>
      </c>
      <c r="BR2678" t="s">
        <v>449</v>
      </c>
    </row>
    <row r="2679" spans="1:70">
      <c r="A2679" t="s">
        <v>70</v>
      </c>
      <c r="B2679" t="s">
        <v>71</v>
      </c>
      <c r="C2679" t="s">
        <v>265</v>
      </c>
      <c r="D2679" t="n">
        <v>3</v>
      </c>
      <c r="E2679" t="s">
        <v>439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87.16</v>
      </c>
      <c r="L2679" t="s">
        <v>77</v>
      </c>
      <c r="M2679" t="s"/>
      <c r="N2679" t="s">
        <v>440</v>
      </c>
      <c r="O2679" t="s">
        <v>79</v>
      </c>
      <c r="P2679" t="s">
        <v>439</v>
      </c>
      <c r="Q2679" t="s"/>
      <c r="R2679" t="s">
        <v>80</v>
      </c>
      <c r="S2679" t="s">
        <v>3013</v>
      </c>
      <c r="T2679" t="s">
        <v>82</v>
      </c>
      <c r="U2679" t="s">
        <v>83</v>
      </c>
      <c r="V2679" t="s">
        <v>84</v>
      </c>
      <c r="W2679" t="s">
        <v>107</v>
      </c>
      <c r="X2679" t="s"/>
      <c r="Y2679" t="s">
        <v>86</v>
      </c>
      <c r="Z2679">
        <f>HYPERLINK("https://hotelmonitor-cachepage.eclerx.com/savepage/tk_1545475870849661_sr_60.html","info")</f>
        <v/>
      </c>
      <c r="AA2679" t="n">
        <v>-419224</v>
      </c>
      <c r="AB2679" t="s">
        <v>451</v>
      </c>
      <c r="AC2679" t="s">
        <v>88</v>
      </c>
      <c r="AD2679" t="s">
        <v>89</v>
      </c>
      <c r="AE2679" t="s"/>
      <c r="AF2679" t="s"/>
      <c r="AG2679" t="s"/>
      <c r="AH2679" t="s">
        <v>3014</v>
      </c>
      <c r="AI2679" t="s">
        <v>3013</v>
      </c>
      <c r="AJ2679" t="s"/>
      <c r="AK2679" t="s">
        <v>91</v>
      </c>
      <c r="AL2679" t="s"/>
      <c r="AM2679" t="s"/>
      <c r="AN2679" t="s">
        <v>91</v>
      </c>
      <c r="AO2679" t="s"/>
      <c r="AP2679" t="n">
        <v>9</v>
      </c>
      <c r="AQ2679" t="s">
        <v>92</v>
      </c>
      <c r="AR2679" t="s"/>
      <c r="AS2679" t="s">
        <v>445</v>
      </c>
      <c r="AT2679" t="s">
        <v>94</v>
      </c>
      <c r="AU2679" t="s">
        <v>91</v>
      </c>
      <c r="AV2679" t="s"/>
      <c r="AW2679" t="s">
        <v>95</v>
      </c>
      <c r="AX2679" t="s"/>
      <c r="AY2679" t="n">
        <v>419224</v>
      </c>
      <c r="AZ2679" t="s">
        <v>446</v>
      </c>
      <c r="BA2679" t="s"/>
      <c r="BB2679" t="s"/>
      <c r="BC2679" t="n">
        <v>38.9184</v>
      </c>
      <c r="BD2679" t="n">
        <v>38.9184</v>
      </c>
      <c r="BE2679" t="s">
        <v>3015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>
        <v>98</v>
      </c>
      <c r="BO2679" t="s">
        <v>82</v>
      </c>
      <c r="BP2679" t="s">
        <v>99</v>
      </c>
      <c r="BQ2679" t="s">
        <v>448</v>
      </c>
      <c r="BR2679" t="s">
        <v>449</v>
      </c>
    </row>
    <row r="2680" spans="1:70">
      <c r="A2680" t="s">
        <v>70</v>
      </c>
      <c r="B2680" t="s">
        <v>71</v>
      </c>
      <c r="C2680" t="s">
        <v>265</v>
      </c>
      <c r="D2680" t="n">
        <v>3</v>
      </c>
      <c r="E2680" t="s">
        <v>439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79.47</v>
      </c>
      <c r="L2680" t="s">
        <v>77</v>
      </c>
      <c r="M2680" t="s"/>
      <c r="N2680" t="s">
        <v>303</v>
      </c>
      <c r="O2680" t="s">
        <v>79</v>
      </c>
      <c r="P2680" t="s">
        <v>439</v>
      </c>
      <c r="Q2680" t="s"/>
      <c r="R2680" t="s">
        <v>80</v>
      </c>
      <c r="S2680" t="s">
        <v>3016</v>
      </c>
      <c r="T2680" t="s">
        <v>82</v>
      </c>
      <c r="U2680" t="s">
        <v>83</v>
      </c>
      <c r="V2680" t="s">
        <v>84</v>
      </c>
      <c r="W2680" t="s">
        <v>103</v>
      </c>
      <c r="X2680" t="s"/>
      <c r="Y2680" t="s">
        <v>86</v>
      </c>
      <c r="Z2680">
        <f>HYPERLINK("https://hotelmonitor-cachepage.eclerx.com/savepage/tk_1545475870849661_sr_60.html","info")</f>
        <v/>
      </c>
      <c r="AA2680" t="n">
        <v>-419224</v>
      </c>
      <c r="AB2680" t="s">
        <v>269</v>
      </c>
      <c r="AC2680" t="s">
        <v>88</v>
      </c>
      <c r="AD2680" t="s">
        <v>89</v>
      </c>
      <c r="AE2680" t="s"/>
      <c r="AF2680" t="s"/>
      <c r="AG2680" t="s"/>
      <c r="AH2680" t="s">
        <v>3017</v>
      </c>
      <c r="AI2680" t="s">
        <v>3018</v>
      </c>
      <c r="AJ2680" t="s"/>
      <c r="AK2680" t="s">
        <v>91</v>
      </c>
      <c r="AL2680" t="s"/>
      <c r="AM2680" t="s">
        <v>271</v>
      </c>
      <c r="AN2680" t="s">
        <v>91</v>
      </c>
      <c r="AO2680" t="s"/>
      <c r="AP2680" t="n">
        <v>9</v>
      </c>
      <c r="AQ2680" t="s">
        <v>92</v>
      </c>
      <c r="AR2680" t="s"/>
      <c r="AS2680" t="s">
        <v>160</v>
      </c>
      <c r="AT2680" t="s">
        <v>94</v>
      </c>
      <c r="AU2680" t="s">
        <v>91</v>
      </c>
      <c r="AV2680" t="s"/>
      <c r="AW2680" t="s">
        <v>95</v>
      </c>
      <c r="AX2680" t="s"/>
      <c r="AY2680" t="n">
        <v>419224</v>
      </c>
      <c r="AZ2680" t="s">
        <v>446</v>
      </c>
      <c r="BA2680" t="s"/>
      <c r="BB2680" t="s"/>
      <c r="BC2680" t="n">
        <v>38.9184</v>
      </c>
      <c r="BD2680" t="n">
        <v>38.9184</v>
      </c>
      <c r="BE2680" t="s">
        <v>3019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307</v>
      </c>
      <c r="BR2680" t="s">
        <v>449</v>
      </c>
    </row>
    <row r="2681" spans="1:70">
      <c r="A2681" t="s">
        <v>70</v>
      </c>
      <c r="B2681" t="s">
        <v>71</v>
      </c>
      <c r="C2681" t="s">
        <v>265</v>
      </c>
      <c r="D2681" t="n">
        <v>3</v>
      </c>
      <c r="E2681" t="s">
        <v>439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79.47</v>
      </c>
      <c r="L2681" t="s">
        <v>77</v>
      </c>
      <c r="M2681" t="s"/>
      <c r="N2681" t="s">
        <v>303</v>
      </c>
      <c r="O2681" t="s">
        <v>79</v>
      </c>
      <c r="P2681" t="s">
        <v>439</v>
      </c>
      <c r="Q2681" t="s"/>
      <c r="R2681" t="s">
        <v>80</v>
      </c>
      <c r="S2681" t="s">
        <v>3016</v>
      </c>
      <c r="T2681" t="s">
        <v>82</v>
      </c>
      <c r="U2681" t="s">
        <v>83</v>
      </c>
      <c r="V2681" t="s">
        <v>84</v>
      </c>
      <c r="W2681" t="s">
        <v>103</v>
      </c>
      <c r="X2681" t="s"/>
      <c r="Y2681" t="s">
        <v>86</v>
      </c>
      <c r="Z2681">
        <f>HYPERLINK("https://hotelmonitor-cachepage.eclerx.com/savepage/tk_1545475870849661_sr_60.html","info")</f>
        <v/>
      </c>
      <c r="AA2681" t="n">
        <v>-419224</v>
      </c>
      <c r="AB2681" t="s">
        <v>269</v>
      </c>
      <c r="AC2681" t="s">
        <v>88</v>
      </c>
      <c r="AD2681" t="s">
        <v>89</v>
      </c>
      <c r="AE2681" t="s"/>
      <c r="AF2681" t="s"/>
      <c r="AG2681" t="s"/>
      <c r="AH2681" t="s">
        <v>3017</v>
      </c>
      <c r="AI2681" t="s">
        <v>3018</v>
      </c>
      <c r="AJ2681" t="s"/>
      <c r="AK2681" t="s">
        <v>91</v>
      </c>
      <c r="AL2681" t="s"/>
      <c r="AM2681" t="s">
        <v>271</v>
      </c>
      <c r="AN2681" t="s">
        <v>91</v>
      </c>
      <c r="AO2681" t="s"/>
      <c r="AP2681" t="n">
        <v>9</v>
      </c>
      <c r="AQ2681" t="s">
        <v>92</v>
      </c>
      <c r="AR2681" t="s"/>
      <c r="AS2681" t="s">
        <v>160</v>
      </c>
      <c r="AT2681" t="s">
        <v>94</v>
      </c>
      <c r="AU2681" t="s">
        <v>91</v>
      </c>
      <c r="AV2681" t="s"/>
      <c r="AW2681" t="s">
        <v>95</v>
      </c>
      <c r="AX2681" t="s"/>
      <c r="AY2681" t="n">
        <v>419224</v>
      </c>
      <c r="AZ2681" t="s">
        <v>446</v>
      </c>
      <c r="BA2681" t="s"/>
      <c r="BB2681" t="s"/>
      <c r="BC2681" t="n">
        <v>38.9184</v>
      </c>
      <c r="BD2681" t="n">
        <v>38.9184</v>
      </c>
      <c r="BE2681" t="s">
        <v>3019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307</v>
      </c>
      <c r="BR2681" t="s">
        <v>449</v>
      </c>
    </row>
    <row r="2682" spans="1:70">
      <c r="A2682" t="s">
        <v>70</v>
      </c>
      <c r="B2682" t="s">
        <v>71</v>
      </c>
      <c r="C2682" t="s">
        <v>265</v>
      </c>
      <c r="D2682" t="n">
        <v>3</v>
      </c>
      <c r="E2682" t="s">
        <v>439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85.45</v>
      </c>
      <c r="L2682" t="s">
        <v>77</v>
      </c>
      <c r="M2682" t="s"/>
      <c r="N2682" t="s">
        <v>303</v>
      </c>
      <c r="O2682" t="s">
        <v>79</v>
      </c>
      <c r="P2682" t="s">
        <v>439</v>
      </c>
      <c r="Q2682" t="s"/>
      <c r="R2682" t="s">
        <v>80</v>
      </c>
      <c r="S2682" t="s">
        <v>3020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>
        <f>HYPERLINK("https://hotelmonitor-cachepage.eclerx.com/savepage/tk_1545475870849661_sr_60.html","info")</f>
        <v/>
      </c>
      <c r="AA2682" t="n">
        <v>-419224</v>
      </c>
      <c r="AB2682" t="s">
        <v>269</v>
      </c>
      <c r="AC2682" t="s">
        <v>88</v>
      </c>
      <c r="AD2682" t="s">
        <v>89</v>
      </c>
      <c r="AE2682" t="s"/>
      <c r="AF2682" t="s"/>
      <c r="AG2682" t="s"/>
      <c r="AH2682" t="s">
        <v>3021</v>
      </c>
      <c r="AI2682" t="s">
        <v>3020</v>
      </c>
      <c r="AJ2682" t="s"/>
      <c r="AK2682" t="s">
        <v>91</v>
      </c>
      <c r="AL2682" t="s"/>
      <c r="AM2682" t="s">
        <v>271</v>
      </c>
      <c r="AN2682" t="s">
        <v>91</v>
      </c>
      <c r="AO2682" t="s"/>
      <c r="AP2682" t="n">
        <v>9</v>
      </c>
      <c r="AQ2682" t="s">
        <v>92</v>
      </c>
      <c r="AR2682" t="s"/>
      <c r="AS2682" t="s">
        <v>160</v>
      </c>
      <c r="AT2682" t="s">
        <v>94</v>
      </c>
      <c r="AU2682" t="s">
        <v>91</v>
      </c>
      <c r="AV2682" t="s"/>
      <c r="AW2682" t="s">
        <v>95</v>
      </c>
      <c r="AX2682" t="s"/>
      <c r="AY2682" t="n">
        <v>419224</v>
      </c>
      <c r="AZ2682" t="s">
        <v>446</v>
      </c>
      <c r="BA2682" t="s"/>
      <c r="BB2682" t="s"/>
      <c r="BC2682" t="n">
        <v>38.9184</v>
      </c>
      <c r="BD2682" t="n">
        <v>38.9184</v>
      </c>
      <c r="BE2682" t="s">
        <v>3022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307</v>
      </c>
      <c r="BR2682" t="s">
        <v>449</v>
      </c>
    </row>
    <row r="2683" spans="1:70">
      <c r="A2683" t="s">
        <v>70</v>
      </c>
      <c r="B2683" t="s">
        <v>71</v>
      </c>
      <c r="C2683" t="s">
        <v>265</v>
      </c>
      <c r="D2683" t="n">
        <v>3</v>
      </c>
      <c r="E2683" t="s">
        <v>439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85.45</v>
      </c>
      <c r="L2683" t="s">
        <v>77</v>
      </c>
      <c r="M2683" t="s"/>
      <c r="N2683" t="s">
        <v>303</v>
      </c>
      <c r="O2683" t="s">
        <v>79</v>
      </c>
      <c r="P2683" t="s">
        <v>439</v>
      </c>
      <c r="Q2683" t="s"/>
      <c r="R2683" t="s">
        <v>80</v>
      </c>
      <c r="S2683" t="s">
        <v>3020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>
        <f>HYPERLINK("https://hotelmonitor-cachepage.eclerx.com/savepage/tk_1545475870849661_sr_60.html","info")</f>
        <v/>
      </c>
      <c r="AA2683" t="n">
        <v>-419224</v>
      </c>
      <c r="AB2683" t="s">
        <v>269</v>
      </c>
      <c r="AC2683" t="s">
        <v>88</v>
      </c>
      <c r="AD2683" t="s">
        <v>89</v>
      </c>
      <c r="AE2683" t="s"/>
      <c r="AF2683" t="s"/>
      <c r="AG2683" t="s"/>
      <c r="AH2683" t="s">
        <v>3021</v>
      </c>
      <c r="AI2683" t="s">
        <v>3020</v>
      </c>
      <c r="AJ2683" t="s"/>
      <c r="AK2683" t="s">
        <v>91</v>
      </c>
      <c r="AL2683" t="s"/>
      <c r="AM2683" t="s">
        <v>271</v>
      </c>
      <c r="AN2683" t="s">
        <v>91</v>
      </c>
      <c r="AO2683" t="s"/>
      <c r="AP2683" t="n">
        <v>9</v>
      </c>
      <c r="AQ2683" t="s">
        <v>92</v>
      </c>
      <c r="AR2683" t="s"/>
      <c r="AS2683" t="s">
        <v>160</v>
      </c>
      <c r="AT2683" t="s">
        <v>94</v>
      </c>
      <c r="AU2683" t="s">
        <v>91</v>
      </c>
      <c r="AV2683" t="s"/>
      <c r="AW2683" t="s">
        <v>95</v>
      </c>
      <c r="AX2683" t="s"/>
      <c r="AY2683" t="n">
        <v>419224</v>
      </c>
      <c r="AZ2683" t="s">
        <v>446</v>
      </c>
      <c r="BA2683" t="s"/>
      <c r="BB2683" t="s"/>
      <c r="BC2683" t="n">
        <v>38.9184</v>
      </c>
      <c r="BD2683" t="n">
        <v>38.9184</v>
      </c>
      <c r="BE2683" t="s">
        <v>3022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307</v>
      </c>
      <c r="BR2683" t="s">
        <v>449</v>
      </c>
    </row>
    <row r="2684" spans="1:70">
      <c r="A2684" t="s">
        <v>70</v>
      </c>
      <c r="B2684" t="s">
        <v>71</v>
      </c>
      <c r="C2684" t="s">
        <v>265</v>
      </c>
      <c r="D2684" t="n">
        <v>3</v>
      </c>
      <c r="E2684" t="s">
        <v>439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91.69</v>
      </c>
      <c r="L2684" t="s">
        <v>77</v>
      </c>
      <c r="M2684" t="s"/>
      <c r="N2684" t="s">
        <v>303</v>
      </c>
      <c r="O2684" t="s">
        <v>79</v>
      </c>
      <c r="P2684" t="s">
        <v>439</v>
      </c>
      <c r="Q2684" t="s"/>
      <c r="R2684" t="s">
        <v>80</v>
      </c>
      <c r="S2684" t="s">
        <v>3023</v>
      </c>
      <c r="T2684" t="s">
        <v>82</v>
      </c>
      <c r="U2684" t="s">
        <v>83</v>
      </c>
      <c r="V2684" t="s">
        <v>84</v>
      </c>
      <c r="W2684" t="s">
        <v>107</v>
      </c>
      <c r="X2684" t="s"/>
      <c r="Y2684" t="s">
        <v>86</v>
      </c>
      <c r="Z2684">
        <f>HYPERLINK("https://hotelmonitor-cachepage.eclerx.com/savepage/tk_1545475870849661_sr_60.html","info")</f>
        <v/>
      </c>
      <c r="AA2684" t="n">
        <v>-419224</v>
      </c>
      <c r="AB2684" t="s">
        <v>269</v>
      </c>
      <c r="AC2684" t="s">
        <v>88</v>
      </c>
      <c r="AD2684" t="s">
        <v>89</v>
      </c>
      <c r="AE2684" t="s"/>
      <c r="AF2684" t="s"/>
      <c r="AG2684" t="s"/>
      <c r="AH2684" t="s">
        <v>3024</v>
      </c>
      <c r="AI2684" t="s">
        <v>3023</v>
      </c>
      <c r="AJ2684" t="s"/>
      <c r="AK2684" t="s">
        <v>91</v>
      </c>
      <c r="AL2684" t="s"/>
      <c r="AM2684" t="s">
        <v>271</v>
      </c>
      <c r="AN2684" t="s">
        <v>91</v>
      </c>
      <c r="AO2684" t="s"/>
      <c r="AP2684" t="n">
        <v>9</v>
      </c>
      <c r="AQ2684" t="s">
        <v>92</v>
      </c>
      <c r="AR2684" t="s"/>
      <c r="AS2684" t="s">
        <v>160</v>
      </c>
      <c r="AT2684" t="s">
        <v>94</v>
      </c>
      <c r="AU2684" t="s">
        <v>91</v>
      </c>
      <c r="AV2684" t="s"/>
      <c r="AW2684" t="s">
        <v>95</v>
      </c>
      <c r="AX2684" t="s"/>
      <c r="AY2684" t="n">
        <v>419224</v>
      </c>
      <c r="AZ2684" t="s">
        <v>446</v>
      </c>
      <c r="BA2684" t="s"/>
      <c r="BB2684" t="s"/>
      <c r="BC2684" t="n">
        <v>38.9184</v>
      </c>
      <c r="BD2684" t="n">
        <v>38.9184</v>
      </c>
      <c r="BE2684" t="s">
        <v>3025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307</v>
      </c>
      <c r="BR2684" t="s">
        <v>449</v>
      </c>
    </row>
    <row r="2685" spans="1:70">
      <c r="A2685" t="s">
        <v>70</v>
      </c>
      <c r="B2685" t="s">
        <v>71</v>
      </c>
      <c r="C2685" t="s">
        <v>265</v>
      </c>
      <c r="D2685" t="n">
        <v>3</v>
      </c>
      <c r="E2685" t="s">
        <v>439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91.69</v>
      </c>
      <c r="L2685" t="s">
        <v>77</v>
      </c>
      <c r="M2685" t="s"/>
      <c r="N2685" t="s">
        <v>303</v>
      </c>
      <c r="O2685" t="s">
        <v>79</v>
      </c>
      <c r="P2685" t="s">
        <v>439</v>
      </c>
      <c r="Q2685" t="s"/>
      <c r="R2685" t="s">
        <v>80</v>
      </c>
      <c r="S2685" t="s">
        <v>3023</v>
      </c>
      <c r="T2685" t="s">
        <v>82</v>
      </c>
      <c r="U2685" t="s">
        <v>83</v>
      </c>
      <c r="V2685" t="s">
        <v>84</v>
      </c>
      <c r="W2685" t="s">
        <v>107</v>
      </c>
      <c r="X2685" t="s"/>
      <c r="Y2685" t="s">
        <v>86</v>
      </c>
      <c r="Z2685">
        <f>HYPERLINK("https://hotelmonitor-cachepage.eclerx.com/savepage/tk_1545475870849661_sr_60.html","info")</f>
        <v/>
      </c>
      <c r="AA2685" t="n">
        <v>-419224</v>
      </c>
      <c r="AB2685" t="s">
        <v>269</v>
      </c>
      <c r="AC2685" t="s">
        <v>88</v>
      </c>
      <c r="AD2685" t="s">
        <v>89</v>
      </c>
      <c r="AE2685" t="s"/>
      <c r="AF2685" t="s"/>
      <c r="AG2685" t="s"/>
      <c r="AH2685" t="s">
        <v>3024</v>
      </c>
      <c r="AI2685" t="s">
        <v>3023</v>
      </c>
      <c r="AJ2685" t="s"/>
      <c r="AK2685" t="s">
        <v>91</v>
      </c>
      <c r="AL2685" t="s"/>
      <c r="AM2685" t="s">
        <v>271</v>
      </c>
      <c r="AN2685" t="s">
        <v>91</v>
      </c>
      <c r="AO2685" t="s"/>
      <c r="AP2685" t="n">
        <v>9</v>
      </c>
      <c r="AQ2685" t="s">
        <v>92</v>
      </c>
      <c r="AR2685" t="s"/>
      <c r="AS2685" t="s">
        <v>160</v>
      </c>
      <c r="AT2685" t="s">
        <v>94</v>
      </c>
      <c r="AU2685" t="s">
        <v>91</v>
      </c>
      <c r="AV2685" t="s"/>
      <c r="AW2685" t="s">
        <v>95</v>
      </c>
      <c r="AX2685" t="s"/>
      <c r="AY2685" t="n">
        <v>419224</v>
      </c>
      <c r="AZ2685" t="s">
        <v>446</v>
      </c>
      <c r="BA2685" t="s"/>
      <c r="BB2685" t="s"/>
      <c r="BC2685" t="n">
        <v>38.9184</v>
      </c>
      <c r="BD2685" t="n">
        <v>38.9184</v>
      </c>
      <c r="BE2685" t="s">
        <v>3025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307</v>
      </c>
      <c r="BR2685" t="s">
        <v>449</v>
      </c>
    </row>
    <row r="2686" spans="1:70">
      <c r="A2686" t="s">
        <v>70</v>
      </c>
      <c r="B2686" t="s">
        <v>71</v>
      </c>
      <c r="C2686" t="s">
        <v>265</v>
      </c>
      <c r="D2686" t="n">
        <v>3</v>
      </c>
      <c r="E2686" t="s">
        <v>439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83.13</v>
      </c>
      <c r="L2686" t="s">
        <v>77</v>
      </c>
      <c r="M2686" t="s"/>
      <c r="N2686" t="s">
        <v>276</v>
      </c>
      <c r="O2686" t="s">
        <v>79</v>
      </c>
      <c r="P2686" t="s">
        <v>439</v>
      </c>
      <c r="Q2686" t="s"/>
      <c r="R2686" t="s">
        <v>80</v>
      </c>
      <c r="S2686" t="s">
        <v>3026</v>
      </c>
      <c r="T2686" t="s">
        <v>82</v>
      </c>
      <c r="U2686" t="s">
        <v>83</v>
      </c>
      <c r="V2686" t="s">
        <v>84</v>
      </c>
      <c r="W2686" t="s">
        <v>103</v>
      </c>
      <c r="X2686" t="s"/>
      <c r="Y2686" t="s">
        <v>86</v>
      </c>
      <c r="Z2686">
        <f>HYPERLINK("https://hotelmonitor-cachepage.eclerx.com/savepage/tk_1545475870849661_sr_60.html","info")</f>
        <v/>
      </c>
      <c r="AA2686" t="n">
        <v>-419224</v>
      </c>
      <c r="AB2686" t="s">
        <v>442</v>
      </c>
      <c r="AC2686" t="s">
        <v>88</v>
      </c>
      <c r="AD2686" t="s">
        <v>89</v>
      </c>
      <c r="AE2686" t="s"/>
      <c r="AF2686" t="s"/>
      <c r="AG2686" t="s"/>
      <c r="AH2686" t="s">
        <v>3027</v>
      </c>
      <c r="AI2686" t="s">
        <v>3026</v>
      </c>
      <c r="AJ2686" t="s"/>
      <c r="AK2686" t="s">
        <v>91</v>
      </c>
      <c r="AL2686" t="s"/>
      <c r="AM2686" t="s"/>
      <c r="AN2686" t="s">
        <v>91</v>
      </c>
      <c r="AO2686" t="s"/>
      <c r="AP2686" t="n">
        <v>9</v>
      </c>
      <c r="AQ2686" t="s">
        <v>92</v>
      </c>
      <c r="AR2686" t="s"/>
      <c r="AS2686" t="s">
        <v>445</v>
      </c>
      <c r="AT2686" t="s">
        <v>94</v>
      </c>
      <c r="AU2686" t="s">
        <v>91</v>
      </c>
      <c r="AV2686" t="s"/>
      <c r="AW2686" t="s">
        <v>95</v>
      </c>
      <c r="AX2686" t="s"/>
      <c r="AY2686" t="n">
        <v>419224</v>
      </c>
      <c r="AZ2686" t="s">
        <v>446</v>
      </c>
      <c r="BA2686" t="s"/>
      <c r="BB2686" t="s"/>
      <c r="BC2686" t="n">
        <v>38.9184</v>
      </c>
      <c r="BD2686" t="n">
        <v>38.9184</v>
      </c>
      <c r="BE2686" t="s">
        <v>3028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>
        <v>98</v>
      </c>
      <c r="BO2686" t="s">
        <v>82</v>
      </c>
      <c r="BP2686" t="s">
        <v>99</v>
      </c>
      <c r="BQ2686" t="s">
        <v>285</v>
      </c>
      <c r="BR2686" t="s">
        <v>449</v>
      </c>
    </row>
    <row r="2687" spans="1:70">
      <c r="A2687" t="s">
        <v>70</v>
      </c>
      <c r="B2687" t="s">
        <v>71</v>
      </c>
      <c r="C2687" t="s">
        <v>265</v>
      </c>
      <c r="D2687" t="n">
        <v>3</v>
      </c>
      <c r="E2687" t="s">
        <v>439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83.13</v>
      </c>
      <c r="L2687" t="s">
        <v>77</v>
      </c>
      <c r="M2687" t="s"/>
      <c r="N2687" t="s">
        <v>276</v>
      </c>
      <c r="O2687" t="s">
        <v>79</v>
      </c>
      <c r="P2687" t="s">
        <v>439</v>
      </c>
      <c r="Q2687" t="s"/>
      <c r="R2687" t="s">
        <v>80</v>
      </c>
      <c r="S2687" t="s">
        <v>3026</v>
      </c>
      <c r="T2687" t="s">
        <v>82</v>
      </c>
      <c r="U2687" t="s">
        <v>83</v>
      </c>
      <c r="V2687" t="s">
        <v>84</v>
      </c>
      <c r="W2687" t="s">
        <v>103</v>
      </c>
      <c r="X2687" t="s"/>
      <c r="Y2687" t="s">
        <v>86</v>
      </c>
      <c r="Z2687">
        <f>HYPERLINK("https://hotelmonitor-cachepage.eclerx.com/savepage/tk_1545475870849661_sr_60.html","info")</f>
        <v/>
      </c>
      <c r="AA2687" t="n">
        <v>-419224</v>
      </c>
      <c r="AB2687" t="s">
        <v>442</v>
      </c>
      <c r="AC2687" t="s">
        <v>88</v>
      </c>
      <c r="AD2687" t="s">
        <v>89</v>
      </c>
      <c r="AE2687" t="s"/>
      <c r="AF2687" t="s"/>
      <c r="AG2687" t="s"/>
      <c r="AH2687" t="s">
        <v>3027</v>
      </c>
      <c r="AI2687" t="s">
        <v>3026</v>
      </c>
      <c r="AJ2687" t="s"/>
      <c r="AK2687" t="s">
        <v>91</v>
      </c>
      <c r="AL2687" t="s"/>
      <c r="AM2687" t="s"/>
      <c r="AN2687" t="s">
        <v>91</v>
      </c>
      <c r="AO2687" t="s"/>
      <c r="AP2687" t="n">
        <v>9</v>
      </c>
      <c r="AQ2687" t="s">
        <v>92</v>
      </c>
      <c r="AR2687" t="s"/>
      <c r="AS2687" t="s">
        <v>445</v>
      </c>
      <c r="AT2687" t="s">
        <v>94</v>
      </c>
      <c r="AU2687" t="s">
        <v>91</v>
      </c>
      <c r="AV2687" t="s"/>
      <c r="AW2687" t="s">
        <v>95</v>
      </c>
      <c r="AX2687" t="s"/>
      <c r="AY2687" t="n">
        <v>419224</v>
      </c>
      <c r="AZ2687" t="s">
        <v>446</v>
      </c>
      <c r="BA2687" t="s"/>
      <c r="BB2687" t="s"/>
      <c r="BC2687" t="n">
        <v>38.9184</v>
      </c>
      <c r="BD2687" t="n">
        <v>38.9184</v>
      </c>
      <c r="BE2687" t="s">
        <v>3028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>
        <v>98</v>
      </c>
      <c r="BO2687" t="s">
        <v>82</v>
      </c>
      <c r="BP2687" t="s">
        <v>99</v>
      </c>
      <c r="BQ2687" t="s">
        <v>285</v>
      </c>
      <c r="BR2687" t="s">
        <v>449</v>
      </c>
    </row>
    <row r="2688" spans="1:70">
      <c r="A2688" t="s">
        <v>70</v>
      </c>
      <c r="B2688" t="s">
        <v>71</v>
      </c>
      <c r="C2688" t="s">
        <v>265</v>
      </c>
      <c r="D2688" t="n">
        <v>3</v>
      </c>
      <c r="E2688" t="s">
        <v>439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85.87</v>
      </c>
      <c r="L2688" t="s">
        <v>77</v>
      </c>
      <c r="M2688" t="s"/>
      <c r="N2688" t="s">
        <v>276</v>
      </c>
      <c r="O2688" t="s">
        <v>79</v>
      </c>
      <c r="P2688" t="s">
        <v>439</v>
      </c>
      <c r="Q2688" t="s"/>
      <c r="R2688" t="s">
        <v>80</v>
      </c>
      <c r="S2688" t="s">
        <v>3029</v>
      </c>
      <c r="T2688" t="s">
        <v>82</v>
      </c>
      <c r="U2688" t="s">
        <v>83</v>
      </c>
      <c r="V2688" t="s">
        <v>84</v>
      </c>
      <c r="W2688" t="s">
        <v>103</v>
      </c>
      <c r="X2688" t="s"/>
      <c r="Y2688" t="s">
        <v>86</v>
      </c>
      <c r="Z2688">
        <f>HYPERLINK("https://hotelmonitor-cachepage.eclerx.com/savepage/tk_1545475870849661_sr_60.html","info")</f>
        <v/>
      </c>
      <c r="AA2688" t="n">
        <v>-419224</v>
      </c>
      <c r="AB2688" t="s">
        <v>451</v>
      </c>
      <c r="AC2688" t="s">
        <v>88</v>
      </c>
      <c r="AD2688" t="s">
        <v>89</v>
      </c>
      <c r="AE2688" t="s"/>
      <c r="AF2688" t="s"/>
      <c r="AG2688" t="s"/>
      <c r="AH2688" t="s">
        <v>3030</v>
      </c>
      <c r="AI2688" t="s">
        <v>3029</v>
      </c>
      <c r="AJ2688" t="s"/>
      <c r="AK2688" t="s">
        <v>91</v>
      </c>
      <c r="AL2688" t="s"/>
      <c r="AM2688" t="s"/>
      <c r="AN2688" t="s">
        <v>91</v>
      </c>
      <c r="AO2688" t="s"/>
      <c r="AP2688" t="n">
        <v>9</v>
      </c>
      <c r="AQ2688" t="s">
        <v>92</v>
      </c>
      <c r="AR2688" t="s"/>
      <c r="AS2688" t="s">
        <v>445</v>
      </c>
      <c r="AT2688" t="s">
        <v>94</v>
      </c>
      <c r="AU2688" t="s">
        <v>91</v>
      </c>
      <c r="AV2688" t="s"/>
      <c r="AW2688" t="s">
        <v>95</v>
      </c>
      <c r="AX2688" t="s"/>
      <c r="AY2688" t="n">
        <v>419224</v>
      </c>
      <c r="AZ2688" t="s">
        <v>446</v>
      </c>
      <c r="BA2688" t="s"/>
      <c r="BB2688" t="s"/>
      <c r="BC2688" t="n">
        <v>38.9184</v>
      </c>
      <c r="BD2688" t="n">
        <v>38.9184</v>
      </c>
      <c r="BE2688" t="s">
        <v>3031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>
        <v>98</v>
      </c>
      <c r="BO2688" t="s">
        <v>82</v>
      </c>
      <c r="BP2688" t="s">
        <v>99</v>
      </c>
      <c r="BQ2688" t="s">
        <v>285</v>
      </c>
      <c r="BR2688" t="s">
        <v>449</v>
      </c>
    </row>
    <row r="2689" spans="1:70">
      <c r="A2689" t="s">
        <v>70</v>
      </c>
      <c r="B2689" t="s">
        <v>71</v>
      </c>
      <c r="C2689" t="s">
        <v>265</v>
      </c>
      <c r="D2689" t="n">
        <v>3</v>
      </c>
      <c r="E2689" t="s">
        <v>439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85.87</v>
      </c>
      <c r="L2689" t="s">
        <v>77</v>
      </c>
      <c r="M2689" t="s"/>
      <c r="N2689" t="s">
        <v>276</v>
      </c>
      <c r="O2689" t="s">
        <v>79</v>
      </c>
      <c r="P2689" t="s">
        <v>439</v>
      </c>
      <c r="Q2689" t="s"/>
      <c r="R2689" t="s">
        <v>80</v>
      </c>
      <c r="S2689" t="s">
        <v>3029</v>
      </c>
      <c r="T2689" t="s">
        <v>82</v>
      </c>
      <c r="U2689" t="s">
        <v>83</v>
      </c>
      <c r="V2689" t="s">
        <v>84</v>
      </c>
      <c r="W2689" t="s">
        <v>103</v>
      </c>
      <c r="X2689" t="s"/>
      <c r="Y2689" t="s">
        <v>86</v>
      </c>
      <c r="Z2689">
        <f>HYPERLINK("https://hotelmonitor-cachepage.eclerx.com/savepage/tk_1545475870849661_sr_60.html","info")</f>
        <v/>
      </c>
      <c r="AA2689" t="n">
        <v>-419224</v>
      </c>
      <c r="AB2689" t="s">
        <v>451</v>
      </c>
      <c r="AC2689" t="s">
        <v>88</v>
      </c>
      <c r="AD2689" t="s">
        <v>89</v>
      </c>
      <c r="AE2689" t="s"/>
      <c r="AF2689" t="s"/>
      <c r="AG2689" t="s"/>
      <c r="AH2689" t="s">
        <v>3030</v>
      </c>
      <c r="AI2689" t="s">
        <v>3029</v>
      </c>
      <c r="AJ2689" t="s"/>
      <c r="AK2689" t="s">
        <v>91</v>
      </c>
      <c r="AL2689" t="s"/>
      <c r="AM2689" t="s"/>
      <c r="AN2689" t="s">
        <v>91</v>
      </c>
      <c r="AO2689" t="s"/>
      <c r="AP2689" t="n">
        <v>9</v>
      </c>
      <c r="AQ2689" t="s">
        <v>92</v>
      </c>
      <c r="AR2689" t="s"/>
      <c r="AS2689" t="s">
        <v>445</v>
      </c>
      <c r="AT2689" t="s">
        <v>94</v>
      </c>
      <c r="AU2689" t="s">
        <v>91</v>
      </c>
      <c r="AV2689" t="s"/>
      <c r="AW2689" t="s">
        <v>95</v>
      </c>
      <c r="AX2689" t="s"/>
      <c r="AY2689" t="n">
        <v>419224</v>
      </c>
      <c r="AZ2689" t="s">
        <v>446</v>
      </c>
      <c r="BA2689" t="s"/>
      <c r="BB2689" t="s"/>
      <c r="BC2689" t="n">
        <v>38.9184</v>
      </c>
      <c r="BD2689" t="n">
        <v>38.9184</v>
      </c>
      <c r="BE2689" t="s">
        <v>3031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>
        <v>98</v>
      </c>
      <c r="BO2689" t="s">
        <v>82</v>
      </c>
      <c r="BP2689" t="s">
        <v>99</v>
      </c>
      <c r="BQ2689" t="s">
        <v>285</v>
      </c>
      <c r="BR2689" t="s">
        <v>449</v>
      </c>
    </row>
    <row r="2690" spans="1:70">
      <c r="A2690" t="s">
        <v>70</v>
      </c>
      <c r="B2690" t="s">
        <v>71</v>
      </c>
      <c r="C2690" t="s">
        <v>265</v>
      </c>
      <c r="D2690" t="n">
        <v>3</v>
      </c>
      <c r="E2690" t="s">
        <v>439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94.38</v>
      </c>
      <c r="L2690" t="s">
        <v>77</v>
      </c>
      <c r="M2690" t="s"/>
      <c r="N2690" t="s">
        <v>276</v>
      </c>
      <c r="O2690" t="s">
        <v>79</v>
      </c>
      <c r="P2690" t="s">
        <v>439</v>
      </c>
      <c r="Q2690" t="s"/>
      <c r="R2690" t="s">
        <v>80</v>
      </c>
      <c r="S2690" t="s">
        <v>3032</v>
      </c>
      <c r="T2690" t="s">
        <v>82</v>
      </c>
      <c r="U2690" t="s">
        <v>83</v>
      </c>
      <c r="V2690" t="s">
        <v>84</v>
      </c>
      <c r="W2690" t="s">
        <v>107</v>
      </c>
      <c r="X2690" t="s"/>
      <c r="Y2690" t="s">
        <v>86</v>
      </c>
      <c r="Z2690">
        <f>HYPERLINK("https://hotelmonitor-cachepage.eclerx.com/savepage/tk_1545475870849661_sr_60.html","info")</f>
        <v/>
      </c>
      <c r="AA2690" t="n">
        <v>-419224</v>
      </c>
      <c r="AB2690" t="s">
        <v>442</v>
      </c>
      <c r="AC2690" t="s">
        <v>88</v>
      </c>
      <c r="AD2690" t="s">
        <v>89</v>
      </c>
      <c r="AE2690" t="s"/>
      <c r="AF2690" t="s"/>
      <c r="AG2690" t="s"/>
      <c r="AH2690" t="s">
        <v>3033</v>
      </c>
      <c r="AI2690" t="s">
        <v>3032</v>
      </c>
      <c r="AJ2690" t="s"/>
      <c r="AK2690" t="s">
        <v>91</v>
      </c>
      <c r="AL2690" t="s"/>
      <c r="AM2690" t="s"/>
      <c r="AN2690" t="s">
        <v>91</v>
      </c>
      <c r="AO2690" t="s"/>
      <c r="AP2690" t="n">
        <v>9</v>
      </c>
      <c r="AQ2690" t="s">
        <v>92</v>
      </c>
      <c r="AR2690" t="s"/>
      <c r="AS2690" t="s">
        <v>445</v>
      </c>
      <c r="AT2690" t="s">
        <v>94</v>
      </c>
      <c r="AU2690" t="s">
        <v>91</v>
      </c>
      <c r="AV2690" t="s"/>
      <c r="AW2690" t="s">
        <v>95</v>
      </c>
      <c r="AX2690" t="s"/>
      <c r="AY2690" t="n">
        <v>419224</v>
      </c>
      <c r="AZ2690" t="s">
        <v>446</v>
      </c>
      <c r="BA2690" t="s"/>
      <c r="BB2690" t="s"/>
      <c r="BC2690" t="n">
        <v>38.9184</v>
      </c>
      <c r="BD2690" t="n">
        <v>38.9184</v>
      </c>
      <c r="BE2690" t="s">
        <v>3034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>
        <v>98</v>
      </c>
      <c r="BO2690" t="s">
        <v>82</v>
      </c>
      <c r="BP2690" t="s">
        <v>99</v>
      </c>
      <c r="BQ2690" t="s">
        <v>285</v>
      </c>
      <c r="BR2690" t="s">
        <v>449</v>
      </c>
    </row>
    <row r="2691" spans="1:70">
      <c r="A2691" t="s">
        <v>70</v>
      </c>
      <c r="B2691" t="s">
        <v>71</v>
      </c>
      <c r="C2691" t="s">
        <v>265</v>
      </c>
      <c r="D2691" t="n">
        <v>3</v>
      </c>
      <c r="E2691" t="s">
        <v>439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94.38</v>
      </c>
      <c r="L2691" t="s">
        <v>77</v>
      </c>
      <c r="M2691" t="s"/>
      <c r="N2691" t="s">
        <v>276</v>
      </c>
      <c r="O2691" t="s">
        <v>79</v>
      </c>
      <c r="P2691" t="s">
        <v>439</v>
      </c>
      <c r="Q2691" t="s"/>
      <c r="R2691" t="s">
        <v>80</v>
      </c>
      <c r="S2691" t="s">
        <v>3032</v>
      </c>
      <c r="T2691" t="s">
        <v>82</v>
      </c>
      <c r="U2691" t="s">
        <v>83</v>
      </c>
      <c r="V2691" t="s">
        <v>84</v>
      </c>
      <c r="W2691" t="s">
        <v>107</v>
      </c>
      <c r="X2691" t="s"/>
      <c r="Y2691" t="s">
        <v>86</v>
      </c>
      <c r="Z2691">
        <f>HYPERLINK("https://hotelmonitor-cachepage.eclerx.com/savepage/tk_1545475870849661_sr_60.html","info")</f>
        <v/>
      </c>
      <c r="AA2691" t="n">
        <v>-419224</v>
      </c>
      <c r="AB2691" t="s">
        <v>442</v>
      </c>
      <c r="AC2691" t="s">
        <v>88</v>
      </c>
      <c r="AD2691" t="s">
        <v>89</v>
      </c>
      <c r="AE2691" t="s"/>
      <c r="AF2691" t="s"/>
      <c r="AG2691" t="s"/>
      <c r="AH2691" t="s">
        <v>3033</v>
      </c>
      <c r="AI2691" t="s">
        <v>3032</v>
      </c>
      <c r="AJ2691" t="s"/>
      <c r="AK2691" t="s">
        <v>91</v>
      </c>
      <c r="AL2691" t="s"/>
      <c r="AM2691" t="s"/>
      <c r="AN2691" t="s">
        <v>91</v>
      </c>
      <c r="AO2691" t="s"/>
      <c r="AP2691" t="n">
        <v>9</v>
      </c>
      <c r="AQ2691" t="s">
        <v>92</v>
      </c>
      <c r="AR2691" t="s"/>
      <c r="AS2691" t="s">
        <v>445</v>
      </c>
      <c r="AT2691" t="s">
        <v>94</v>
      </c>
      <c r="AU2691" t="s">
        <v>91</v>
      </c>
      <c r="AV2691" t="s"/>
      <c r="AW2691" t="s">
        <v>95</v>
      </c>
      <c r="AX2691" t="s"/>
      <c r="AY2691" t="n">
        <v>419224</v>
      </c>
      <c r="AZ2691" t="s">
        <v>446</v>
      </c>
      <c r="BA2691" t="s"/>
      <c r="BB2691" t="s"/>
      <c r="BC2691" t="n">
        <v>38.9184</v>
      </c>
      <c r="BD2691" t="n">
        <v>38.9184</v>
      </c>
      <c r="BE2691" t="s">
        <v>3034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>
        <v>98</v>
      </c>
      <c r="BO2691" t="s">
        <v>82</v>
      </c>
      <c r="BP2691" t="s">
        <v>99</v>
      </c>
      <c r="BQ2691" t="s">
        <v>285</v>
      </c>
      <c r="BR2691" t="s">
        <v>449</v>
      </c>
    </row>
    <row r="2692" spans="1:70">
      <c r="A2692" t="s">
        <v>70</v>
      </c>
      <c r="B2692" t="s">
        <v>71</v>
      </c>
      <c r="C2692" t="s">
        <v>265</v>
      </c>
      <c r="D2692" t="n">
        <v>3</v>
      </c>
      <c r="E2692" t="s">
        <v>439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97.48999999999999</v>
      </c>
      <c r="L2692" t="s">
        <v>77</v>
      </c>
      <c r="M2692" t="s"/>
      <c r="N2692" t="s">
        <v>276</v>
      </c>
      <c r="O2692" t="s">
        <v>79</v>
      </c>
      <c r="P2692" t="s">
        <v>439</v>
      </c>
      <c r="Q2692" t="s"/>
      <c r="R2692" t="s">
        <v>80</v>
      </c>
      <c r="S2692" t="s">
        <v>3035</v>
      </c>
      <c r="T2692" t="s">
        <v>82</v>
      </c>
      <c r="U2692" t="s">
        <v>83</v>
      </c>
      <c r="V2692" t="s">
        <v>84</v>
      </c>
      <c r="W2692" t="s">
        <v>107</v>
      </c>
      <c r="X2692" t="s"/>
      <c r="Y2692" t="s">
        <v>86</v>
      </c>
      <c r="Z2692">
        <f>HYPERLINK("https://hotelmonitor-cachepage.eclerx.com/savepage/tk_1545475870849661_sr_60.html","info")</f>
        <v/>
      </c>
      <c r="AA2692" t="n">
        <v>-419224</v>
      </c>
      <c r="AB2692" t="s">
        <v>451</v>
      </c>
      <c r="AC2692" t="s">
        <v>88</v>
      </c>
      <c r="AD2692" t="s">
        <v>89</v>
      </c>
      <c r="AE2692" t="s"/>
      <c r="AF2692" t="s"/>
      <c r="AG2692" t="s"/>
      <c r="AH2692" t="s">
        <v>3036</v>
      </c>
      <c r="AI2692" t="s">
        <v>3035</v>
      </c>
      <c r="AJ2692" t="s"/>
      <c r="AK2692" t="s">
        <v>91</v>
      </c>
      <c r="AL2692" t="s"/>
      <c r="AM2692" t="s"/>
      <c r="AN2692" t="s">
        <v>91</v>
      </c>
      <c r="AO2692" t="s"/>
      <c r="AP2692" t="n">
        <v>9</v>
      </c>
      <c r="AQ2692" t="s">
        <v>92</v>
      </c>
      <c r="AR2692" t="s"/>
      <c r="AS2692" t="s">
        <v>445</v>
      </c>
      <c r="AT2692" t="s">
        <v>94</v>
      </c>
      <c r="AU2692" t="s">
        <v>91</v>
      </c>
      <c r="AV2692" t="s"/>
      <c r="AW2692" t="s">
        <v>95</v>
      </c>
      <c r="AX2692" t="s"/>
      <c r="AY2692" t="n">
        <v>419224</v>
      </c>
      <c r="AZ2692" t="s">
        <v>446</v>
      </c>
      <c r="BA2692" t="s"/>
      <c r="BB2692" t="s"/>
      <c r="BC2692" t="n">
        <v>38.9184</v>
      </c>
      <c r="BD2692" t="n">
        <v>38.9184</v>
      </c>
      <c r="BE2692" t="s">
        <v>3037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>
        <v>98</v>
      </c>
      <c r="BO2692" t="s">
        <v>82</v>
      </c>
      <c r="BP2692" t="s">
        <v>99</v>
      </c>
      <c r="BQ2692" t="s">
        <v>285</v>
      </c>
      <c r="BR2692" t="s">
        <v>449</v>
      </c>
    </row>
    <row r="2693" spans="1:70">
      <c r="A2693" t="s">
        <v>70</v>
      </c>
      <c r="B2693" t="s">
        <v>71</v>
      </c>
      <c r="C2693" t="s">
        <v>265</v>
      </c>
      <c r="D2693" t="n">
        <v>3</v>
      </c>
      <c r="E2693" t="s">
        <v>439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97.48999999999999</v>
      </c>
      <c r="L2693" t="s">
        <v>77</v>
      </c>
      <c r="M2693" t="s"/>
      <c r="N2693" t="s">
        <v>276</v>
      </c>
      <c r="O2693" t="s">
        <v>79</v>
      </c>
      <c r="P2693" t="s">
        <v>439</v>
      </c>
      <c r="Q2693" t="s"/>
      <c r="R2693" t="s">
        <v>80</v>
      </c>
      <c r="S2693" t="s">
        <v>3035</v>
      </c>
      <c r="T2693" t="s">
        <v>82</v>
      </c>
      <c r="U2693" t="s">
        <v>83</v>
      </c>
      <c r="V2693" t="s">
        <v>84</v>
      </c>
      <c r="W2693" t="s">
        <v>107</v>
      </c>
      <c r="X2693" t="s"/>
      <c r="Y2693" t="s">
        <v>86</v>
      </c>
      <c r="Z2693">
        <f>HYPERLINK("https://hotelmonitor-cachepage.eclerx.com/savepage/tk_1545475870849661_sr_60.html","info")</f>
        <v/>
      </c>
      <c r="AA2693" t="n">
        <v>-419224</v>
      </c>
      <c r="AB2693" t="s">
        <v>451</v>
      </c>
      <c r="AC2693" t="s">
        <v>88</v>
      </c>
      <c r="AD2693" t="s">
        <v>89</v>
      </c>
      <c r="AE2693" t="s"/>
      <c r="AF2693" t="s"/>
      <c r="AG2693" t="s"/>
      <c r="AH2693" t="s">
        <v>3036</v>
      </c>
      <c r="AI2693" t="s">
        <v>3035</v>
      </c>
      <c r="AJ2693" t="s"/>
      <c r="AK2693" t="s">
        <v>91</v>
      </c>
      <c r="AL2693" t="s"/>
      <c r="AM2693" t="s"/>
      <c r="AN2693" t="s">
        <v>91</v>
      </c>
      <c r="AO2693" t="s"/>
      <c r="AP2693" t="n">
        <v>9</v>
      </c>
      <c r="AQ2693" t="s">
        <v>92</v>
      </c>
      <c r="AR2693" t="s"/>
      <c r="AS2693" t="s">
        <v>445</v>
      </c>
      <c r="AT2693" t="s">
        <v>94</v>
      </c>
      <c r="AU2693" t="s">
        <v>91</v>
      </c>
      <c r="AV2693" t="s"/>
      <c r="AW2693" t="s">
        <v>95</v>
      </c>
      <c r="AX2693" t="s"/>
      <c r="AY2693" t="n">
        <v>419224</v>
      </c>
      <c r="AZ2693" t="s">
        <v>446</v>
      </c>
      <c r="BA2693" t="s"/>
      <c r="BB2693" t="s"/>
      <c r="BC2693" t="n">
        <v>38.9184</v>
      </c>
      <c r="BD2693" t="n">
        <v>38.9184</v>
      </c>
      <c r="BE2693" t="s">
        <v>3037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>
        <v>98</v>
      </c>
      <c r="BO2693" t="s">
        <v>82</v>
      </c>
      <c r="BP2693" t="s">
        <v>99</v>
      </c>
      <c r="BQ2693" t="s">
        <v>285</v>
      </c>
      <c r="BR2693" t="s">
        <v>449</v>
      </c>
    </row>
    <row r="2694" spans="1:70">
      <c r="A2694" t="s">
        <v>70</v>
      </c>
      <c r="B2694" t="s">
        <v>71</v>
      </c>
      <c r="C2694" t="s">
        <v>265</v>
      </c>
      <c r="D2694" t="n">
        <v>3</v>
      </c>
      <c r="E2694" t="s">
        <v>439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94.41</v>
      </c>
      <c r="L2694" t="s">
        <v>77</v>
      </c>
      <c r="M2694" t="s"/>
      <c r="N2694" t="s">
        <v>1004</v>
      </c>
      <c r="O2694" t="s">
        <v>79</v>
      </c>
      <c r="P2694" t="s">
        <v>439</v>
      </c>
      <c r="Q2694" t="s"/>
      <c r="R2694" t="s">
        <v>80</v>
      </c>
      <c r="S2694" t="s">
        <v>3038</v>
      </c>
      <c r="T2694" t="s">
        <v>82</v>
      </c>
      <c r="U2694" t="s">
        <v>83</v>
      </c>
      <c r="V2694" t="s">
        <v>84</v>
      </c>
      <c r="W2694" t="s">
        <v>103</v>
      </c>
      <c r="X2694" t="s"/>
      <c r="Y2694" t="s">
        <v>86</v>
      </c>
      <c r="Z2694">
        <f>HYPERLINK("https://hotelmonitor-cachepage.eclerx.com/savepage/tk_1545475870849661_sr_60.html","info")</f>
        <v/>
      </c>
      <c r="AA2694" t="n">
        <v>-419224</v>
      </c>
      <c r="AB2694" t="s">
        <v>269</v>
      </c>
      <c r="AC2694" t="s">
        <v>88</v>
      </c>
      <c r="AD2694" t="s">
        <v>89</v>
      </c>
      <c r="AE2694" t="s"/>
      <c r="AF2694" t="s"/>
      <c r="AG2694" t="s"/>
      <c r="AH2694" t="s">
        <v>3039</v>
      </c>
      <c r="AI2694" t="s">
        <v>3038</v>
      </c>
      <c r="AJ2694" t="s"/>
      <c r="AK2694" t="s">
        <v>91</v>
      </c>
      <c r="AL2694" t="s"/>
      <c r="AM2694" t="s">
        <v>271</v>
      </c>
      <c r="AN2694" t="s">
        <v>91</v>
      </c>
      <c r="AO2694" t="s"/>
      <c r="AP2694" t="n">
        <v>9</v>
      </c>
      <c r="AQ2694" t="s">
        <v>92</v>
      </c>
      <c r="AR2694" t="s"/>
      <c r="AS2694" t="s">
        <v>160</v>
      </c>
      <c r="AT2694" t="s">
        <v>94</v>
      </c>
      <c r="AU2694" t="s">
        <v>91</v>
      </c>
      <c r="AV2694" t="s"/>
      <c r="AW2694" t="s">
        <v>95</v>
      </c>
      <c r="AX2694" t="s"/>
      <c r="AY2694" t="n">
        <v>419224</v>
      </c>
      <c r="AZ2694" t="s">
        <v>446</v>
      </c>
      <c r="BA2694" t="s"/>
      <c r="BB2694" t="s"/>
      <c r="BC2694" t="n">
        <v>38.9184</v>
      </c>
      <c r="BD2694" t="n">
        <v>38.9184</v>
      </c>
      <c r="BE2694" t="s">
        <v>3040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1008</v>
      </c>
      <c r="BR2694" t="s">
        <v>449</v>
      </c>
    </row>
    <row r="2695" spans="1:70">
      <c r="A2695" t="s">
        <v>70</v>
      </c>
      <c r="B2695" t="s">
        <v>71</v>
      </c>
      <c r="C2695" t="s">
        <v>265</v>
      </c>
      <c r="D2695" t="n">
        <v>3</v>
      </c>
      <c r="E2695" t="s">
        <v>439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94.41</v>
      </c>
      <c r="L2695" t="s">
        <v>77</v>
      </c>
      <c r="M2695" t="s"/>
      <c r="N2695" t="s">
        <v>1004</v>
      </c>
      <c r="O2695" t="s">
        <v>79</v>
      </c>
      <c r="P2695" t="s">
        <v>439</v>
      </c>
      <c r="Q2695" t="s"/>
      <c r="R2695" t="s">
        <v>80</v>
      </c>
      <c r="S2695" t="s">
        <v>3038</v>
      </c>
      <c r="T2695" t="s">
        <v>82</v>
      </c>
      <c r="U2695" t="s">
        <v>83</v>
      </c>
      <c r="V2695" t="s">
        <v>84</v>
      </c>
      <c r="W2695" t="s">
        <v>103</v>
      </c>
      <c r="X2695" t="s"/>
      <c r="Y2695" t="s">
        <v>86</v>
      </c>
      <c r="Z2695">
        <f>HYPERLINK("https://hotelmonitor-cachepage.eclerx.com/savepage/tk_1545475870849661_sr_60.html","info")</f>
        <v/>
      </c>
      <c r="AA2695" t="n">
        <v>-419224</v>
      </c>
      <c r="AB2695" t="s">
        <v>269</v>
      </c>
      <c r="AC2695" t="s">
        <v>88</v>
      </c>
      <c r="AD2695" t="s">
        <v>89</v>
      </c>
      <c r="AE2695" t="s"/>
      <c r="AF2695" t="s"/>
      <c r="AG2695" t="s"/>
      <c r="AH2695" t="s">
        <v>3039</v>
      </c>
      <c r="AI2695" t="s">
        <v>3038</v>
      </c>
      <c r="AJ2695" t="s"/>
      <c r="AK2695" t="s">
        <v>91</v>
      </c>
      <c r="AL2695" t="s"/>
      <c r="AM2695" t="s">
        <v>271</v>
      </c>
      <c r="AN2695" t="s">
        <v>91</v>
      </c>
      <c r="AO2695" t="s"/>
      <c r="AP2695" t="n">
        <v>9</v>
      </c>
      <c r="AQ2695" t="s">
        <v>92</v>
      </c>
      <c r="AR2695" t="s"/>
      <c r="AS2695" t="s">
        <v>160</v>
      </c>
      <c r="AT2695" t="s">
        <v>94</v>
      </c>
      <c r="AU2695" t="s">
        <v>91</v>
      </c>
      <c r="AV2695" t="s"/>
      <c r="AW2695" t="s">
        <v>95</v>
      </c>
      <c r="AX2695" t="s"/>
      <c r="AY2695" t="n">
        <v>419224</v>
      </c>
      <c r="AZ2695" t="s">
        <v>446</v>
      </c>
      <c r="BA2695" t="s"/>
      <c r="BB2695" t="s"/>
      <c r="BC2695" t="n">
        <v>38.9184</v>
      </c>
      <c r="BD2695" t="n">
        <v>38.9184</v>
      </c>
      <c r="BE2695" t="s">
        <v>3040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1008</v>
      </c>
      <c r="BR2695" t="s">
        <v>449</v>
      </c>
    </row>
    <row r="2696" spans="1:70">
      <c r="A2696" t="s">
        <v>70</v>
      </c>
      <c r="B2696" t="s">
        <v>71</v>
      </c>
      <c r="C2696" t="s">
        <v>265</v>
      </c>
      <c r="D2696" t="n">
        <v>3</v>
      </c>
      <c r="E2696" t="s">
        <v>439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106.64</v>
      </c>
      <c r="L2696" t="s">
        <v>77</v>
      </c>
      <c r="M2696" t="s"/>
      <c r="N2696" t="s">
        <v>1004</v>
      </c>
      <c r="O2696" t="s">
        <v>79</v>
      </c>
      <c r="P2696" t="s">
        <v>439</v>
      </c>
      <c r="Q2696" t="s"/>
      <c r="R2696" t="s">
        <v>80</v>
      </c>
      <c r="S2696" t="s">
        <v>3041</v>
      </c>
      <c r="T2696" t="s">
        <v>82</v>
      </c>
      <c r="U2696" t="s">
        <v>83</v>
      </c>
      <c r="V2696" t="s">
        <v>84</v>
      </c>
      <c r="W2696" t="s">
        <v>107</v>
      </c>
      <c r="X2696" t="s"/>
      <c r="Y2696" t="s">
        <v>86</v>
      </c>
      <c r="Z2696">
        <f>HYPERLINK("https://hotelmonitor-cachepage.eclerx.com/savepage/tk_1545475870849661_sr_60.html","info")</f>
        <v/>
      </c>
      <c r="AA2696" t="n">
        <v>-419224</v>
      </c>
      <c r="AB2696" t="s">
        <v>269</v>
      </c>
      <c r="AC2696" t="s">
        <v>88</v>
      </c>
      <c r="AD2696" t="s">
        <v>89</v>
      </c>
      <c r="AE2696" t="s"/>
      <c r="AF2696" t="s"/>
      <c r="AG2696" t="s"/>
      <c r="AH2696" t="s">
        <v>3042</v>
      </c>
      <c r="AI2696" t="s">
        <v>3041</v>
      </c>
      <c r="AJ2696" t="s"/>
      <c r="AK2696" t="s">
        <v>91</v>
      </c>
      <c r="AL2696" t="s"/>
      <c r="AM2696" t="s">
        <v>271</v>
      </c>
      <c r="AN2696" t="s">
        <v>91</v>
      </c>
      <c r="AO2696" t="s"/>
      <c r="AP2696" t="n">
        <v>9</v>
      </c>
      <c r="AQ2696" t="s">
        <v>92</v>
      </c>
      <c r="AR2696" t="s"/>
      <c r="AS2696" t="s">
        <v>160</v>
      </c>
      <c r="AT2696" t="s">
        <v>94</v>
      </c>
      <c r="AU2696" t="s">
        <v>91</v>
      </c>
      <c r="AV2696" t="s"/>
      <c r="AW2696" t="s">
        <v>95</v>
      </c>
      <c r="AX2696" t="s"/>
      <c r="AY2696" t="n">
        <v>419224</v>
      </c>
      <c r="AZ2696" t="s">
        <v>446</v>
      </c>
      <c r="BA2696" t="s"/>
      <c r="BB2696" t="s"/>
      <c r="BC2696" t="n">
        <v>38.9184</v>
      </c>
      <c r="BD2696" t="n">
        <v>38.9184</v>
      </c>
      <c r="BE2696" t="s">
        <v>3043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1008</v>
      </c>
      <c r="BR2696" t="s">
        <v>449</v>
      </c>
    </row>
    <row r="2697" spans="1:70">
      <c r="A2697" t="s">
        <v>70</v>
      </c>
      <c r="B2697" t="s">
        <v>71</v>
      </c>
      <c r="C2697" t="s">
        <v>265</v>
      </c>
      <c r="D2697" t="n">
        <v>3</v>
      </c>
      <c r="E2697" t="s">
        <v>439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106.64</v>
      </c>
      <c r="L2697" t="s">
        <v>77</v>
      </c>
      <c r="M2697" t="s"/>
      <c r="N2697" t="s">
        <v>1004</v>
      </c>
      <c r="O2697" t="s">
        <v>79</v>
      </c>
      <c r="P2697" t="s">
        <v>439</v>
      </c>
      <c r="Q2697" t="s"/>
      <c r="R2697" t="s">
        <v>80</v>
      </c>
      <c r="S2697" t="s">
        <v>3041</v>
      </c>
      <c r="T2697" t="s">
        <v>82</v>
      </c>
      <c r="U2697" t="s">
        <v>83</v>
      </c>
      <c r="V2697" t="s">
        <v>84</v>
      </c>
      <c r="W2697" t="s">
        <v>107</v>
      </c>
      <c r="X2697" t="s"/>
      <c r="Y2697" t="s">
        <v>86</v>
      </c>
      <c r="Z2697">
        <f>HYPERLINK("https://hotelmonitor-cachepage.eclerx.com/savepage/tk_1545475870849661_sr_60.html","info")</f>
        <v/>
      </c>
      <c r="AA2697" t="n">
        <v>-419224</v>
      </c>
      <c r="AB2697" t="s">
        <v>269</v>
      </c>
      <c r="AC2697" t="s">
        <v>88</v>
      </c>
      <c r="AD2697" t="s">
        <v>89</v>
      </c>
      <c r="AE2697" t="s"/>
      <c r="AF2697" t="s"/>
      <c r="AG2697" t="s"/>
      <c r="AH2697" t="s">
        <v>3042</v>
      </c>
      <c r="AI2697" t="s">
        <v>3041</v>
      </c>
      <c r="AJ2697" t="s"/>
      <c r="AK2697" t="s">
        <v>91</v>
      </c>
      <c r="AL2697" t="s"/>
      <c r="AM2697" t="s">
        <v>271</v>
      </c>
      <c r="AN2697" t="s">
        <v>91</v>
      </c>
      <c r="AO2697" t="s"/>
      <c r="AP2697" t="n">
        <v>9</v>
      </c>
      <c r="AQ2697" t="s">
        <v>92</v>
      </c>
      <c r="AR2697" t="s"/>
      <c r="AS2697" t="s">
        <v>160</v>
      </c>
      <c r="AT2697" t="s">
        <v>94</v>
      </c>
      <c r="AU2697" t="s">
        <v>91</v>
      </c>
      <c r="AV2697" t="s"/>
      <c r="AW2697" t="s">
        <v>95</v>
      </c>
      <c r="AX2697" t="s"/>
      <c r="AY2697" t="n">
        <v>419224</v>
      </c>
      <c r="AZ2697" t="s">
        <v>446</v>
      </c>
      <c r="BA2697" t="s"/>
      <c r="BB2697" t="s"/>
      <c r="BC2697" t="n">
        <v>38.9184</v>
      </c>
      <c r="BD2697" t="n">
        <v>38.9184</v>
      </c>
      <c r="BE2697" t="s">
        <v>3043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1008</v>
      </c>
      <c r="BR2697" t="s">
        <v>449</v>
      </c>
    </row>
    <row r="2698" spans="1:70">
      <c r="A2698" t="s">
        <v>70</v>
      </c>
      <c r="B2698" t="s">
        <v>71</v>
      </c>
      <c r="C2698" t="s">
        <v>265</v>
      </c>
      <c r="D2698" t="n">
        <v>3</v>
      </c>
      <c r="E2698" t="s">
        <v>312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45.56</v>
      </c>
      <c r="L2698" t="s">
        <v>77</v>
      </c>
      <c r="M2698" t="s"/>
      <c r="N2698" t="s">
        <v>313</v>
      </c>
      <c r="O2698" t="s">
        <v>79</v>
      </c>
      <c r="P2698" t="s">
        <v>312</v>
      </c>
      <c r="Q2698" t="s"/>
      <c r="R2698" t="s">
        <v>314</v>
      </c>
      <c r="S2698" t="s">
        <v>2379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>
        <f>HYPERLINK("https://hotelmonitor-cachepage.eclerx.com/savepage/tk_15454758708245935_sr_60.html","info")</f>
        <v/>
      </c>
      <c r="AA2698" t="n">
        <v>-3539753</v>
      </c>
      <c r="AB2698" t="s">
        <v>316</v>
      </c>
      <c r="AC2698" t="s">
        <v>196</v>
      </c>
      <c r="AD2698" t="s">
        <v>89</v>
      </c>
      <c r="AE2698" t="s"/>
      <c r="AF2698" t="s"/>
      <c r="AG2698" t="s"/>
      <c r="AH2698" t="s">
        <v>2380</v>
      </c>
      <c r="AI2698" t="s">
        <v>2379</v>
      </c>
      <c r="AJ2698" t="s"/>
      <c r="AK2698" t="s">
        <v>91</v>
      </c>
      <c r="AL2698" t="s"/>
      <c r="AM2698" t="s"/>
      <c r="AN2698" t="s">
        <v>99</v>
      </c>
      <c r="AO2698" t="s">
        <v>200</v>
      </c>
      <c r="AP2698" t="n">
        <v>8</v>
      </c>
      <c r="AQ2698" t="s">
        <v>92</v>
      </c>
      <c r="AR2698" t="s"/>
      <c r="AS2698" t="s">
        <v>160</v>
      </c>
      <c r="AT2698" t="s">
        <v>94</v>
      </c>
      <c r="AU2698" t="s">
        <v>91</v>
      </c>
      <c r="AV2698" t="s"/>
      <c r="AW2698" t="s">
        <v>95</v>
      </c>
      <c r="AX2698" t="s"/>
      <c r="AY2698" t="n">
        <v>3539753</v>
      </c>
      <c r="AZ2698" t="s">
        <v>319</v>
      </c>
      <c r="BA2698" t="s"/>
      <c r="BB2698" t="s"/>
      <c r="BC2698" t="n">
        <v>38.9705</v>
      </c>
      <c r="BD2698" t="n">
        <v>38.9705</v>
      </c>
      <c r="BE2698" t="s">
        <v>2381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>
        <v>284</v>
      </c>
      <c r="BO2698" t="s">
        <v>82</v>
      </c>
      <c r="BP2698" t="s">
        <v>99</v>
      </c>
      <c r="BQ2698" t="s">
        <v>321</v>
      </c>
      <c r="BR2698" t="s">
        <v>205</v>
      </c>
    </row>
    <row r="2699" spans="1:70">
      <c r="A2699" t="s">
        <v>70</v>
      </c>
      <c r="B2699" t="s">
        <v>71</v>
      </c>
      <c r="C2699" t="s">
        <v>265</v>
      </c>
      <c r="D2699" t="n">
        <v>3</v>
      </c>
      <c r="E2699" t="s">
        <v>312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45.56</v>
      </c>
      <c r="L2699" t="s">
        <v>77</v>
      </c>
      <c r="M2699" t="s"/>
      <c r="N2699" t="s">
        <v>313</v>
      </c>
      <c r="O2699" t="s">
        <v>79</v>
      </c>
      <c r="P2699" t="s">
        <v>312</v>
      </c>
      <c r="Q2699" t="s"/>
      <c r="R2699" t="s">
        <v>314</v>
      </c>
      <c r="S2699" t="s">
        <v>2379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>
        <f>HYPERLINK("https://hotelmonitor-cachepage.eclerx.com/savepage/tk_15454758708245935_sr_60.html","info")</f>
        <v/>
      </c>
      <c r="AA2699" t="n">
        <v>-3539753</v>
      </c>
      <c r="AB2699" t="s">
        <v>316</v>
      </c>
      <c r="AC2699" t="s">
        <v>196</v>
      </c>
      <c r="AD2699" t="s">
        <v>89</v>
      </c>
      <c r="AE2699" t="s"/>
      <c r="AF2699" t="s"/>
      <c r="AG2699" t="s"/>
      <c r="AH2699" t="s">
        <v>2380</v>
      </c>
      <c r="AI2699" t="s">
        <v>2379</v>
      </c>
      <c r="AJ2699" t="s"/>
      <c r="AK2699" t="s">
        <v>91</v>
      </c>
      <c r="AL2699" t="s"/>
      <c r="AM2699" t="s"/>
      <c r="AN2699" t="s">
        <v>99</v>
      </c>
      <c r="AO2699" t="s">
        <v>200</v>
      </c>
      <c r="AP2699" t="n">
        <v>8</v>
      </c>
      <c r="AQ2699" t="s">
        <v>92</v>
      </c>
      <c r="AR2699" t="s"/>
      <c r="AS2699" t="s">
        <v>160</v>
      </c>
      <c r="AT2699" t="s">
        <v>94</v>
      </c>
      <c r="AU2699" t="s">
        <v>91</v>
      </c>
      <c r="AV2699" t="s"/>
      <c r="AW2699" t="s">
        <v>95</v>
      </c>
      <c r="AX2699" t="s"/>
      <c r="AY2699" t="n">
        <v>3539753</v>
      </c>
      <c r="AZ2699" t="s">
        <v>319</v>
      </c>
      <c r="BA2699" t="s"/>
      <c r="BB2699" t="s"/>
      <c r="BC2699" t="n">
        <v>38.9705</v>
      </c>
      <c r="BD2699" t="n">
        <v>38.9705</v>
      </c>
      <c r="BE2699" t="s">
        <v>2381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>
        <v>284</v>
      </c>
      <c r="BO2699" t="s">
        <v>82</v>
      </c>
      <c r="BP2699" t="s">
        <v>99</v>
      </c>
      <c r="BQ2699" t="s">
        <v>321</v>
      </c>
      <c r="BR2699" t="s">
        <v>205</v>
      </c>
    </row>
    <row r="2700" spans="1:70">
      <c r="A2700" t="s">
        <v>70</v>
      </c>
      <c r="B2700" t="s">
        <v>71</v>
      </c>
      <c r="C2700" t="s">
        <v>265</v>
      </c>
      <c r="D2700" t="n">
        <v>3</v>
      </c>
      <c r="E2700" t="s">
        <v>312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45.56</v>
      </c>
      <c r="L2700" t="s">
        <v>77</v>
      </c>
      <c r="M2700" t="s"/>
      <c r="N2700" t="s">
        <v>313</v>
      </c>
      <c r="O2700" t="s">
        <v>79</v>
      </c>
      <c r="P2700" t="s">
        <v>312</v>
      </c>
      <c r="Q2700" t="s"/>
      <c r="R2700" t="s">
        <v>314</v>
      </c>
      <c r="S2700" t="s">
        <v>2379</v>
      </c>
      <c r="T2700" t="s">
        <v>82</v>
      </c>
      <c r="U2700" t="s">
        <v>83</v>
      </c>
      <c r="V2700" t="s">
        <v>84</v>
      </c>
      <c r="W2700" t="s">
        <v>85</v>
      </c>
      <c r="X2700" t="s"/>
      <c r="Y2700" t="s">
        <v>86</v>
      </c>
      <c r="Z2700">
        <f>HYPERLINK("https://hotelmonitor-cachepage.eclerx.com/savepage/tk_15454758708245935_sr_60.html","info")</f>
        <v/>
      </c>
      <c r="AA2700" t="n">
        <v>-3539753</v>
      </c>
      <c r="AB2700" t="s">
        <v>316</v>
      </c>
      <c r="AC2700" t="s">
        <v>196</v>
      </c>
      <c r="AD2700" t="s">
        <v>89</v>
      </c>
      <c r="AE2700" t="s"/>
      <c r="AF2700" t="s"/>
      <c r="AG2700" t="s"/>
      <c r="AH2700" t="s">
        <v>2380</v>
      </c>
      <c r="AI2700" t="s">
        <v>2379</v>
      </c>
      <c r="AJ2700" t="s"/>
      <c r="AK2700" t="s">
        <v>91</v>
      </c>
      <c r="AL2700" t="s"/>
      <c r="AM2700" t="s"/>
      <c r="AN2700" t="s">
        <v>99</v>
      </c>
      <c r="AO2700" t="s">
        <v>200</v>
      </c>
      <c r="AP2700" t="n">
        <v>8</v>
      </c>
      <c r="AQ2700" t="s">
        <v>92</v>
      </c>
      <c r="AR2700" t="s"/>
      <c r="AS2700" t="s">
        <v>160</v>
      </c>
      <c r="AT2700" t="s">
        <v>94</v>
      </c>
      <c r="AU2700" t="s">
        <v>91</v>
      </c>
      <c r="AV2700" t="s"/>
      <c r="AW2700" t="s">
        <v>95</v>
      </c>
      <c r="AX2700" t="s"/>
      <c r="AY2700" t="n">
        <v>3539753</v>
      </c>
      <c r="AZ2700" t="s">
        <v>319</v>
      </c>
      <c r="BA2700" t="s"/>
      <c r="BB2700" t="s"/>
      <c r="BC2700" t="n">
        <v>38.9705</v>
      </c>
      <c r="BD2700" t="n">
        <v>38.9705</v>
      </c>
      <c r="BE2700" t="s">
        <v>2381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>
        <v>284</v>
      </c>
      <c r="BO2700" t="s">
        <v>82</v>
      </c>
      <c r="BP2700" t="s">
        <v>99</v>
      </c>
      <c r="BQ2700" t="s">
        <v>321</v>
      </c>
      <c r="BR2700" t="s">
        <v>205</v>
      </c>
    </row>
    <row r="2701" spans="1:70">
      <c r="A2701" t="s">
        <v>70</v>
      </c>
      <c r="B2701" t="s">
        <v>71</v>
      </c>
      <c r="C2701" t="s">
        <v>265</v>
      </c>
      <c r="D2701" t="n">
        <v>3</v>
      </c>
      <c r="E2701" t="s">
        <v>312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45.56</v>
      </c>
      <c r="L2701" t="s">
        <v>77</v>
      </c>
      <c r="M2701" t="s"/>
      <c r="N2701" t="s">
        <v>313</v>
      </c>
      <c r="O2701" t="s">
        <v>79</v>
      </c>
      <c r="P2701" t="s">
        <v>312</v>
      </c>
      <c r="Q2701" t="s"/>
      <c r="R2701" t="s">
        <v>314</v>
      </c>
      <c r="S2701" t="s">
        <v>2379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>
        <f>HYPERLINK("https://hotelmonitor-cachepage.eclerx.com/savepage/tk_15454758708245935_sr_60.html","info")</f>
        <v/>
      </c>
      <c r="AA2701" t="n">
        <v>-3539753</v>
      </c>
      <c r="AB2701" t="s">
        <v>316</v>
      </c>
      <c r="AC2701" t="s">
        <v>196</v>
      </c>
      <c r="AD2701" t="s">
        <v>89</v>
      </c>
      <c r="AE2701" t="s"/>
      <c r="AF2701" t="s"/>
      <c r="AG2701" t="s"/>
      <c r="AH2701" t="s">
        <v>2380</v>
      </c>
      <c r="AI2701" t="s">
        <v>2379</v>
      </c>
      <c r="AJ2701" t="s"/>
      <c r="AK2701" t="s">
        <v>91</v>
      </c>
      <c r="AL2701" t="s"/>
      <c r="AM2701" t="s"/>
      <c r="AN2701" t="s">
        <v>99</v>
      </c>
      <c r="AO2701" t="s">
        <v>200</v>
      </c>
      <c r="AP2701" t="n">
        <v>8</v>
      </c>
      <c r="AQ2701" t="s">
        <v>92</v>
      </c>
      <c r="AR2701" t="s"/>
      <c r="AS2701" t="s">
        <v>160</v>
      </c>
      <c r="AT2701" t="s">
        <v>94</v>
      </c>
      <c r="AU2701" t="s">
        <v>91</v>
      </c>
      <c r="AV2701" t="s"/>
      <c r="AW2701" t="s">
        <v>95</v>
      </c>
      <c r="AX2701" t="s"/>
      <c r="AY2701" t="n">
        <v>3539753</v>
      </c>
      <c r="AZ2701" t="s">
        <v>319</v>
      </c>
      <c r="BA2701" t="s"/>
      <c r="BB2701" t="s"/>
      <c r="BC2701" t="n">
        <v>38.9705</v>
      </c>
      <c r="BD2701" t="n">
        <v>38.9705</v>
      </c>
      <c r="BE2701" t="s">
        <v>2381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>
        <v>284</v>
      </c>
      <c r="BO2701" t="s">
        <v>82</v>
      </c>
      <c r="BP2701" t="s">
        <v>99</v>
      </c>
      <c r="BQ2701" t="s">
        <v>321</v>
      </c>
      <c r="BR2701" t="s">
        <v>205</v>
      </c>
    </row>
    <row r="2702" spans="1:70">
      <c r="A2702" t="s">
        <v>70</v>
      </c>
      <c r="B2702" t="s">
        <v>71</v>
      </c>
      <c r="C2702" t="s">
        <v>265</v>
      </c>
      <c r="D2702" t="n">
        <v>3</v>
      </c>
      <c r="E2702" t="s">
        <v>312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50.62</v>
      </c>
      <c r="L2702" t="s">
        <v>77</v>
      </c>
      <c r="M2702" t="s"/>
      <c r="N2702" t="s">
        <v>313</v>
      </c>
      <c r="O2702" t="s">
        <v>79</v>
      </c>
      <c r="P2702" t="s">
        <v>312</v>
      </c>
      <c r="Q2702" t="s"/>
      <c r="R2702" t="s">
        <v>314</v>
      </c>
      <c r="S2702" t="s">
        <v>2382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HYPERLINK("https://hotelmonitor-cachepage.eclerx.com/savepage/tk_15454758708245935_sr_60.html","info")</f>
        <v/>
      </c>
      <c r="AA2702" t="n">
        <v>-3539753</v>
      </c>
      <c r="AB2702" t="s">
        <v>323</v>
      </c>
      <c r="AC2702" t="s">
        <v>88</v>
      </c>
      <c r="AD2702" t="s">
        <v>89</v>
      </c>
      <c r="AE2702" t="s"/>
      <c r="AF2702" t="s"/>
      <c r="AG2702" t="s"/>
      <c r="AH2702" t="s">
        <v>2383</v>
      </c>
      <c r="AI2702" t="s">
        <v>2382</v>
      </c>
      <c r="AJ2702" t="s"/>
      <c r="AK2702" t="s">
        <v>91</v>
      </c>
      <c r="AL2702" t="s"/>
      <c r="AM2702" t="s"/>
      <c r="AN2702" t="s">
        <v>91</v>
      </c>
      <c r="AO2702" t="s"/>
      <c r="AP2702" t="n">
        <v>8</v>
      </c>
      <c r="AQ2702" t="s">
        <v>92</v>
      </c>
      <c r="AR2702" t="s"/>
      <c r="AS2702" t="s">
        <v>160</v>
      </c>
      <c r="AT2702" t="s">
        <v>94</v>
      </c>
      <c r="AU2702" t="s">
        <v>91</v>
      </c>
      <c r="AV2702" t="s"/>
      <c r="AW2702" t="s">
        <v>95</v>
      </c>
      <c r="AX2702" t="s"/>
      <c r="AY2702" t="n">
        <v>3539753</v>
      </c>
      <c r="AZ2702" t="s">
        <v>319</v>
      </c>
      <c r="BA2702" t="s"/>
      <c r="BB2702" t="s"/>
      <c r="BC2702" t="n">
        <v>38.9705</v>
      </c>
      <c r="BD2702" t="n">
        <v>38.9705</v>
      </c>
      <c r="BE2702" t="s">
        <v>2384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>
        <v>284</v>
      </c>
      <c r="BO2702" t="s">
        <v>82</v>
      </c>
      <c r="BP2702" t="s">
        <v>99</v>
      </c>
      <c r="BQ2702" t="s">
        <v>321</v>
      </c>
      <c r="BR2702" t="s">
        <v>205</v>
      </c>
    </row>
    <row r="2703" spans="1:70">
      <c r="A2703" t="s">
        <v>70</v>
      </c>
      <c r="B2703" t="s">
        <v>71</v>
      </c>
      <c r="C2703" t="s">
        <v>265</v>
      </c>
      <c r="D2703" t="n">
        <v>3</v>
      </c>
      <c r="E2703" t="s">
        <v>312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50.62</v>
      </c>
      <c r="L2703" t="s">
        <v>77</v>
      </c>
      <c r="M2703" t="s"/>
      <c r="N2703" t="s">
        <v>313</v>
      </c>
      <c r="O2703" t="s">
        <v>79</v>
      </c>
      <c r="P2703" t="s">
        <v>312</v>
      </c>
      <c r="Q2703" t="s"/>
      <c r="R2703" t="s">
        <v>314</v>
      </c>
      <c r="S2703" t="s">
        <v>2382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>
        <f>HYPERLINK("https://hotelmonitor-cachepage.eclerx.com/savepage/tk_15454758708245935_sr_60.html","info")</f>
        <v/>
      </c>
      <c r="AA2703" t="n">
        <v>-3539753</v>
      </c>
      <c r="AB2703" t="s">
        <v>323</v>
      </c>
      <c r="AC2703" t="s">
        <v>88</v>
      </c>
      <c r="AD2703" t="s">
        <v>89</v>
      </c>
      <c r="AE2703" t="s"/>
      <c r="AF2703" t="s"/>
      <c r="AG2703" t="s"/>
      <c r="AH2703" t="s">
        <v>2383</v>
      </c>
      <c r="AI2703" t="s">
        <v>2382</v>
      </c>
      <c r="AJ2703" t="s"/>
      <c r="AK2703" t="s">
        <v>91</v>
      </c>
      <c r="AL2703" t="s"/>
      <c r="AM2703" t="s"/>
      <c r="AN2703" t="s">
        <v>91</v>
      </c>
      <c r="AO2703" t="s"/>
      <c r="AP2703" t="n">
        <v>8</v>
      </c>
      <c r="AQ2703" t="s">
        <v>92</v>
      </c>
      <c r="AR2703" t="s"/>
      <c r="AS2703" t="s">
        <v>160</v>
      </c>
      <c r="AT2703" t="s">
        <v>94</v>
      </c>
      <c r="AU2703" t="s">
        <v>91</v>
      </c>
      <c r="AV2703" t="s"/>
      <c r="AW2703" t="s">
        <v>95</v>
      </c>
      <c r="AX2703" t="s"/>
      <c r="AY2703" t="n">
        <v>3539753</v>
      </c>
      <c r="AZ2703" t="s">
        <v>319</v>
      </c>
      <c r="BA2703" t="s"/>
      <c r="BB2703" t="s"/>
      <c r="BC2703" t="n">
        <v>38.9705</v>
      </c>
      <c r="BD2703" t="n">
        <v>38.9705</v>
      </c>
      <c r="BE2703" t="s">
        <v>2384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>
        <v>284</v>
      </c>
      <c r="BO2703" t="s">
        <v>82</v>
      </c>
      <c r="BP2703" t="s">
        <v>99</v>
      </c>
      <c r="BQ2703" t="s">
        <v>321</v>
      </c>
      <c r="BR2703" t="s">
        <v>205</v>
      </c>
    </row>
    <row r="2704" spans="1:70">
      <c r="A2704" t="s">
        <v>70</v>
      </c>
      <c r="B2704" t="s">
        <v>71</v>
      </c>
      <c r="C2704" t="s">
        <v>265</v>
      </c>
      <c r="D2704" t="n">
        <v>3</v>
      </c>
      <c r="E2704" t="s">
        <v>312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50.62</v>
      </c>
      <c r="L2704" t="s">
        <v>77</v>
      </c>
      <c r="M2704" t="s"/>
      <c r="N2704" t="s">
        <v>313</v>
      </c>
      <c r="O2704" t="s">
        <v>79</v>
      </c>
      <c r="P2704" t="s">
        <v>312</v>
      </c>
      <c r="Q2704" t="s"/>
      <c r="R2704" t="s">
        <v>314</v>
      </c>
      <c r="S2704" t="s">
        <v>2382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>
        <f>HYPERLINK("https://hotelmonitor-cachepage.eclerx.com/savepage/tk_15454758708245935_sr_60.html","info")</f>
        <v/>
      </c>
      <c r="AA2704" t="n">
        <v>-3539753</v>
      </c>
      <c r="AB2704" t="s">
        <v>323</v>
      </c>
      <c r="AC2704" t="s">
        <v>88</v>
      </c>
      <c r="AD2704" t="s">
        <v>89</v>
      </c>
      <c r="AE2704" t="s"/>
      <c r="AF2704" t="s"/>
      <c r="AG2704" t="s"/>
      <c r="AH2704" t="s">
        <v>2383</v>
      </c>
      <c r="AI2704" t="s">
        <v>2382</v>
      </c>
      <c r="AJ2704" t="s"/>
      <c r="AK2704" t="s">
        <v>91</v>
      </c>
      <c r="AL2704" t="s"/>
      <c r="AM2704" t="s"/>
      <c r="AN2704" t="s">
        <v>91</v>
      </c>
      <c r="AO2704" t="s"/>
      <c r="AP2704" t="n">
        <v>8</v>
      </c>
      <c r="AQ2704" t="s">
        <v>92</v>
      </c>
      <c r="AR2704" t="s"/>
      <c r="AS2704" t="s">
        <v>160</v>
      </c>
      <c r="AT2704" t="s">
        <v>94</v>
      </c>
      <c r="AU2704" t="s">
        <v>91</v>
      </c>
      <c r="AV2704" t="s"/>
      <c r="AW2704" t="s">
        <v>95</v>
      </c>
      <c r="AX2704" t="s"/>
      <c r="AY2704" t="n">
        <v>3539753</v>
      </c>
      <c r="AZ2704" t="s">
        <v>319</v>
      </c>
      <c r="BA2704" t="s"/>
      <c r="BB2704" t="s"/>
      <c r="BC2704" t="n">
        <v>38.9705</v>
      </c>
      <c r="BD2704" t="n">
        <v>38.9705</v>
      </c>
      <c r="BE2704" t="s">
        <v>2384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>
        <v>284</v>
      </c>
      <c r="BO2704" t="s">
        <v>82</v>
      </c>
      <c r="BP2704" t="s">
        <v>99</v>
      </c>
      <c r="BQ2704" t="s">
        <v>321</v>
      </c>
      <c r="BR2704" t="s">
        <v>205</v>
      </c>
    </row>
    <row r="2705" spans="1:70">
      <c r="A2705" t="s">
        <v>70</v>
      </c>
      <c r="B2705" t="s">
        <v>71</v>
      </c>
      <c r="C2705" t="s">
        <v>265</v>
      </c>
      <c r="D2705" t="n">
        <v>3</v>
      </c>
      <c r="E2705" t="s">
        <v>312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50.62</v>
      </c>
      <c r="L2705" t="s">
        <v>77</v>
      </c>
      <c r="M2705" t="s"/>
      <c r="N2705" t="s">
        <v>313</v>
      </c>
      <c r="O2705" t="s">
        <v>79</v>
      </c>
      <c r="P2705" t="s">
        <v>312</v>
      </c>
      <c r="Q2705" t="s"/>
      <c r="R2705" t="s">
        <v>314</v>
      </c>
      <c r="S2705" t="s">
        <v>2382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>
        <f>HYPERLINK("https://hotelmonitor-cachepage.eclerx.com/savepage/tk_15454758708245935_sr_60.html","info")</f>
        <v/>
      </c>
      <c r="AA2705" t="n">
        <v>-3539753</v>
      </c>
      <c r="AB2705" t="s">
        <v>323</v>
      </c>
      <c r="AC2705" t="s">
        <v>88</v>
      </c>
      <c r="AD2705" t="s">
        <v>89</v>
      </c>
      <c r="AE2705" t="s"/>
      <c r="AF2705" t="s"/>
      <c r="AG2705" t="s"/>
      <c r="AH2705" t="s">
        <v>2383</v>
      </c>
      <c r="AI2705" t="s">
        <v>2382</v>
      </c>
      <c r="AJ2705" t="s"/>
      <c r="AK2705" t="s">
        <v>91</v>
      </c>
      <c r="AL2705" t="s"/>
      <c r="AM2705" t="s"/>
      <c r="AN2705" t="s">
        <v>91</v>
      </c>
      <c r="AO2705" t="s"/>
      <c r="AP2705" t="n">
        <v>8</v>
      </c>
      <c r="AQ2705" t="s">
        <v>92</v>
      </c>
      <c r="AR2705" t="s"/>
      <c r="AS2705" t="s">
        <v>160</v>
      </c>
      <c r="AT2705" t="s">
        <v>94</v>
      </c>
      <c r="AU2705" t="s">
        <v>91</v>
      </c>
      <c r="AV2705" t="s"/>
      <c r="AW2705" t="s">
        <v>95</v>
      </c>
      <c r="AX2705" t="s"/>
      <c r="AY2705" t="n">
        <v>3539753</v>
      </c>
      <c r="AZ2705" t="s">
        <v>319</v>
      </c>
      <c r="BA2705" t="s"/>
      <c r="BB2705" t="s"/>
      <c r="BC2705" t="n">
        <v>38.9705</v>
      </c>
      <c r="BD2705" t="n">
        <v>38.9705</v>
      </c>
      <c r="BE2705" t="s">
        <v>2384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>
        <v>284</v>
      </c>
      <c r="BO2705" t="s">
        <v>82</v>
      </c>
      <c r="BP2705" t="s">
        <v>99</v>
      </c>
      <c r="BQ2705" t="s">
        <v>321</v>
      </c>
      <c r="BR2705" t="s">
        <v>205</v>
      </c>
    </row>
    <row r="2706" spans="1:70">
      <c r="A2706" t="s">
        <v>70</v>
      </c>
      <c r="B2706" t="s">
        <v>71</v>
      </c>
      <c r="C2706" t="s">
        <v>438</v>
      </c>
      <c r="D2706" t="n">
        <v>3</v>
      </c>
      <c r="E2706" t="s">
        <v>794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90.37</v>
      </c>
      <c r="L2706" t="s">
        <v>77</v>
      </c>
      <c r="M2706" t="s"/>
      <c r="N2706" t="s">
        <v>440</v>
      </c>
      <c r="O2706" t="s">
        <v>79</v>
      </c>
      <c r="P2706" t="s">
        <v>794</v>
      </c>
      <c r="Q2706" t="s"/>
      <c r="R2706" t="s">
        <v>80</v>
      </c>
      <c r="S2706" t="s">
        <v>3044</v>
      </c>
      <c r="T2706" t="s">
        <v>82</v>
      </c>
      <c r="U2706" t="s">
        <v>83</v>
      </c>
      <c r="V2706" t="s">
        <v>84</v>
      </c>
      <c r="W2706" t="s">
        <v>103</v>
      </c>
      <c r="X2706" t="s"/>
      <c r="Y2706" t="s">
        <v>86</v>
      </c>
      <c r="Z2706">
        <f>HYPERLINK("https://hotelmonitor-cachepage.eclerx.com/savepage/tk_15454758706370761_sr_61.html","info")</f>
        <v/>
      </c>
      <c r="AA2706" t="n">
        <v>-475625</v>
      </c>
      <c r="AB2706" t="s">
        <v>796</v>
      </c>
      <c r="AC2706" t="s">
        <v>196</v>
      </c>
      <c r="AD2706" t="s">
        <v>89</v>
      </c>
      <c r="AE2706" t="s"/>
      <c r="AF2706" t="s"/>
      <c r="AG2706" t="s"/>
      <c r="AH2706" t="s">
        <v>3045</v>
      </c>
      <c r="AI2706" t="s">
        <v>3044</v>
      </c>
      <c r="AJ2706" t="s"/>
      <c r="AK2706" t="s">
        <v>91</v>
      </c>
      <c r="AL2706" t="s"/>
      <c r="AM2706" t="s">
        <v>114</v>
      </c>
      <c r="AN2706" t="s">
        <v>91</v>
      </c>
      <c r="AO2706" t="s"/>
      <c r="AP2706" t="n">
        <v>14</v>
      </c>
      <c r="AQ2706" t="s">
        <v>92</v>
      </c>
      <c r="AR2706" t="s"/>
      <c r="AS2706" t="s">
        <v>115</v>
      </c>
      <c r="AT2706" t="s">
        <v>94</v>
      </c>
      <c r="AU2706" t="s">
        <v>91</v>
      </c>
      <c r="AV2706" t="s"/>
      <c r="AW2706" t="s">
        <v>95</v>
      </c>
      <c r="AX2706" t="s"/>
      <c r="AY2706" t="n">
        <v>475625</v>
      </c>
      <c r="AZ2706" t="s">
        <v>798</v>
      </c>
      <c r="BA2706" t="s"/>
      <c r="BB2706" t="s"/>
      <c r="BC2706" t="n">
        <v>38.9127</v>
      </c>
      <c r="BD2706" t="n">
        <v>38.9127</v>
      </c>
      <c r="BE2706" t="s">
        <v>3046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>
        <v>448</v>
      </c>
      <c r="BR2706" t="s">
        <v>449</v>
      </c>
    </row>
    <row r="2707" spans="1:70">
      <c r="A2707" t="s">
        <v>70</v>
      </c>
      <c r="B2707" t="s">
        <v>71</v>
      </c>
      <c r="C2707" t="s">
        <v>438</v>
      </c>
      <c r="D2707" t="n">
        <v>3</v>
      </c>
      <c r="E2707" t="s">
        <v>794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90.37</v>
      </c>
      <c r="L2707" t="s">
        <v>77</v>
      </c>
      <c r="M2707" t="s"/>
      <c r="N2707" t="s">
        <v>440</v>
      </c>
      <c r="O2707" t="s">
        <v>79</v>
      </c>
      <c r="P2707" t="s">
        <v>794</v>
      </c>
      <c r="Q2707" t="s"/>
      <c r="R2707" t="s">
        <v>80</v>
      </c>
      <c r="S2707" t="s">
        <v>3044</v>
      </c>
      <c r="T2707" t="s">
        <v>82</v>
      </c>
      <c r="U2707" t="s">
        <v>83</v>
      </c>
      <c r="V2707" t="s">
        <v>84</v>
      </c>
      <c r="W2707" t="s">
        <v>103</v>
      </c>
      <c r="X2707" t="s"/>
      <c r="Y2707" t="s">
        <v>86</v>
      </c>
      <c r="Z2707">
        <f>HYPERLINK("https://hotelmonitor-cachepage.eclerx.com/savepage/tk_15454758706370761_sr_61.html","info")</f>
        <v/>
      </c>
      <c r="AA2707" t="n">
        <v>-475625</v>
      </c>
      <c r="AB2707" t="s">
        <v>796</v>
      </c>
      <c r="AC2707" t="s">
        <v>196</v>
      </c>
      <c r="AD2707" t="s">
        <v>89</v>
      </c>
      <c r="AE2707" t="s"/>
      <c r="AF2707" t="s"/>
      <c r="AG2707" t="s"/>
      <c r="AH2707" t="s">
        <v>3045</v>
      </c>
      <c r="AI2707" t="s">
        <v>3044</v>
      </c>
      <c r="AJ2707" t="s"/>
      <c r="AK2707" t="s">
        <v>91</v>
      </c>
      <c r="AL2707" t="s"/>
      <c r="AM2707" t="s">
        <v>114</v>
      </c>
      <c r="AN2707" t="s">
        <v>91</v>
      </c>
      <c r="AO2707" t="s"/>
      <c r="AP2707" t="n">
        <v>14</v>
      </c>
      <c r="AQ2707" t="s">
        <v>92</v>
      </c>
      <c r="AR2707" t="s"/>
      <c r="AS2707" t="s">
        <v>115</v>
      </c>
      <c r="AT2707" t="s">
        <v>94</v>
      </c>
      <c r="AU2707" t="s">
        <v>91</v>
      </c>
      <c r="AV2707" t="s"/>
      <c r="AW2707" t="s">
        <v>95</v>
      </c>
      <c r="AX2707" t="s"/>
      <c r="AY2707" t="n">
        <v>475625</v>
      </c>
      <c r="AZ2707" t="s">
        <v>798</v>
      </c>
      <c r="BA2707" t="s"/>
      <c r="BB2707" t="s"/>
      <c r="BC2707" t="n">
        <v>38.9127</v>
      </c>
      <c r="BD2707" t="n">
        <v>38.9127</v>
      </c>
      <c r="BE2707" t="s">
        <v>3046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>
        <v>448</v>
      </c>
      <c r="BR2707" t="s">
        <v>449</v>
      </c>
    </row>
    <row r="2708" spans="1:70">
      <c r="A2708" t="s">
        <v>70</v>
      </c>
      <c r="B2708" t="s">
        <v>71</v>
      </c>
      <c r="C2708" t="s">
        <v>438</v>
      </c>
      <c r="D2708" t="n">
        <v>3</v>
      </c>
      <c r="E2708" t="s">
        <v>794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91.11</v>
      </c>
      <c r="L2708" t="s">
        <v>77</v>
      </c>
      <c r="M2708" t="s"/>
      <c r="N2708" t="s">
        <v>440</v>
      </c>
      <c r="O2708" t="s">
        <v>79</v>
      </c>
      <c r="P2708" t="s">
        <v>794</v>
      </c>
      <c r="Q2708" t="s"/>
      <c r="R2708" t="s">
        <v>80</v>
      </c>
      <c r="S2708" t="s">
        <v>3047</v>
      </c>
      <c r="T2708" t="s">
        <v>82</v>
      </c>
      <c r="U2708" t="s">
        <v>83</v>
      </c>
      <c r="V2708" t="s">
        <v>84</v>
      </c>
      <c r="W2708" t="s">
        <v>103</v>
      </c>
      <c r="X2708" t="s"/>
      <c r="Y2708" t="s">
        <v>86</v>
      </c>
      <c r="Z2708">
        <f>HYPERLINK("https://hotelmonitor-cachepage.eclerx.com/savepage/tk_15454758706370761_sr_61.html","info")</f>
        <v/>
      </c>
      <c r="AA2708" t="n">
        <v>-475625</v>
      </c>
      <c r="AB2708" t="s">
        <v>801</v>
      </c>
      <c r="AC2708" t="s">
        <v>196</v>
      </c>
      <c r="AD2708" t="s">
        <v>89</v>
      </c>
      <c r="AE2708" t="s"/>
      <c r="AF2708" t="s"/>
      <c r="AG2708" t="s"/>
      <c r="AH2708" t="s">
        <v>3048</v>
      </c>
      <c r="AI2708" t="s">
        <v>3047</v>
      </c>
      <c r="AJ2708" t="s"/>
      <c r="AK2708" t="s">
        <v>91</v>
      </c>
      <c r="AL2708" t="s"/>
      <c r="AM2708" t="s"/>
      <c r="AN2708" t="s">
        <v>91</v>
      </c>
      <c r="AO2708" t="s"/>
      <c r="AP2708" t="n">
        <v>14</v>
      </c>
      <c r="AQ2708" t="s">
        <v>92</v>
      </c>
      <c r="AR2708" t="s"/>
      <c r="AS2708" t="s">
        <v>803</v>
      </c>
      <c r="AT2708" t="s">
        <v>94</v>
      </c>
      <c r="AU2708" t="s">
        <v>91</v>
      </c>
      <c r="AV2708" t="s"/>
      <c r="AW2708" t="s">
        <v>95</v>
      </c>
      <c r="AX2708" t="s"/>
      <c r="AY2708" t="n">
        <v>475625</v>
      </c>
      <c r="AZ2708" t="s">
        <v>798</v>
      </c>
      <c r="BA2708" t="s"/>
      <c r="BB2708" t="s"/>
      <c r="BC2708" t="n">
        <v>38.9127</v>
      </c>
      <c r="BD2708" t="n">
        <v>38.9127</v>
      </c>
      <c r="BE2708" t="s">
        <v>2729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>
        <v>98</v>
      </c>
      <c r="BO2708" t="s">
        <v>82</v>
      </c>
      <c r="BP2708" t="s">
        <v>99</v>
      </c>
      <c r="BQ2708" t="s">
        <v>448</v>
      </c>
      <c r="BR2708" t="s">
        <v>449</v>
      </c>
    </row>
    <row r="2709" spans="1:70">
      <c r="A2709" t="s">
        <v>70</v>
      </c>
      <c r="B2709" t="s">
        <v>71</v>
      </c>
      <c r="C2709" t="s">
        <v>438</v>
      </c>
      <c r="D2709" t="n">
        <v>3</v>
      </c>
      <c r="E2709" t="s">
        <v>794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91.11</v>
      </c>
      <c r="L2709" t="s">
        <v>77</v>
      </c>
      <c r="M2709" t="s"/>
      <c r="N2709" t="s">
        <v>440</v>
      </c>
      <c r="O2709" t="s">
        <v>79</v>
      </c>
      <c r="P2709" t="s">
        <v>794</v>
      </c>
      <c r="Q2709" t="s"/>
      <c r="R2709" t="s">
        <v>80</v>
      </c>
      <c r="S2709" t="s">
        <v>3047</v>
      </c>
      <c r="T2709" t="s">
        <v>82</v>
      </c>
      <c r="U2709" t="s">
        <v>83</v>
      </c>
      <c r="V2709" t="s">
        <v>84</v>
      </c>
      <c r="W2709" t="s">
        <v>103</v>
      </c>
      <c r="X2709" t="s"/>
      <c r="Y2709" t="s">
        <v>86</v>
      </c>
      <c r="Z2709">
        <f>HYPERLINK("https://hotelmonitor-cachepage.eclerx.com/savepage/tk_15454758706370761_sr_61.html","info")</f>
        <v/>
      </c>
      <c r="AA2709" t="n">
        <v>-475625</v>
      </c>
      <c r="AB2709" t="s">
        <v>801</v>
      </c>
      <c r="AC2709" t="s">
        <v>196</v>
      </c>
      <c r="AD2709" t="s">
        <v>89</v>
      </c>
      <c r="AE2709" t="s"/>
      <c r="AF2709" t="s"/>
      <c r="AG2709" t="s"/>
      <c r="AH2709" t="s">
        <v>3048</v>
      </c>
      <c r="AI2709" t="s">
        <v>3047</v>
      </c>
      <c r="AJ2709" t="s"/>
      <c r="AK2709" t="s">
        <v>91</v>
      </c>
      <c r="AL2709" t="s"/>
      <c r="AM2709" t="s"/>
      <c r="AN2709" t="s">
        <v>91</v>
      </c>
      <c r="AO2709" t="s"/>
      <c r="AP2709" t="n">
        <v>14</v>
      </c>
      <c r="AQ2709" t="s">
        <v>92</v>
      </c>
      <c r="AR2709" t="s"/>
      <c r="AS2709" t="s">
        <v>803</v>
      </c>
      <c r="AT2709" t="s">
        <v>94</v>
      </c>
      <c r="AU2709" t="s">
        <v>91</v>
      </c>
      <c r="AV2709" t="s"/>
      <c r="AW2709" t="s">
        <v>95</v>
      </c>
      <c r="AX2709" t="s"/>
      <c r="AY2709" t="n">
        <v>475625</v>
      </c>
      <c r="AZ2709" t="s">
        <v>798</v>
      </c>
      <c r="BA2709" t="s"/>
      <c r="BB2709" t="s"/>
      <c r="BC2709" t="n">
        <v>38.9127</v>
      </c>
      <c r="BD2709" t="n">
        <v>38.9127</v>
      </c>
      <c r="BE2709" t="s">
        <v>2729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>
        <v>98</v>
      </c>
      <c r="BO2709" t="s">
        <v>82</v>
      </c>
      <c r="BP2709" t="s">
        <v>99</v>
      </c>
      <c r="BQ2709" t="s">
        <v>448</v>
      </c>
      <c r="BR2709" t="s">
        <v>449</v>
      </c>
    </row>
    <row r="2710" spans="1:70">
      <c r="A2710" t="s">
        <v>70</v>
      </c>
      <c r="B2710" t="s">
        <v>71</v>
      </c>
      <c r="C2710" t="s">
        <v>438</v>
      </c>
      <c r="D2710" t="n">
        <v>3</v>
      </c>
      <c r="E2710" t="s">
        <v>794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100.41</v>
      </c>
      <c r="L2710" t="s">
        <v>77</v>
      </c>
      <c r="M2710" t="s"/>
      <c r="N2710" t="s">
        <v>440</v>
      </c>
      <c r="O2710" t="s">
        <v>79</v>
      </c>
      <c r="P2710" t="s">
        <v>794</v>
      </c>
      <c r="Q2710" t="s"/>
      <c r="R2710" t="s">
        <v>80</v>
      </c>
      <c r="S2710" t="s">
        <v>3049</v>
      </c>
      <c r="T2710" t="s">
        <v>82</v>
      </c>
      <c r="U2710" t="s">
        <v>83</v>
      </c>
      <c r="V2710" t="s">
        <v>84</v>
      </c>
      <c r="W2710" t="s">
        <v>103</v>
      </c>
      <c r="X2710" t="s"/>
      <c r="Y2710" t="s">
        <v>86</v>
      </c>
      <c r="Z2710">
        <f>HYPERLINK("https://hotelmonitor-cachepage.eclerx.com/savepage/tk_15454758706370761_sr_61.html","info")</f>
        <v/>
      </c>
      <c r="AA2710" t="n">
        <v>-475625</v>
      </c>
      <c r="AB2710" t="s">
        <v>112</v>
      </c>
      <c r="AC2710" t="s">
        <v>88</v>
      </c>
      <c r="AD2710" t="s">
        <v>89</v>
      </c>
      <c r="AE2710" t="s"/>
      <c r="AF2710" t="s"/>
      <c r="AG2710" t="s"/>
      <c r="AH2710" t="s">
        <v>3050</v>
      </c>
      <c r="AI2710" t="s">
        <v>3049</v>
      </c>
      <c r="AJ2710" t="s"/>
      <c r="AK2710" t="s">
        <v>91</v>
      </c>
      <c r="AL2710" t="s"/>
      <c r="AM2710" t="s">
        <v>114</v>
      </c>
      <c r="AN2710" t="s">
        <v>91</v>
      </c>
      <c r="AO2710" t="s"/>
      <c r="AP2710" t="n">
        <v>14</v>
      </c>
      <c r="AQ2710" t="s">
        <v>92</v>
      </c>
      <c r="AR2710" t="s"/>
      <c r="AS2710" t="s">
        <v>115</v>
      </c>
      <c r="AT2710" t="s">
        <v>94</v>
      </c>
      <c r="AU2710" t="s">
        <v>91</v>
      </c>
      <c r="AV2710" t="s"/>
      <c r="AW2710" t="s">
        <v>95</v>
      </c>
      <c r="AX2710" t="s"/>
      <c r="AY2710" t="n">
        <v>475625</v>
      </c>
      <c r="AZ2710" t="s">
        <v>798</v>
      </c>
      <c r="BA2710" t="s"/>
      <c r="BB2710" t="s"/>
      <c r="BC2710" t="n">
        <v>38.9127</v>
      </c>
      <c r="BD2710" t="n">
        <v>38.9127</v>
      </c>
      <c r="BE2710" t="s">
        <v>3051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>
        <v>448</v>
      </c>
      <c r="BR2710" t="s">
        <v>449</v>
      </c>
    </row>
    <row r="2711" spans="1:70">
      <c r="A2711" t="s">
        <v>70</v>
      </c>
      <c r="B2711" t="s">
        <v>71</v>
      </c>
      <c r="C2711" t="s">
        <v>438</v>
      </c>
      <c r="D2711" t="n">
        <v>3</v>
      </c>
      <c r="E2711" t="s">
        <v>794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100.41</v>
      </c>
      <c r="L2711" t="s">
        <v>77</v>
      </c>
      <c r="M2711" t="s"/>
      <c r="N2711" t="s">
        <v>440</v>
      </c>
      <c r="O2711" t="s">
        <v>79</v>
      </c>
      <c r="P2711" t="s">
        <v>794</v>
      </c>
      <c r="Q2711" t="s"/>
      <c r="R2711" t="s">
        <v>80</v>
      </c>
      <c r="S2711" t="s">
        <v>3049</v>
      </c>
      <c r="T2711" t="s">
        <v>82</v>
      </c>
      <c r="U2711" t="s">
        <v>83</v>
      </c>
      <c r="V2711" t="s">
        <v>84</v>
      </c>
      <c r="W2711" t="s">
        <v>103</v>
      </c>
      <c r="X2711" t="s"/>
      <c r="Y2711" t="s">
        <v>86</v>
      </c>
      <c r="Z2711">
        <f>HYPERLINK("https://hotelmonitor-cachepage.eclerx.com/savepage/tk_15454758706370761_sr_61.html","info")</f>
        <v/>
      </c>
      <c r="AA2711" t="n">
        <v>-475625</v>
      </c>
      <c r="AB2711" t="s">
        <v>112</v>
      </c>
      <c r="AC2711" t="s">
        <v>88</v>
      </c>
      <c r="AD2711" t="s">
        <v>89</v>
      </c>
      <c r="AE2711" t="s"/>
      <c r="AF2711" t="s"/>
      <c r="AG2711" t="s"/>
      <c r="AH2711" t="s">
        <v>3050</v>
      </c>
      <c r="AI2711" t="s">
        <v>3049</v>
      </c>
      <c r="AJ2711" t="s"/>
      <c r="AK2711" t="s">
        <v>91</v>
      </c>
      <c r="AL2711" t="s"/>
      <c r="AM2711" t="s">
        <v>114</v>
      </c>
      <c r="AN2711" t="s">
        <v>91</v>
      </c>
      <c r="AO2711" t="s"/>
      <c r="AP2711" t="n">
        <v>14</v>
      </c>
      <c r="AQ2711" t="s">
        <v>92</v>
      </c>
      <c r="AR2711" t="s"/>
      <c r="AS2711" t="s">
        <v>115</v>
      </c>
      <c r="AT2711" t="s">
        <v>94</v>
      </c>
      <c r="AU2711" t="s">
        <v>91</v>
      </c>
      <c r="AV2711" t="s"/>
      <c r="AW2711" t="s">
        <v>95</v>
      </c>
      <c r="AX2711" t="s"/>
      <c r="AY2711" t="n">
        <v>475625</v>
      </c>
      <c r="AZ2711" t="s">
        <v>798</v>
      </c>
      <c r="BA2711" t="s"/>
      <c r="BB2711" t="s"/>
      <c r="BC2711" t="n">
        <v>38.9127</v>
      </c>
      <c r="BD2711" t="n">
        <v>38.9127</v>
      </c>
      <c r="BE2711" t="s">
        <v>3051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>
        <v>448</v>
      </c>
      <c r="BR2711" t="s">
        <v>449</v>
      </c>
    </row>
    <row r="2712" spans="1:70">
      <c r="A2712" t="s">
        <v>70</v>
      </c>
      <c r="B2712" t="s">
        <v>71</v>
      </c>
      <c r="C2712" t="s">
        <v>438</v>
      </c>
      <c r="D2712" t="n">
        <v>3</v>
      </c>
      <c r="E2712" t="s">
        <v>794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101.24</v>
      </c>
      <c r="L2712" t="s">
        <v>77</v>
      </c>
      <c r="M2712" t="s"/>
      <c r="N2712" t="s">
        <v>440</v>
      </c>
      <c r="O2712" t="s">
        <v>79</v>
      </c>
      <c r="P2712" t="s">
        <v>794</v>
      </c>
      <c r="Q2712" t="s"/>
      <c r="R2712" t="s">
        <v>80</v>
      </c>
      <c r="S2712" t="s">
        <v>3052</v>
      </c>
      <c r="T2712" t="s">
        <v>82</v>
      </c>
      <c r="U2712" t="s">
        <v>83</v>
      </c>
      <c r="V2712" t="s">
        <v>84</v>
      </c>
      <c r="W2712" t="s">
        <v>103</v>
      </c>
      <c r="X2712" t="s"/>
      <c r="Y2712" t="s">
        <v>86</v>
      </c>
      <c r="Z2712">
        <f>HYPERLINK("https://hotelmonitor-cachepage.eclerx.com/savepage/tk_15454758706370761_sr_61.html","info")</f>
        <v/>
      </c>
      <c r="AA2712" t="n">
        <v>-475625</v>
      </c>
      <c r="AB2712" t="s">
        <v>432</v>
      </c>
      <c r="AC2712" t="s">
        <v>88</v>
      </c>
      <c r="AD2712" t="s">
        <v>89</v>
      </c>
      <c r="AE2712" t="s"/>
      <c r="AF2712" t="s"/>
      <c r="AG2712" t="s"/>
      <c r="AH2712" t="s">
        <v>3053</v>
      </c>
      <c r="AI2712" t="s">
        <v>3052</v>
      </c>
      <c r="AJ2712" t="s"/>
      <c r="AK2712" t="s">
        <v>91</v>
      </c>
      <c r="AL2712" t="s"/>
      <c r="AM2712" t="s"/>
      <c r="AN2712" t="s">
        <v>91</v>
      </c>
      <c r="AO2712" t="s"/>
      <c r="AP2712" t="n">
        <v>14</v>
      </c>
      <c r="AQ2712" t="s">
        <v>92</v>
      </c>
      <c r="AR2712" t="s"/>
      <c r="AS2712" t="s">
        <v>803</v>
      </c>
      <c r="AT2712" t="s">
        <v>94</v>
      </c>
      <c r="AU2712" t="s">
        <v>91</v>
      </c>
      <c r="AV2712" t="s"/>
      <c r="AW2712" t="s">
        <v>95</v>
      </c>
      <c r="AX2712" t="s"/>
      <c r="AY2712" t="n">
        <v>475625</v>
      </c>
      <c r="AZ2712" t="s">
        <v>798</v>
      </c>
      <c r="BA2712" t="s"/>
      <c r="BB2712" t="s"/>
      <c r="BC2712" t="n">
        <v>38.9127</v>
      </c>
      <c r="BD2712" t="n">
        <v>38.9127</v>
      </c>
      <c r="BE2712" t="s">
        <v>3054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>
        <v>98</v>
      </c>
      <c r="BO2712" t="s">
        <v>82</v>
      </c>
      <c r="BP2712" t="s">
        <v>99</v>
      </c>
      <c r="BQ2712" t="s">
        <v>448</v>
      </c>
      <c r="BR2712" t="s">
        <v>449</v>
      </c>
    </row>
    <row r="2713" spans="1:70">
      <c r="A2713" t="s">
        <v>70</v>
      </c>
      <c r="B2713" t="s">
        <v>71</v>
      </c>
      <c r="C2713" t="s">
        <v>438</v>
      </c>
      <c r="D2713" t="n">
        <v>3</v>
      </c>
      <c r="E2713" t="s">
        <v>794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101.24</v>
      </c>
      <c r="L2713" t="s">
        <v>77</v>
      </c>
      <c r="M2713" t="s"/>
      <c r="N2713" t="s">
        <v>440</v>
      </c>
      <c r="O2713" t="s">
        <v>79</v>
      </c>
      <c r="P2713" t="s">
        <v>794</v>
      </c>
      <c r="Q2713" t="s"/>
      <c r="R2713" t="s">
        <v>80</v>
      </c>
      <c r="S2713" t="s">
        <v>3052</v>
      </c>
      <c r="T2713" t="s">
        <v>82</v>
      </c>
      <c r="U2713" t="s">
        <v>83</v>
      </c>
      <c r="V2713" t="s">
        <v>84</v>
      </c>
      <c r="W2713" t="s">
        <v>103</v>
      </c>
      <c r="X2713" t="s"/>
      <c r="Y2713" t="s">
        <v>86</v>
      </c>
      <c r="Z2713">
        <f>HYPERLINK("https://hotelmonitor-cachepage.eclerx.com/savepage/tk_15454758706370761_sr_61.html","info")</f>
        <v/>
      </c>
      <c r="AA2713" t="n">
        <v>-475625</v>
      </c>
      <c r="AB2713" t="s">
        <v>432</v>
      </c>
      <c r="AC2713" t="s">
        <v>88</v>
      </c>
      <c r="AD2713" t="s">
        <v>89</v>
      </c>
      <c r="AE2713" t="s"/>
      <c r="AF2713" t="s"/>
      <c r="AG2713" t="s"/>
      <c r="AH2713" t="s">
        <v>3053</v>
      </c>
      <c r="AI2713" t="s">
        <v>3052</v>
      </c>
      <c r="AJ2713" t="s"/>
      <c r="AK2713" t="s">
        <v>91</v>
      </c>
      <c r="AL2713" t="s"/>
      <c r="AM2713" t="s"/>
      <c r="AN2713" t="s">
        <v>91</v>
      </c>
      <c r="AO2713" t="s"/>
      <c r="AP2713" t="n">
        <v>14</v>
      </c>
      <c r="AQ2713" t="s">
        <v>92</v>
      </c>
      <c r="AR2713" t="s"/>
      <c r="AS2713" t="s">
        <v>803</v>
      </c>
      <c r="AT2713" t="s">
        <v>94</v>
      </c>
      <c r="AU2713" t="s">
        <v>91</v>
      </c>
      <c r="AV2713" t="s"/>
      <c r="AW2713" t="s">
        <v>95</v>
      </c>
      <c r="AX2713" t="s"/>
      <c r="AY2713" t="n">
        <v>475625</v>
      </c>
      <c r="AZ2713" t="s">
        <v>798</v>
      </c>
      <c r="BA2713" t="s"/>
      <c r="BB2713" t="s"/>
      <c r="BC2713" t="n">
        <v>38.9127</v>
      </c>
      <c r="BD2713" t="n">
        <v>38.9127</v>
      </c>
      <c r="BE2713" t="s">
        <v>3054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>
        <v>98</v>
      </c>
      <c r="BO2713" t="s">
        <v>82</v>
      </c>
      <c r="BP2713" t="s">
        <v>99</v>
      </c>
      <c r="BQ2713" t="s">
        <v>448</v>
      </c>
      <c r="BR2713" t="s">
        <v>449</v>
      </c>
    </row>
    <row r="2714" spans="1:70">
      <c r="A2714" t="s">
        <v>70</v>
      </c>
      <c r="B2714" t="s">
        <v>71</v>
      </c>
      <c r="C2714" t="s">
        <v>438</v>
      </c>
      <c r="D2714" t="n">
        <v>3</v>
      </c>
      <c r="E2714" t="s">
        <v>794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101.24</v>
      </c>
      <c r="L2714" t="s">
        <v>77</v>
      </c>
      <c r="M2714" t="s"/>
      <c r="N2714" t="s">
        <v>440</v>
      </c>
      <c r="O2714" t="s">
        <v>79</v>
      </c>
      <c r="P2714" t="s">
        <v>794</v>
      </c>
      <c r="Q2714" t="s"/>
      <c r="R2714" t="s">
        <v>80</v>
      </c>
      <c r="S2714" t="s">
        <v>3052</v>
      </c>
      <c r="T2714" t="s">
        <v>82</v>
      </c>
      <c r="U2714" t="s">
        <v>83</v>
      </c>
      <c r="V2714" t="s">
        <v>84</v>
      </c>
      <c r="W2714" t="s">
        <v>103</v>
      </c>
      <c r="X2714" t="s"/>
      <c r="Y2714" t="s">
        <v>86</v>
      </c>
      <c r="Z2714">
        <f>HYPERLINK("https://hotelmonitor-cachepage.eclerx.com/savepage/tk_15454758706370761_sr_61.html","info")</f>
        <v/>
      </c>
      <c r="AA2714" t="n">
        <v>-475625</v>
      </c>
      <c r="AB2714" t="s">
        <v>624</v>
      </c>
      <c r="AC2714" t="s">
        <v>88</v>
      </c>
      <c r="AD2714" t="s">
        <v>89</v>
      </c>
      <c r="AE2714" t="s"/>
      <c r="AF2714" t="s"/>
      <c r="AG2714" t="s"/>
      <c r="AH2714" t="s">
        <v>3053</v>
      </c>
      <c r="AI2714" t="s">
        <v>3052</v>
      </c>
      <c r="AJ2714" t="s"/>
      <c r="AK2714" t="s">
        <v>91</v>
      </c>
      <c r="AL2714" t="s"/>
      <c r="AM2714" t="s"/>
      <c r="AN2714" t="s">
        <v>91</v>
      </c>
      <c r="AO2714" t="s"/>
      <c r="AP2714" t="n">
        <v>14</v>
      </c>
      <c r="AQ2714" t="s">
        <v>92</v>
      </c>
      <c r="AR2714" t="s"/>
      <c r="AS2714" t="s">
        <v>803</v>
      </c>
      <c r="AT2714" t="s">
        <v>94</v>
      </c>
      <c r="AU2714" t="s">
        <v>91</v>
      </c>
      <c r="AV2714" t="s"/>
      <c r="AW2714" t="s">
        <v>95</v>
      </c>
      <c r="AX2714" t="s"/>
      <c r="AY2714" t="n">
        <v>475625</v>
      </c>
      <c r="AZ2714" t="s">
        <v>798</v>
      </c>
      <c r="BA2714" t="s"/>
      <c r="BB2714" t="s"/>
      <c r="BC2714" t="n">
        <v>38.9127</v>
      </c>
      <c r="BD2714" t="n">
        <v>38.9127</v>
      </c>
      <c r="BE2714" t="s">
        <v>3054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>
        <v>98</v>
      </c>
      <c r="BO2714" t="s">
        <v>82</v>
      </c>
      <c r="BP2714" t="s">
        <v>99</v>
      </c>
      <c r="BQ2714" t="s">
        <v>448</v>
      </c>
      <c r="BR2714" t="s">
        <v>449</v>
      </c>
    </row>
    <row r="2715" spans="1:70">
      <c r="A2715" t="s">
        <v>70</v>
      </c>
      <c r="B2715" t="s">
        <v>71</v>
      </c>
      <c r="C2715" t="s">
        <v>438</v>
      </c>
      <c r="D2715" t="n">
        <v>3</v>
      </c>
      <c r="E2715" t="s">
        <v>794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101.24</v>
      </c>
      <c r="L2715" t="s">
        <v>77</v>
      </c>
      <c r="M2715" t="s"/>
      <c r="N2715" t="s">
        <v>440</v>
      </c>
      <c r="O2715" t="s">
        <v>79</v>
      </c>
      <c r="P2715" t="s">
        <v>794</v>
      </c>
      <c r="Q2715" t="s"/>
      <c r="R2715" t="s">
        <v>80</v>
      </c>
      <c r="S2715" t="s">
        <v>3052</v>
      </c>
      <c r="T2715" t="s">
        <v>82</v>
      </c>
      <c r="U2715" t="s">
        <v>83</v>
      </c>
      <c r="V2715" t="s">
        <v>84</v>
      </c>
      <c r="W2715" t="s">
        <v>103</v>
      </c>
      <c r="X2715" t="s"/>
      <c r="Y2715" t="s">
        <v>86</v>
      </c>
      <c r="Z2715">
        <f>HYPERLINK("https://hotelmonitor-cachepage.eclerx.com/savepage/tk_15454758706370761_sr_61.html","info")</f>
        <v/>
      </c>
      <c r="AA2715" t="n">
        <v>-475625</v>
      </c>
      <c r="AB2715" t="s">
        <v>624</v>
      </c>
      <c r="AC2715" t="s">
        <v>88</v>
      </c>
      <c r="AD2715" t="s">
        <v>89</v>
      </c>
      <c r="AE2715" t="s"/>
      <c r="AF2715" t="s"/>
      <c r="AG2715" t="s"/>
      <c r="AH2715" t="s">
        <v>3053</v>
      </c>
      <c r="AI2715" t="s">
        <v>3052</v>
      </c>
      <c r="AJ2715" t="s"/>
      <c r="AK2715" t="s">
        <v>91</v>
      </c>
      <c r="AL2715" t="s"/>
      <c r="AM2715" t="s"/>
      <c r="AN2715" t="s">
        <v>91</v>
      </c>
      <c r="AO2715" t="s"/>
      <c r="AP2715" t="n">
        <v>14</v>
      </c>
      <c r="AQ2715" t="s">
        <v>92</v>
      </c>
      <c r="AR2715" t="s"/>
      <c r="AS2715" t="s">
        <v>803</v>
      </c>
      <c r="AT2715" t="s">
        <v>94</v>
      </c>
      <c r="AU2715" t="s">
        <v>91</v>
      </c>
      <c r="AV2715" t="s"/>
      <c r="AW2715" t="s">
        <v>95</v>
      </c>
      <c r="AX2715" t="s"/>
      <c r="AY2715" t="n">
        <v>475625</v>
      </c>
      <c r="AZ2715" t="s">
        <v>798</v>
      </c>
      <c r="BA2715" t="s"/>
      <c r="BB2715" t="s"/>
      <c r="BC2715" t="n">
        <v>38.9127</v>
      </c>
      <c r="BD2715" t="n">
        <v>38.9127</v>
      </c>
      <c r="BE2715" t="s">
        <v>3054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>
        <v>98</v>
      </c>
      <c r="BO2715" t="s">
        <v>82</v>
      </c>
      <c r="BP2715" t="s">
        <v>99</v>
      </c>
      <c r="BQ2715" t="s">
        <v>448</v>
      </c>
      <c r="BR2715" t="s">
        <v>449</v>
      </c>
    </row>
    <row r="2716" spans="1:70">
      <c r="A2716" t="s">
        <v>70</v>
      </c>
      <c r="B2716" t="s">
        <v>71</v>
      </c>
      <c r="C2716" t="s">
        <v>438</v>
      </c>
      <c r="D2716" t="n">
        <v>3</v>
      </c>
      <c r="E2716" t="s">
        <v>794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119.23</v>
      </c>
      <c r="L2716" t="s">
        <v>77</v>
      </c>
      <c r="M2716" t="s"/>
      <c r="N2716" t="s">
        <v>811</v>
      </c>
      <c r="O2716" t="s">
        <v>79</v>
      </c>
      <c r="P2716" t="s">
        <v>794</v>
      </c>
      <c r="Q2716" t="s"/>
      <c r="R2716" t="s">
        <v>80</v>
      </c>
      <c r="S2716" t="s">
        <v>3055</v>
      </c>
      <c r="T2716" t="s">
        <v>82</v>
      </c>
      <c r="U2716" t="s">
        <v>83</v>
      </c>
      <c r="V2716" t="s">
        <v>84</v>
      </c>
      <c r="W2716" t="s">
        <v>103</v>
      </c>
      <c r="X2716" t="s"/>
      <c r="Y2716" t="s">
        <v>86</v>
      </c>
      <c r="Z2716">
        <f>HYPERLINK("https://hotelmonitor-cachepage.eclerx.com/savepage/tk_15454758706370761_sr_61.html","info")</f>
        <v/>
      </c>
      <c r="AA2716" t="n">
        <v>-475625</v>
      </c>
      <c r="AB2716" t="s">
        <v>813</v>
      </c>
      <c r="AC2716" t="s">
        <v>88</v>
      </c>
      <c r="AD2716" t="s">
        <v>89</v>
      </c>
      <c r="AE2716" t="s"/>
      <c r="AF2716" t="s"/>
      <c r="AG2716" t="s"/>
      <c r="AH2716" t="s">
        <v>3056</v>
      </c>
      <c r="AI2716" t="s">
        <v>3057</v>
      </c>
      <c r="AJ2716" t="s"/>
      <c r="AK2716" t="s">
        <v>91</v>
      </c>
      <c r="AL2716" t="s"/>
      <c r="AM2716" t="s">
        <v>610</v>
      </c>
      <c r="AN2716" t="s">
        <v>91</v>
      </c>
      <c r="AO2716" t="s"/>
      <c r="AP2716" t="n">
        <v>14</v>
      </c>
      <c r="AQ2716" t="s">
        <v>92</v>
      </c>
      <c r="AR2716" t="s"/>
      <c r="AS2716" t="s">
        <v>160</v>
      </c>
      <c r="AT2716" t="s">
        <v>94</v>
      </c>
      <c r="AU2716" t="s">
        <v>91</v>
      </c>
      <c r="AV2716" t="s"/>
      <c r="AW2716" t="s">
        <v>95</v>
      </c>
      <c r="AX2716" t="s"/>
      <c r="AY2716" t="n">
        <v>475625</v>
      </c>
      <c r="AZ2716" t="s">
        <v>798</v>
      </c>
      <c r="BA2716" t="s"/>
      <c r="BB2716" t="s"/>
      <c r="BC2716" t="n">
        <v>38.9127</v>
      </c>
      <c r="BD2716" t="n">
        <v>38.9127</v>
      </c>
      <c r="BE2716" t="s">
        <v>3058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>
        <v>815</v>
      </c>
      <c r="BR2716" t="s">
        <v>449</v>
      </c>
    </row>
    <row r="2717" spans="1:70">
      <c r="A2717" t="s">
        <v>70</v>
      </c>
      <c r="B2717" t="s">
        <v>71</v>
      </c>
      <c r="C2717" t="s">
        <v>438</v>
      </c>
      <c r="D2717" t="n">
        <v>3</v>
      </c>
      <c r="E2717" t="s">
        <v>794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119.23</v>
      </c>
      <c r="L2717" t="s">
        <v>77</v>
      </c>
      <c r="M2717" t="s"/>
      <c r="N2717" t="s">
        <v>811</v>
      </c>
      <c r="O2717" t="s">
        <v>79</v>
      </c>
      <c r="P2717" t="s">
        <v>794</v>
      </c>
      <c r="Q2717" t="s"/>
      <c r="R2717" t="s">
        <v>80</v>
      </c>
      <c r="S2717" t="s">
        <v>3055</v>
      </c>
      <c r="T2717" t="s">
        <v>82</v>
      </c>
      <c r="U2717" t="s">
        <v>83</v>
      </c>
      <c r="V2717" t="s">
        <v>84</v>
      </c>
      <c r="W2717" t="s">
        <v>103</v>
      </c>
      <c r="X2717" t="s"/>
      <c r="Y2717" t="s">
        <v>86</v>
      </c>
      <c r="Z2717">
        <f>HYPERLINK("https://hotelmonitor-cachepage.eclerx.com/savepage/tk_15454758706370761_sr_61.html","info")</f>
        <v/>
      </c>
      <c r="AA2717" t="n">
        <v>-475625</v>
      </c>
      <c r="AB2717" t="s">
        <v>813</v>
      </c>
      <c r="AC2717" t="s">
        <v>88</v>
      </c>
      <c r="AD2717" t="s">
        <v>89</v>
      </c>
      <c r="AE2717" t="s"/>
      <c r="AF2717" t="s"/>
      <c r="AG2717" t="s"/>
      <c r="AH2717" t="s">
        <v>3056</v>
      </c>
      <c r="AI2717" t="s">
        <v>3057</v>
      </c>
      <c r="AJ2717" t="s"/>
      <c r="AK2717" t="s">
        <v>91</v>
      </c>
      <c r="AL2717" t="s"/>
      <c r="AM2717" t="s">
        <v>610</v>
      </c>
      <c r="AN2717" t="s">
        <v>91</v>
      </c>
      <c r="AO2717" t="s"/>
      <c r="AP2717" t="n">
        <v>14</v>
      </c>
      <c r="AQ2717" t="s">
        <v>92</v>
      </c>
      <c r="AR2717" t="s"/>
      <c r="AS2717" t="s">
        <v>160</v>
      </c>
      <c r="AT2717" t="s">
        <v>94</v>
      </c>
      <c r="AU2717" t="s">
        <v>91</v>
      </c>
      <c r="AV2717" t="s"/>
      <c r="AW2717" t="s">
        <v>95</v>
      </c>
      <c r="AX2717" t="s"/>
      <c r="AY2717" t="n">
        <v>475625</v>
      </c>
      <c r="AZ2717" t="s">
        <v>798</v>
      </c>
      <c r="BA2717" t="s"/>
      <c r="BB2717" t="s"/>
      <c r="BC2717" t="n">
        <v>38.9127</v>
      </c>
      <c r="BD2717" t="n">
        <v>38.9127</v>
      </c>
      <c r="BE2717" t="s">
        <v>3058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>
        <v>815</v>
      </c>
      <c r="BR2717" t="s">
        <v>449</v>
      </c>
    </row>
    <row r="2718" spans="1:70">
      <c r="A2718" t="s">
        <v>70</v>
      </c>
      <c r="B2718" t="s">
        <v>71</v>
      </c>
      <c r="C2718" t="s">
        <v>438</v>
      </c>
      <c r="D2718" t="n">
        <v>3</v>
      </c>
      <c r="E2718" t="s">
        <v>794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131.28</v>
      </c>
      <c r="L2718" t="s">
        <v>77</v>
      </c>
      <c r="M2718" t="s"/>
      <c r="N2718" t="s">
        <v>816</v>
      </c>
      <c r="O2718" t="s">
        <v>79</v>
      </c>
      <c r="P2718" t="s">
        <v>794</v>
      </c>
      <c r="Q2718" t="s"/>
      <c r="R2718" t="s">
        <v>80</v>
      </c>
      <c r="S2718" t="s">
        <v>3059</v>
      </c>
      <c r="T2718" t="s">
        <v>82</v>
      </c>
      <c r="U2718" t="s">
        <v>83</v>
      </c>
      <c r="V2718" t="s">
        <v>84</v>
      </c>
      <c r="W2718" t="s">
        <v>103</v>
      </c>
      <c r="X2718" t="s"/>
      <c r="Y2718" t="s">
        <v>86</v>
      </c>
      <c r="Z2718">
        <f>HYPERLINK("https://hotelmonitor-cachepage.eclerx.com/savepage/tk_15454758706370761_sr_61.html","info")</f>
        <v/>
      </c>
      <c r="AA2718" t="n">
        <v>-475625</v>
      </c>
      <c r="AB2718" t="s">
        <v>813</v>
      </c>
      <c r="AC2718" t="s">
        <v>88</v>
      </c>
      <c r="AD2718" t="s">
        <v>89</v>
      </c>
      <c r="AE2718" t="s"/>
      <c r="AF2718" t="s"/>
      <c r="AG2718" t="s"/>
      <c r="AH2718" t="s">
        <v>3060</v>
      </c>
      <c r="AI2718" t="s">
        <v>3059</v>
      </c>
      <c r="AJ2718" t="s"/>
      <c r="AK2718" t="s">
        <v>91</v>
      </c>
      <c r="AL2718" t="s"/>
      <c r="AM2718" t="s">
        <v>610</v>
      </c>
      <c r="AN2718" t="s">
        <v>91</v>
      </c>
      <c r="AO2718" t="s"/>
      <c r="AP2718" t="n">
        <v>14</v>
      </c>
      <c r="AQ2718" t="s">
        <v>92</v>
      </c>
      <c r="AR2718" t="s"/>
      <c r="AS2718" t="s">
        <v>160</v>
      </c>
      <c r="AT2718" t="s">
        <v>94</v>
      </c>
      <c r="AU2718" t="s">
        <v>91</v>
      </c>
      <c r="AV2718" t="s"/>
      <c r="AW2718" t="s">
        <v>95</v>
      </c>
      <c r="AX2718" t="s"/>
      <c r="AY2718" t="n">
        <v>475625</v>
      </c>
      <c r="AZ2718" t="s">
        <v>798</v>
      </c>
      <c r="BA2718" t="s"/>
      <c r="BB2718" t="s"/>
      <c r="BC2718" t="n">
        <v>38.9127</v>
      </c>
      <c r="BD2718" t="n">
        <v>38.9127</v>
      </c>
      <c r="BE2718" t="s">
        <v>3061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>
        <v>821</v>
      </c>
      <c r="BR2718" t="s">
        <v>449</v>
      </c>
    </row>
    <row r="2719" spans="1:70">
      <c r="A2719" t="s">
        <v>70</v>
      </c>
      <c r="B2719" t="s">
        <v>71</v>
      </c>
      <c r="C2719" t="s">
        <v>438</v>
      </c>
      <c r="D2719" t="n">
        <v>3</v>
      </c>
      <c r="E2719" t="s">
        <v>794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131.28</v>
      </c>
      <c r="L2719" t="s">
        <v>77</v>
      </c>
      <c r="M2719" t="s"/>
      <c r="N2719" t="s">
        <v>816</v>
      </c>
      <c r="O2719" t="s">
        <v>79</v>
      </c>
      <c r="P2719" t="s">
        <v>794</v>
      </c>
      <c r="Q2719" t="s"/>
      <c r="R2719" t="s">
        <v>80</v>
      </c>
      <c r="S2719" t="s">
        <v>3059</v>
      </c>
      <c r="T2719" t="s">
        <v>82</v>
      </c>
      <c r="U2719" t="s">
        <v>83</v>
      </c>
      <c r="V2719" t="s">
        <v>84</v>
      </c>
      <c r="W2719" t="s">
        <v>103</v>
      </c>
      <c r="X2719" t="s"/>
      <c r="Y2719" t="s">
        <v>86</v>
      </c>
      <c r="Z2719">
        <f>HYPERLINK("https://hotelmonitor-cachepage.eclerx.com/savepage/tk_15454758706370761_sr_61.html","info")</f>
        <v/>
      </c>
      <c r="AA2719" t="n">
        <v>-475625</v>
      </c>
      <c r="AB2719" t="s">
        <v>813</v>
      </c>
      <c r="AC2719" t="s">
        <v>88</v>
      </c>
      <c r="AD2719" t="s">
        <v>89</v>
      </c>
      <c r="AE2719" t="s"/>
      <c r="AF2719" t="s"/>
      <c r="AG2719" t="s"/>
      <c r="AH2719" t="s">
        <v>3060</v>
      </c>
      <c r="AI2719" t="s">
        <v>3059</v>
      </c>
      <c r="AJ2719" t="s"/>
      <c r="AK2719" t="s">
        <v>91</v>
      </c>
      <c r="AL2719" t="s"/>
      <c r="AM2719" t="s">
        <v>610</v>
      </c>
      <c r="AN2719" t="s">
        <v>91</v>
      </c>
      <c r="AO2719" t="s"/>
      <c r="AP2719" t="n">
        <v>14</v>
      </c>
      <c r="AQ2719" t="s">
        <v>92</v>
      </c>
      <c r="AR2719" t="s"/>
      <c r="AS2719" t="s">
        <v>160</v>
      </c>
      <c r="AT2719" t="s">
        <v>94</v>
      </c>
      <c r="AU2719" t="s">
        <v>91</v>
      </c>
      <c r="AV2719" t="s"/>
      <c r="AW2719" t="s">
        <v>95</v>
      </c>
      <c r="AX2719" t="s"/>
      <c r="AY2719" t="n">
        <v>475625</v>
      </c>
      <c r="AZ2719" t="s">
        <v>798</v>
      </c>
      <c r="BA2719" t="s"/>
      <c r="BB2719" t="s"/>
      <c r="BC2719" t="n">
        <v>38.9127</v>
      </c>
      <c r="BD2719" t="n">
        <v>38.9127</v>
      </c>
      <c r="BE2719" t="s">
        <v>3061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>
        <v>821</v>
      </c>
      <c r="BR2719" t="s">
        <v>449</v>
      </c>
    </row>
    <row r="2720" spans="1:70">
      <c r="A2720" t="s">
        <v>70</v>
      </c>
      <c r="B2720" t="s">
        <v>71</v>
      </c>
      <c r="C2720" t="s">
        <v>438</v>
      </c>
      <c r="D2720" t="n">
        <v>3</v>
      </c>
      <c r="E2720" t="s">
        <v>794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154.96</v>
      </c>
      <c r="L2720" t="s">
        <v>77</v>
      </c>
      <c r="M2720" t="s"/>
      <c r="N2720" t="s">
        <v>822</v>
      </c>
      <c r="O2720" t="s">
        <v>79</v>
      </c>
      <c r="P2720" t="s">
        <v>794</v>
      </c>
      <c r="Q2720" t="s"/>
      <c r="R2720" t="s">
        <v>80</v>
      </c>
      <c r="S2720" t="s">
        <v>3062</v>
      </c>
      <c r="T2720" t="s">
        <v>82</v>
      </c>
      <c r="U2720" t="s">
        <v>83</v>
      </c>
      <c r="V2720" t="s">
        <v>84</v>
      </c>
      <c r="W2720" t="s">
        <v>103</v>
      </c>
      <c r="X2720" t="s"/>
      <c r="Y2720" t="s">
        <v>86</v>
      </c>
      <c r="Z2720">
        <f>HYPERLINK("https://hotelmonitor-cachepage.eclerx.com/savepage/tk_15454758706370761_sr_61.html","info")</f>
        <v/>
      </c>
      <c r="AA2720" t="n">
        <v>-475625</v>
      </c>
      <c r="AB2720" t="s">
        <v>813</v>
      </c>
      <c r="AC2720" t="s">
        <v>88</v>
      </c>
      <c r="AD2720" t="s">
        <v>89</v>
      </c>
      <c r="AE2720" t="s"/>
      <c r="AF2720" t="s"/>
      <c r="AG2720" t="s"/>
      <c r="AH2720" t="s">
        <v>3063</v>
      </c>
      <c r="AI2720" t="s">
        <v>3062</v>
      </c>
      <c r="AJ2720" t="s"/>
      <c r="AK2720" t="s">
        <v>91</v>
      </c>
      <c r="AL2720" t="s"/>
      <c r="AM2720" t="s">
        <v>610</v>
      </c>
      <c r="AN2720" t="s">
        <v>91</v>
      </c>
      <c r="AO2720" t="s"/>
      <c r="AP2720" t="n">
        <v>14</v>
      </c>
      <c r="AQ2720" t="s">
        <v>92</v>
      </c>
      <c r="AR2720" t="s"/>
      <c r="AS2720" t="s">
        <v>160</v>
      </c>
      <c r="AT2720" t="s">
        <v>94</v>
      </c>
      <c r="AU2720" t="s">
        <v>91</v>
      </c>
      <c r="AV2720" t="s"/>
      <c r="AW2720" t="s">
        <v>95</v>
      </c>
      <c r="AX2720" t="s"/>
      <c r="AY2720" t="n">
        <v>475625</v>
      </c>
      <c r="AZ2720" t="s">
        <v>798</v>
      </c>
      <c r="BA2720" t="s"/>
      <c r="BB2720" t="s"/>
      <c r="BC2720" t="n">
        <v>38.9127</v>
      </c>
      <c r="BD2720" t="n">
        <v>38.9127</v>
      </c>
      <c r="BE2720" t="s">
        <v>3064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>
        <v>827</v>
      </c>
      <c r="BR2720" t="s">
        <v>449</v>
      </c>
    </row>
    <row r="2721" spans="1:70">
      <c r="A2721" t="s">
        <v>70</v>
      </c>
      <c r="B2721" t="s">
        <v>71</v>
      </c>
      <c r="C2721" t="s">
        <v>438</v>
      </c>
      <c r="D2721" t="n">
        <v>3</v>
      </c>
      <c r="E2721" t="s">
        <v>794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154.96</v>
      </c>
      <c r="L2721" t="s">
        <v>77</v>
      </c>
      <c r="M2721" t="s"/>
      <c r="N2721" t="s">
        <v>822</v>
      </c>
      <c r="O2721" t="s">
        <v>79</v>
      </c>
      <c r="P2721" t="s">
        <v>794</v>
      </c>
      <c r="Q2721" t="s"/>
      <c r="R2721" t="s">
        <v>80</v>
      </c>
      <c r="S2721" t="s">
        <v>3062</v>
      </c>
      <c r="T2721" t="s">
        <v>82</v>
      </c>
      <c r="U2721" t="s">
        <v>83</v>
      </c>
      <c r="V2721" t="s">
        <v>84</v>
      </c>
      <c r="W2721" t="s">
        <v>103</v>
      </c>
      <c r="X2721" t="s"/>
      <c r="Y2721" t="s">
        <v>86</v>
      </c>
      <c r="Z2721">
        <f>HYPERLINK("https://hotelmonitor-cachepage.eclerx.com/savepage/tk_15454758706370761_sr_61.html","info")</f>
        <v/>
      </c>
      <c r="AA2721" t="n">
        <v>-475625</v>
      </c>
      <c r="AB2721" t="s">
        <v>813</v>
      </c>
      <c r="AC2721" t="s">
        <v>88</v>
      </c>
      <c r="AD2721" t="s">
        <v>89</v>
      </c>
      <c r="AE2721" t="s"/>
      <c r="AF2721" t="s"/>
      <c r="AG2721" t="s"/>
      <c r="AH2721" t="s">
        <v>3063</v>
      </c>
      <c r="AI2721" t="s">
        <v>3062</v>
      </c>
      <c r="AJ2721" t="s"/>
      <c r="AK2721" t="s">
        <v>91</v>
      </c>
      <c r="AL2721" t="s"/>
      <c r="AM2721" t="s">
        <v>610</v>
      </c>
      <c r="AN2721" t="s">
        <v>91</v>
      </c>
      <c r="AO2721" t="s"/>
      <c r="AP2721" t="n">
        <v>14</v>
      </c>
      <c r="AQ2721" t="s">
        <v>92</v>
      </c>
      <c r="AR2721" t="s"/>
      <c r="AS2721" t="s">
        <v>160</v>
      </c>
      <c r="AT2721" t="s">
        <v>94</v>
      </c>
      <c r="AU2721" t="s">
        <v>91</v>
      </c>
      <c r="AV2721" t="s"/>
      <c r="AW2721" t="s">
        <v>95</v>
      </c>
      <c r="AX2721" t="s"/>
      <c r="AY2721" t="n">
        <v>475625</v>
      </c>
      <c r="AZ2721" t="s">
        <v>798</v>
      </c>
      <c r="BA2721" t="s"/>
      <c r="BB2721" t="s"/>
      <c r="BC2721" t="n">
        <v>38.9127</v>
      </c>
      <c r="BD2721" t="n">
        <v>38.9127</v>
      </c>
      <c r="BE2721" t="s">
        <v>3064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>
        <v>827</v>
      </c>
      <c r="BR2721" t="s">
        <v>449</v>
      </c>
    </row>
    <row r="2722" spans="1:70">
      <c r="A2722" t="s">
        <v>70</v>
      </c>
      <c r="B2722" t="s">
        <v>71</v>
      </c>
      <c r="C2722" t="s">
        <v>438</v>
      </c>
      <c r="D2722" t="n">
        <v>3</v>
      </c>
      <c r="E2722" t="s">
        <v>1645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37.96</v>
      </c>
      <c r="L2722" t="s">
        <v>77</v>
      </c>
      <c r="M2722" t="s"/>
      <c r="N2722" t="s">
        <v>181</v>
      </c>
      <c r="O2722" t="s">
        <v>79</v>
      </c>
      <c r="P2722" t="s">
        <v>1645</v>
      </c>
      <c r="Q2722" t="s"/>
      <c r="R2722" t="s">
        <v>1388</v>
      </c>
      <c r="S2722" t="s">
        <v>1646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>
        <f>HYPERLINK("https://hotelmonitor-cachepage.eclerx.com/savepage/tk_1545475870569473_sr_61.html","info")</f>
        <v/>
      </c>
      <c r="AA2722" t="n">
        <v>-418067</v>
      </c>
      <c r="AB2722" t="s">
        <v>87</v>
      </c>
      <c r="AC2722" t="s">
        <v>88</v>
      </c>
      <c r="AD2722" t="s">
        <v>89</v>
      </c>
      <c r="AE2722" t="s"/>
      <c r="AF2722" t="s"/>
      <c r="AG2722" t="s"/>
      <c r="AH2722" t="s">
        <v>1647</v>
      </c>
      <c r="AI2722" t="s">
        <v>1646</v>
      </c>
      <c r="AJ2722" t="s"/>
      <c r="AK2722" t="s">
        <v>91</v>
      </c>
      <c r="AL2722" t="s"/>
      <c r="AM2722" t="s"/>
      <c r="AN2722" t="s">
        <v>91</v>
      </c>
      <c r="AO2722" t="s"/>
      <c r="AP2722" t="n">
        <v>6</v>
      </c>
      <c r="AQ2722" t="s">
        <v>92</v>
      </c>
      <c r="AR2722" t="s"/>
      <c r="AS2722" t="s">
        <v>803</v>
      </c>
      <c r="AT2722" t="s">
        <v>94</v>
      </c>
      <c r="AU2722" t="s">
        <v>91</v>
      </c>
      <c r="AV2722" t="s"/>
      <c r="AW2722" t="s">
        <v>95</v>
      </c>
      <c r="AX2722" t="s"/>
      <c r="AY2722" t="n">
        <v>418067</v>
      </c>
      <c r="AZ2722" t="s">
        <v>1648</v>
      </c>
      <c r="BA2722" t="s"/>
      <c r="BB2722" t="s"/>
      <c r="BC2722" t="n">
        <v>38.9841</v>
      </c>
      <c r="BD2722" t="n">
        <v>38.9841</v>
      </c>
      <c r="BE2722" t="s">
        <v>1649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>
        <v>1650</v>
      </c>
      <c r="BO2722" t="s">
        <v>82</v>
      </c>
      <c r="BP2722" t="s">
        <v>99</v>
      </c>
      <c r="BQ2722" t="s">
        <v>188</v>
      </c>
      <c r="BR2722" t="s">
        <v>557</v>
      </c>
    </row>
    <row r="2723" spans="1:70">
      <c r="A2723" t="s">
        <v>70</v>
      </c>
      <c r="B2723" t="s">
        <v>71</v>
      </c>
      <c r="C2723" t="s">
        <v>438</v>
      </c>
      <c r="D2723" t="n">
        <v>3</v>
      </c>
      <c r="E2723" t="s">
        <v>1645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37.96</v>
      </c>
      <c r="L2723" t="s">
        <v>77</v>
      </c>
      <c r="M2723" t="s"/>
      <c r="N2723" t="s">
        <v>181</v>
      </c>
      <c r="O2723" t="s">
        <v>79</v>
      </c>
      <c r="P2723" t="s">
        <v>1645</v>
      </c>
      <c r="Q2723" t="s"/>
      <c r="R2723" t="s">
        <v>1388</v>
      </c>
      <c r="S2723" t="s">
        <v>1646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>
        <f>HYPERLINK("https://hotelmonitor-cachepage.eclerx.com/savepage/tk_1545475870569473_sr_61.html","info")</f>
        <v/>
      </c>
      <c r="AA2723" t="n">
        <v>-418067</v>
      </c>
      <c r="AB2723" t="s">
        <v>87</v>
      </c>
      <c r="AC2723" t="s">
        <v>88</v>
      </c>
      <c r="AD2723" t="s">
        <v>89</v>
      </c>
      <c r="AE2723" t="s"/>
      <c r="AF2723" t="s"/>
      <c r="AG2723" t="s"/>
      <c r="AH2723" t="s">
        <v>1647</v>
      </c>
      <c r="AI2723" t="s">
        <v>1646</v>
      </c>
      <c r="AJ2723" t="s"/>
      <c r="AK2723" t="s">
        <v>91</v>
      </c>
      <c r="AL2723" t="s"/>
      <c r="AM2723" t="s"/>
      <c r="AN2723" t="s">
        <v>91</v>
      </c>
      <c r="AO2723" t="s"/>
      <c r="AP2723" t="n">
        <v>6</v>
      </c>
      <c r="AQ2723" t="s">
        <v>92</v>
      </c>
      <c r="AR2723" t="s"/>
      <c r="AS2723" t="s">
        <v>803</v>
      </c>
      <c r="AT2723" t="s">
        <v>94</v>
      </c>
      <c r="AU2723" t="s">
        <v>91</v>
      </c>
      <c r="AV2723" t="s"/>
      <c r="AW2723" t="s">
        <v>95</v>
      </c>
      <c r="AX2723" t="s"/>
      <c r="AY2723" t="n">
        <v>418067</v>
      </c>
      <c r="AZ2723" t="s">
        <v>1648</v>
      </c>
      <c r="BA2723" t="s"/>
      <c r="BB2723" t="s"/>
      <c r="BC2723" t="n">
        <v>38.9841</v>
      </c>
      <c r="BD2723" t="n">
        <v>38.9841</v>
      </c>
      <c r="BE2723" t="s">
        <v>1649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>
        <v>1650</v>
      </c>
      <c r="BO2723" t="s">
        <v>82</v>
      </c>
      <c r="BP2723" t="s">
        <v>99</v>
      </c>
      <c r="BQ2723" t="s">
        <v>188</v>
      </c>
      <c r="BR2723" t="s">
        <v>557</v>
      </c>
    </row>
    <row r="2724" spans="1:70">
      <c r="A2724" t="s">
        <v>70</v>
      </c>
      <c r="B2724" t="s">
        <v>71</v>
      </c>
      <c r="C2724" t="s">
        <v>72</v>
      </c>
      <c r="D2724" t="n">
        <v>3</v>
      </c>
      <c r="E2724" t="s">
        <v>3065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331.36</v>
      </c>
      <c r="L2724" t="s">
        <v>77</v>
      </c>
      <c r="M2724" t="s"/>
      <c r="N2724" t="s">
        <v>276</v>
      </c>
      <c r="O2724" t="s">
        <v>79</v>
      </c>
      <c r="P2724" t="s">
        <v>3065</v>
      </c>
      <c r="Q2724" t="s"/>
      <c r="R2724" t="s">
        <v>328</v>
      </c>
      <c r="S2724" t="s">
        <v>3066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>
        <f>HYPERLINK("https://hotelmonitor-cachepage.eclerx.com/savepage/tk_15454758768729224_sr_62.html","info")</f>
        <v/>
      </c>
      <c r="AA2724" t="n">
        <v>-1580432</v>
      </c>
      <c r="AB2724" t="s">
        <v>3067</v>
      </c>
      <c r="AC2724" t="s">
        <v>88</v>
      </c>
      <c r="AD2724" t="s">
        <v>89</v>
      </c>
      <c r="AE2724" t="s"/>
      <c r="AF2724" t="s"/>
      <c r="AG2724" t="s"/>
      <c r="AH2724" t="s">
        <v>3068</v>
      </c>
      <c r="AI2724" t="s">
        <v>3066</v>
      </c>
      <c r="AJ2724" t="s"/>
      <c r="AK2724" t="s">
        <v>91</v>
      </c>
      <c r="AL2724" t="s"/>
      <c r="AM2724" t="s"/>
      <c r="AN2724" t="s">
        <v>91</v>
      </c>
      <c r="AO2724" t="s"/>
      <c r="AP2724" t="n">
        <v>30</v>
      </c>
      <c r="AQ2724" t="s">
        <v>92</v>
      </c>
      <c r="AR2724" t="s"/>
      <c r="AS2724" t="s">
        <v>803</v>
      </c>
      <c r="AT2724" t="s">
        <v>94</v>
      </c>
      <c r="AU2724" t="s">
        <v>91</v>
      </c>
      <c r="AV2724" t="s"/>
      <c r="AW2724" t="s">
        <v>95</v>
      </c>
      <c r="AX2724" t="s"/>
      <c r="AY2724" t="n">
        <v>1580432</v>
      </c>
      <c r="AZ2724" t="s">
        <v>3069</v>
      </c>
      <c r="BA2724" t="s"/>
      <c r="BB2724" t="s"/>
      <c r="BC2724" t="n">
        <v>38.8831</v>
      </c>
      <c r="BD2724" t="n">
        <v>38.8831</v>
      </c>
      <c r="BE2724" t="s">
        <v>3070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>
        <v>335</v>
      </c>
      <c r="BO2724" t="s">
        <v>82</v>
      </c>
      <c r="BP2724" t="s">
        <v>99</v>
      </c>
      <c r="BQ2724" t="s">
        <v>3071</v>
      </c>
      <c r="BR2724" t="s">
        <v>337</v>
      </c>
    </row>
    <row r="2725" spans="1:70">
      <c r="A2725" t="s">
        <v>70</v>
      </c>
      <c r="B2725" t="s">
        <v>71</v>
      </c>
      <c r="C2725" t="s">
        <v>72</v>
      </c>
      <c r="D2725" t="n">
        <v>3</v>
      </c>
      <c r="E2725" t="s">
        <v>3065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331.36</v>
      </c>
      <c r="L2725" t="s">
        <v>77</v>
      </c>
      <c r="M2725" t="s"/>
      <c r="N2725" t="s">
        <v>276</v>
      </c>
      <c r="O2725" t="s">
        <v>79</v>
      </c>
      <c r="P2725" t="s">
        <v>3065</v>
      </c>
      <c r="Q2725" t="s"/>
      <c r="R2725" t="s">
        <v>328</v>
      </c>
      <c r="S2725" t="s">
        <v>3066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>
        <f>HYPERLINK("https://hotelmonitor-cachepage.eclerx.com/savepage/tk_15454758768729224_sr_62.html","info")</f>
        <v/>
      </c>
      <c r="AA2725" t="n">
        <v>-1580432</v>
      </c>
      <c r="AB2725" t="s">
        <v>3067</v>
      </c>
      <c r="AC2725" t="s">
        <v>88</v>
      </c>
      <c r="AD2725" t="s">
        <v>89</v>
      </c>
      <c r="AE2725" t="s"/>
      <c r="AF2725" t="s"/>
      <c r="AG2725" t="s"/>
      <c r="AH2725" t="s">
        <v>3068</v>
      </c>
      <c r="AI2725" t="s">
        <v>3066</v>
      </c>
      <c r="AJ2725" t="s"/>
      <c r="AK2725" t="s">
        <v>91</v>
      </c>
      <c r="AL2725" t="s"/>
      <c r="AM2725" t="s"/>
      <c r="AN2725" t="s">
        <v>91</v>
      </c>
      <c r="AO2725" t="s"/>
      <c r="AP2725" t="n">
        <v>30</v>
      </c>
      <c r="AQ2725" t="s">
        <v>92</v>
      </c>
      <c r="AR2725" t="s"/>
      <c r="AS2725" t="s">
        <v>803</v>
      </c>
      <c r="AT2725" t="s">
        <v>94</v>
      </c>
      <c r="AU2725" t="s">
        <v>91</v>
      </c>
      <c r="AV2725" t="s"/>
      <c r="AW2725" t="s">
        <v>95</v>
      </c>
      <c r="AX2725" t="s"/>
      <c r="AY2725" t="n">
        <v>1580432</v>
      </c>
      <c r="AZ2725" t="s">
        <v>3069</v>
      </c>
      <c r="BA2725" t="s"/>
      <c r="BB2725" t="s"/>
      <c r="BC2725" t="n">
        <v>38.8831</v>
      </c>
      <c r="BD2725" t="n">
        <v>38.8831</v>
      </c>
      <c r="BE2725" t="s">
        <v>3070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>
        <v>335</v>
      </c>
      <c r="BO2725" t="s">
        <v>82</v>
      </c>
      <c r="BP2725" t="s">
        <v>99</v>
      </c>
      <c r="BQ2725" t="s">
        <v>3071</v>
      </c>
      <c r="BR2725" t="s">
        <v>337</v>
      </c>
    </row>
    <row r="2726" spans="1:70">
      <c r="A2726" t="s">
        <v>70</v>
      </c>
      <c r="B2726" t="s">
        <v>71</v>
      </c>
      <c r="C2726" t="s">
        <v>72</v>
      </c>
      <c r="D2726" t="n">
        <v>3</v>
      </c>
      <c r="E2726" t="s">
        <v>3065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376.96</v>
      </c>
      <c r="L2726" t="s">
        <v>77</v>
      </c>
      <c r="M2726" t="s"/>
      <c r="N2726" t="s">
        <v>276</v>
      </c>
      <c r="O2726" t="s">
        <v>79</v>
      </c>
      <c r="P2726" t="s">
        <v>3065</v>
      </c>
      <c r="Q2726" t="s"/>
      <c r="R2726" t="s">
        <v>328</v>
      </c>
      <c r="S2726" t="s">
        <v>3072</v>
      </c>
      <c r="T2726" t="s">
        <v>82</v>
      </c>
      <c r="U2726" t="s">
        <v>83</v>
      </c>
      <c r="V2726" t="s">
        <v>84</v>
      </c>
      <c r="W2726" t="s">
        <v>103</v>
      </c>
      <c r="X2726" t="s"/>
      <c r="Y2726" t="s">
        <v>86</v>
      </c>
      <c r="Z2726">
        <f>HYPERLINK("https://hotelmonitor-cachepage.eclerx.com/savepage/tk_15454758768729224_sr_62.html","info")</f>
        <v/>
      </c>
      <c r="AA2726" t="n">
        <v>-1580432</v>
      </c>
      <c r="AB2726" t="s">
        <v>339</v>
      </c>
      <c r="AC2726" t="s">
        <v>88</v>
      </c>
      <c r="AD2726" t="s">
        <v>89</v>
      </c>
      <c r="AE2726" t="s"/>
      <c r="AF2726" t="s"/>
      <c r="AG2726" t="s"/>
      <c r="AH2726" t="s">
        <v>3073</v>
      </c>
      <c r="AI2726" t="s">
        <v>3072</v>
      </c>
      <c r="AJ2726" t="s"/>
      <c r="AK2726" t="s">
        <v>91</v>
      </c>
      <c r="AL2726" t="s"/>
      <c r="AM2726" t="s"/>
      <c r="AN2726" t="s">
        <v>91</v>
      </c>
      <c r="AO2726" t="s"/>
      <c r="AP2726" t="n">
        <v>30</v>
      </c>
      <c r="AQ2726" t="s">
        <v>92</v>
      </c>
      <c r="AR2726" t="s"/>
      <c r="AS2726" t="s">
        <v>803</v>
      </c>
      <c r="AT2726" t="s">
        <v>94</v>
      </c>
      <c r="AU2726" t="s">
        <v>91</v>
      </c>
      <c r="AV2726" t="s"/>
      <c r="AW2726" t="s">
        <v>95</v>
      </c>
      <c r="AX2726" t="s"/>
      <c r="AY2726" t="n">
        <v>1580432</v>
      </c>
      <c r="AZ2726" t="s">
        <v>3069</v>
      </c>
      <c r="BA2726" t="s"/>
      <c r="BB2726" t="s"/>
      <c r="BC2726" t="n">
        <v>38.8831</v>
      </c>
      <c r="BD2726" t="n">
        <v>38.8831</v>
      </c>
      <c r="BE2726" t="s">
        <v>3074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>
        <v>335</v>
      </c>
      <c r="BO2726" t="s">
        <v>82</v>
      </c>
      <c r="BP2726" t="s">
        <v>99</v>
      </c>
      <c r="BQ2726" t="s">
        <v>3071</v>
      </c>
      <c r="BR2726" t="s">
        <v>337</v>
      </c>
    </row>
    <row r="2727" spans="1:70">
      <c r="A2727" t="s">
        <v>70</v>
      </c>
      <c r="B2727" t="s">
        <v>71</v>
      </c>
      <c r="C2727" t="s">
        <v>72</v>
      </c>
      <c r="D2727" t="n">
        <v>3</v>
      </c>
      <c r="E2727" t="s">
        <v>3065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376.96</v>
      </c>
      <c r="L2727" t="s">
        <v>77</v>
      </c>
      <c r="M2727" t="s"/>
      <c r="N2727" t="s">
        <v>276</v>
      </c>
      <c r="O2727" t="s">
        <v>79</v>
      </c>
      <c r="P2727" t="s">
        <v>3065</v>
      </c>
      <c r="Q2727" t="s"/>
      <c r="R2727" t="s">
        <v>328</v>
      </c>
      <c r="S2727" t="s">
        <v>3072</v>
      </c>
      <c r="T2727" t="s">
        <v>82</v>
      </c>
      <c r="U2727" t="s">
        <v>83</v>
      </c>
      <c r="V2727" t="s">
        <v>84</v>
      </c>
      <c r="W2727" t="s">
        <v>103</v>
      </c>
      <c r="X2727" t="s"/>
      <c r="Y2727" t="s">
        <v>86</v>
      </c>
      <c r="Z2727">
        <f>HYPERLINK("https://hotelmonitor-cachepage.eclerx.com/savepage/tk_15454758768729224_sr_62.html","info")</f>
        <v/>
      </c>
      <c r="AA2727" t="n">
        <v>-1580432</v>
      </c>
      <c r="AB2727" t="s">
        <v>339</v>
      </c>
      <c r="AC2727" t="s">
        <v>88</v>
      </c>
      <c r="AD2727" t="s">
        <v>89</v>
      </c>
      <c r="AE2727" t="s"/>
      <c r="AF2727" t="s"/>
      <c r="AG2727" t="s"/>
      <c r="AH2727" t="s">
        <v>3073</v>
      </c>
      <c r="AI2727" t="s">
        <v>3072</v>
      </c>
      <c r="AJ2727" t="s"/>
      <c r="AK2727" t="s">
        <v>91</v>
      </c>
      <c r="AL2727" t="s"/>
      <c r="AM2727" t="s"/>
      <c r="AN2727" t="s">
        <v>91</v>
      </c>
      <c r="AO2727" t="s"/>
      <c r="AP2727" t="n">
        <v>30</v>
      </c>
      <c r="AQ2727" t="s">
        <v>92</v>
      </c>
      <c r="AR2727" t="s"/>
      <c r="AS2727" t="s">
        <v>803</v>
      </c>
      <c r="AT2727" t="s">
        <v>94</v>
      </c>
      <c r="AU2727" t="s">
        <v>91</v>
      </c>
      <c r="AV2727" t="s"/>
      <c r="AW2727" t="s">
        <v>95</v>
      </c>
      <c r="AX2727" t="s"/>
      <c r="AY2727" t="n">
        <v>1580432</v>
      </c>
      <c r="AZ2727" t="s">
        <v>3069</v>
      </c>
      <c r="BA2727" t="s"/>
      <c r="BB2727" t="s"/>
      <c r="BC2727" t="n">
        <v>38.8831</v>
      </c>
      <c r="BD2727" t="n">
        <v>38.8831</v>
      </c>
      <c r="BE2727" t="s">
        <v>3074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>
        <v>335</v>
      </c>
      <c r="BO2727" t="s">
        <v>82</v>
      </c>
      <c r="BP2727" t="s">
        <v>99</v>
      </c>
      <c r="BQ2727" t="s">
        <v>3071</v>
      </c>
      <c r="BR2727" t="s">
        <v>337</v>
      </c>
    </row>
    <row r="2728" spans="1:70">
      <c r="A2728" t="s">
        <v>70</v>
      </c>
      <c r="B2728" t="s">
        <v>71</v>
      </c>
      <c r="C2728" t="s">
        <v>72</v>
      </c>
      <c r="D2728" t="n">
        <v>3</v>
      </c>
      <c r="E2728" t="s">
        <v>3065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371.89</v>
      </c>
      <c r="L2728" t="s">
        <v>77</v>
      </c>
      <c r="M2728" t="s"/>
      <c r="N2728" t="s">
        <v>1087</v>
      </c>
      <c r="O2728" t="s">
        <v>79</v>
      </c>
      <c r="P2728" t="s">
        <v>3065</v>
      </c>
      <c r="Q2728" t="s"/>
      <c r="R2728" t="s">
        <v>328</v>
      </c>
      <c r="S2728" t="s">
        <v>3075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HYPERLINK("https://hotelmonitor-cachepage.eclerx.com/savepage/tk_15454758768729224_sr_62.html","info")</f>
        <v/>
      </c>
      <c r="AA2728" t="n">
        <v>-1580432</v>
      </c>
      <c r="AB2728" t="s">
        <v>3067</v>
      </c>
      <c r="AC2728" t="s">
        <v>88</v>
      </c>
      <c r="AD2728" t="s">
        <v>89</v>
      </c>
      <c r="AE2728" t="s"/>
      <c r="AF2728" t="s"/>
      <c r="AG2728" t="s"/>
      <c r="AH2728" t="s">
        <v>3076</v>
      </c>
      <c r="AI2728" t="s">
        <v>3075</v>
      </c>
      <c r="AJ2728" t="s"/>
      <c r="AK2728" t="s">
        <v>91</v>
      </c>
      <c r="AL2728" t="s"/>
      <c r="AM2728" t="s"/>
      <c r="AN2728" t="s">
        <v>91</v>
      </c>
      <c r="AO2728" t="s"/>
      <c r="AP2728" t="n">
        <v>30</v>
      </c>
      <c r="AQ2728" t="s">
        <v>92</v>
      </c>
      <c r="AR2728" t="s"/>
      <c r="AS2728" t="s">
        <v>93</v>
      </c>
      <c r="AT2728" t="s">
        <v>94</v>
      </c>
      <c r="AU2728" t="s">
        <v>91</v>
      </c>
      <c r="AV2728" t="s"/>
      <c r="AW2728" t="s">
        <v>95</v>
      </c>
      <c r="AX2728" t="s"/>
      <c r="AY2728" t="n">
        <v>1580432</v>
      </c>
      <c r="AZ2728" t="s">
        <v>3069</v>
      </c>
      <c r="BA2728" t="s"/>
      <c r="BB2728" t="s"/>
      <c r="BC2728" t="n">
        <v>38.8831</v>
      </c>
      <c r="BD2728" t="n">
        <v>38.8831</v>
      </c>
      <c r="BE2728" t="s">
        <v>3077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>
        <v>335</v>
      </c>
      <c r="BO2728" t="s">
        <v>82</v>
      </c>
      <c r="BP2728" t="s">
        <v>99</v>
      </c>
      <c r="BQ2728" t="s">
        <v>3078</v>
      </c>
      <c r="BR2728" t="s">
        <v>337</v>
      </c>
    </row>
    <row r="2729" spans="1:70">
      <c r="A2729" t="s">
        <v>70</v>
      </c>
      <c r="B2729" t="s">
        <v>71</v>
      </c>
      <c r="C2729" t="s">
        <v>72</v>
      </c>
      <c r="D2729" t="n">
        <v>3</v>
      </c>
      <c r="E2729" t="s">
        <v>3065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371.89</v>
      </c>
      <c r="L2729" t="s">
        <v>77</v>
      </c>
      <c r="M2729" t="s"/>
      <c r="N2729" t="s">
        <v>1087</v>
      </c>
      <c r="O2729" t="s">
        <v>79</v>
      </c>
      <c r="P2729" t="s">
        <v>3065</v>
      </c>
      <c r="Q2729" t="s"/>
      <c r="R2729" t="s">
        <v>328</v>
      </c>
      <c r="S2729" t="s">
        <v>3075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>
        <f>HYPERLINK("https://hotelmonitor-cachepage.eclerx.com/savepage/tk_15454758768729224_sr_62.html","info")</f>
        <v/>
      </c>
      <c r="AA2729" t="n">
        <v>-1580432</v>
      </c>
      <c r="AB2729" t="s">
        <v>3067</v>
      </c>
      <c r="AC2729" t="s">
        <v>88</v>
      </c>
      <c r="AD2729" t="s">
        <v>89</v>
      </c>
      <c r="AE2729" t="s"/>
      <c r="AF2729" t="s"/>
      <c r="AG2729" t="s"/>
      <c r="AH2729" t="s">
        <v>3076</v>
      </c>
      <c r="AI2729" t="s">
        <v>3075</v>
      </c>
      <c r="AJ2729" t="s"/>
      <c r="AK2729" t="s">
        <v>91</v>
      </c>
      <c r="AL2729" t="s"/>
      <c r="AM2729" t="s"/>
      <c r="AN2729" t="s">
        <v>91</v>
      </c>
      <c r="AO2729" t="s"/>
      <c r="AP2729" t="n">
        <v>30</v>
      </c>
      <c r="AQ2729" t="s">
        <v>92</v>
      </c>
      <c r="AR2729" t="s"/>
      <c r="AS2729" t="s">
        <v>93</v>
      </c>
      <c r="AT2729" t="s">
        <v>94</v>
      </c>
      <c r="AU2729" t="s">
        <v>91</v>
      </c>
      <c r="AV2729" t="s"/>
      <c r="AW2729" t="s">
        <v>95</v>
      </c>
      <c r="AX2729" t="s"/>
      <c r="AY2729" t="n">
        <v>1580432</v>
      </c>
      <c r="AZ2729" t="s">
        <v>3069</v>
      </c>
      <c r="BA2729" t="s"/>
      <c r="BB2729" t="s"/>
      <c r="BC2729" t="n">
        <v>38.8831</v>
      </c>
      <c r="BD2729" t="n">
        <v>38.8831</v>
      </c>
      <c r="BE2729" t="s">
        <v>3077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>
        <v>335</v>
      </c>
      <c r="BO2729" t="s">
        <v>82</v>
      </c>
      <c r="BP2729" t="s">
        <v>99</v>
      </c>
      <c r="BQ2729" t="s">
        <v>3078</v>
      </c>
      <c r="BR2729" t="s">
        <v>337</v>
      </c>
    </row>
    <row r="2730" spans="1:70">
      <c r="A2730" t="s">
        <v>70</v>
      </c>
      <c r="B2730" t="s">
        <v>71</v>
      </c>
      <c r="C2730" t="s">
        <v>72</v>
      </c>
      <c r="D2730" t="n">
        <v>3</v>
      </c>
      <c r="E2730" t="s">
        <v>3065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421.09</v>
      </c>
      <c r="L2730" t="s">
        <v>77</v>
      </c>
      <c r="M2730" t="s"/>
      <c r="N2730" t="s">
        <v>1087</v>
      </c>
      <c r="O2730" t="s">
        <v>79</v>
      </c>
      <c r="P2730" t="s">
        <v>3065</v>
      </c>
      <c r="Q2730" t="s"/>
      <c r="R2730" t="s">
        <v>328</v>
      </c>
      <c r="S2730" t="s">
        <v>3079</v>
      </c>
      <c r="T2730" t="s">
        <v>82</v>
      </c>
      <c r="U2730" t="s">
        <v>83</v>
      </c>
      <c r="V2730" t="s">
        <v>84</v>
      </c>
      <c r="W2730" t="s">
        <v>103</v>
      </c>
      <c r="X2730" t="s"/>
      <c r="Y2730" t="s">
        <v>86</v>
      </c>
      <c r="Z2730">
        <f>HYPERLINK("https://hotelmonitor-cachepage.eclerx.com/savepage/tk_15454758768729224_sr_62.html","info")</f>
        <v/>
      </c>
      <c r="AA2730" t="n">
        <v>-1580432</v>
      </c>
      <c r="AB2730" t="s">
        <v>339</v>
      </c>
      <c r="AC2730" t="s">
        <v>88</v>
      </c>
      <c r="AD2730" t="s">
        <v>89</v>
      </c>
      <c r="AE2730" t="s"/>
      <c r="AF2730" t="s"/>
      <c r="AG2730" t="s"/>
      <c r="AH2730" t="s">
        <v>3080</v>
      </c>
      <c r="AI2730" t="s">
        <v>3079</v>
      </c>
      <c r="AJ2730" t="s"/>
      <c r="AK2730" t="s">
        <v>91</v>
      </c>
      <c r="AL2730" t="s"/>
      <c r="AM2730" t="s"/>
      <c r="AN2730" t="s">
        <v>91</v>
      </c>
      <c r="AO2730" t="s"/>
      <c r="AP2730" t="n">
        <v>30</v>
      </c>
      <c r="AQ2730" t="s">
        <v>92</v>
      </c>
      <c r="AR2730" t="s"/>
      <c r="AS2730" t="s">
        <v>93</v>
      </c>
      <c r="AT2730" t="s">
        <v>94</v>
      </c>
      <c r="AU2730" t="s">
        <v>91</v>
      </c>
      <c r="AV2730" t="s"/>
      <c r="AW2730" t="s">
        <v>95</v>
      </c>
      <c r="AX2730" t="s"/>
      <c r="AY2730" t="n">
        <v>1580432</v>
      </c>
      <c r="AZ2730" t="s">
        <v>3069</v>
      </c>
      <c r="BA2730" t="s"/>
      <c r="BB2730" t="s"/>
      <c r="BC2730" t="n">
        <v>38.8831</v>
      </c>
      <c r="BD2730" t="n">
        <v>38.8831</v>
      </c>
      <c r="BE2730" t="s">
        <v>3081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>
        <v>335</v>
      </c>
      <c r="BO2730" t="s">
        <v>82</v>
      </c>
      <c r="BP2730" t="s">
        <v>99</v>
      </c>
      <c r="BQ2730" t="s">
        <v>3078</v>
      </c>
      <c r="BR2730" t="s">
        <v>337</v>
      </c>
    </row>
    <row r="2731" spans="1:70">
      <c r="A2731" t="s">
        <v>70</v>
      </c>
      <c r="B2731" t="s">
        <v>71</v>
      </c>
      <c r="C2731" t="s">
        <v>72</v>
      </c>
      <c r="D2731" t="n">
        <v>3</v>
      </c>
      <c r="E2731" t="s">
        <v>3065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421.09</v>
      </c>
      <c r="L2731" t="s">
        <v>77</v>
      </c>
      <c r="M2731" t="s"/>
      <c r="N2731" t="s">
        <v>1087</v>
      </c>
      <c r="O2731" t="s">
        <v>79</v>
      </c>
      <c r="P2731" t="s">
        <v>3065</v>
      </c>
      <c r="Q2731" t="s"/>
      <c r="R2731" t="s">
        <v>328</v>
      </c>
      <c r="S2731" t="s">
        <v>3079</v>
      </c>
      <c r="T2731" t="s">
        <v>82</v>
      </c>
      <c r="U2731" t="s">
        <v>83</v>
      </c>
      <c r="V2731" t="s">
        <v>84</v>
      </c>
      <c r="W2731" t="s">
        <v>103</v>
      </c>
      <c r="X2731" t="s"/>
      <c r="Y2731" t="s">
        <v>86</v>
      </c>
      <c r="Z2731">
        <f>HYPERLINK("https://hotelmonitor-cachepage.eclerx.com/savepage/tk_15454758768729224_sr_62.html","info")</f>
        <v/>
      </c>
      <c r="AA2731" t="n">
        <v>-1580432</v>
      </c>
      <c r="AB2731" t="s">
        <v>339</v>
      </c>
      <c r="AC2731" t="s">
        <v>88</v>
      </c>
      <c r="AD2731" t="s">
        <v>89</v>
      </c>
      <c r="AE2731" t="s"/>
      <c r="AF2731" t="s"/>
      <c r="AG2731" t="s"/>
      <c r="AH2731" t="s">
        <v>3080</v>
      </c>
      <c r="AI2731" t="s">
        <v>3079</v>
      </c>
      <c r="AJ2731" t="s"/>
      <c r="AK2731" t="s">
        <v>91</v>
      </c>
      <c r="AL2731" t="s"/>
      <c r="AM2731" t="s"/>
      <c r="AN2731" t="s">
        <v>91</v>
      </c>
      <c r="AO2731" t="s"/>
      <c r="AP2731" t="n">
        <v>30</v>
      </c>
      <c r="AQ2731" t="s">
        <v>92</v>
      </c>
      <c r="AR2731" t="s"/>
      <c r="AS2731" t="s">
        <v>93</v>
      </c>
      <c r="AT2731" t="s">
        <v>94</v>
      </c>
      <c r="AU2731" t="s">
        <v>91</v>
      </c>
      <c r="AV2731" t="s"/>
      <c r="AW2731" t="s">
        <v>95</v>
      </c>
      <c r="AX2731" t="s"/>
      <c r="AY2731" t="n">
        <v>1580432</v>
      </c>
      <c r="AZ2731" t="s">
        <v>3069</v>
      </c>
      <c r="BA2731" t="s"/>
      <c r="BB2731" t="s"/>
      <c r="BC2731" t="n">
        <v>38.8831</v>
      </c>
      <c r="BD2731" t="n">
        <v>38.8831</v>
      </c>
      <c r="BE2731" t="s">
        <v>3081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>
        <v>335</v>
      </c>
      <c r="BO2731" t="s">
        <v>82</v>
      </c>
      <c r="BP2731" t="s">
        <v>99</v>
      </c>
      <c r="BQ2731" t="s">
        <v>3078</v>
      </c>
      <c r="BR2731" t="s">
        <v>337</v>
      </c>
    </row>
    <row r="2732" spans="1:70">
      <c r="A2732" t="s">
        <v>70</v>
      </c>
      <c r="B2732" t="s">
        <v>71</v>
      </c>
      <c r="C2732" t="s">
        <v>72</v>
      </c>
      <c r="D2732" t="n">
        <v>3</v>
      </c>
      <c r="E2732" t="s">
        <v>3082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139.83</v>
      </c>
      <c r="L2732" t="s">
        <v>77</v>
      </c>
      <c r="M2732" t="s"/>
      <c r="N2732" t="s">
        <v>181</v>
      </c>
      <c r="O2732" t="s">
        <v>79</v>
      </c>
      <c r="P2732" t="s">
        <v>3082</v>
      </c>
      <c r="Q2732" t="s"/>
      <c r="R2732" t="s">
        <v>80</v>
      </c>
      <c r="S2732" t="s">
        <v>3083</v>
      </c>
      <c r="T2732" t="s">
        <v>82</v>
      </c>
      <c r="U2732" t="s">
        <v>83</v>
      </c>
      <c r="V2732" t="s">
        <v>84</v>
      </c>
      <c r="W2732" t="s">
        <v>103</v>
      </c>
      <c r="X2732" t="s"/>
      <c r="Y2732" t="s">
        <v>86</v>
      </c>
      <c r="Z2732">
        <f>HYPERLINK("https://hotelmonitor-cachepage.eclerx.com/savepage/tk_15454758768320248_sr_62.html","info")</f>
        <v/>
      </c>
      <c r="AA2732" t="n">
        <v>-419233</v>
      </c>
      <c r="AB2732" t="s">
        <v>2733</v>
      </c>
      <c r="AC2732" t="s">
        <v>196</v>
      </c>
      <c r="AD2732" t="s">
        <v>89</v>
      </c>
      <c r="AE2732" t="s"/>
      <c r="AF2732" t="s"/>
      <c r="AG2732" t="s"/>
      <c r="AH2732" t="s">
        <v>3084</v>
      </c>
      <c r="AI2732" t="s">
        <v>3083</v>
      </c>
      <c r="AJ2732" t="s"/>
      <c r="AK2732" t="s">
        <v>91</v>
      </c>
      <c r="AL2732" t="s"/>
      <c r="AM2732" t="s"/>
      <c r="AN2732" t="s">
        <v>99</v>
      </c>
      <c r="AO2732" t="s">
        <v>3085</v>
      </c>
      <c r="AP2732" t="n">
        <v>25</v>
      </c>
      <c r="AQ2732" t="s">
        <v>92</v>
      </c>
      <c r="AR2732" t="s"/>
      <c r="AS2732" t="s">
        <v>318</v>
      </c>
      <c r="AT2732" t="s">
        <v>94</v>
      </c>
      <c r="AU2732" t="s">
        <v>91</v>
      </c>
      <c r="AV2732" t="s"/>
      <c r="AW2732" t="s">
        <v>95</v>
      </c>
      <c r="AX2732" t="s"/>
      <c r="AY2732" t="n">
        <v>419233</v>
      </c>
      <c r="AZ2732" t="s">
        <v>3086</v>
      </c>
      <c r="BA2732" t="s"/>
      <c r="BB2732" t="s"/>
      <c r="BC2732" t="n">
        <v>38.8979</v>
      </c>
      <c r="BD2732" t="n">
        <v>38.8979</v>
      </c>
      <c r="BE2732" t="s">
        <v>3087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>
        <v>98</v>
      </c>
      <c r="BO2732" t="s">
        <v>82</v>
      </c>
      <c r="BP2732" t="s">
        <v>99</v>
      </c>
      <c r="BQ2732" t="s">
        <v>188</v>
      </c>
      <c r="BR2732" t="s">
        <v>337</v>
      </c>
    </row>
    <row r="2733" spans="1:70">
      <c r="A2733" t="s">
        <v>70</v>
      </c>
      <c r="B2733" t="s">
        <v>71</v>
      </c>
      <c r="C2733" t="s">
        <v>72</v>
      </c>
      <c r="D2733" t="n">
        <v>3</v>
      </c>
      <c r="E2733" t="s">
        <v>3082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139.83</v>
      </c>
      <c r="L2733" t="s">
        <v>77</v>
      </c>
      <c r="M2733" t="s"/>
      <c r="N2733" t="s">
        <v>181</v>
      </c>
      <c r="O2733" t="s">
        <v>79</v>
      </c>
      <c r="P2733" t="s">
        <v>3082</v>
      </c>
      <c r="Q2733" t="s"/>
      <c r="R2733" t="s">
        <v>80</v>
      </c>
      <c r="S2733" t="s">
        <v>3083</v>
      </c>
      <c r="T2733" t="s">
        <v>82</v>
      </c>
      <c r="U2733" t="s">
        <v>83</v>
      </c>
      <c r="V2733" t="s">
        <v>84</v>
      </c>
      <c r="W2733" t="s">
        <v>103</v>
      </c>
      <c r="X2733" t="s"/>
      <c r="Y2733" t="s">
        <v>86</v>
      </c>
      <c r="Z2733">
        <f>HYPERLINK("https://hotelmonitor-cachepage.eclerx.com/savepage/tk_15454758768320248_sr_62.html","info")</f>
        <v/>
      </c>
      <c r="AA2733" t="n">
        <v>-419233</v>
      </c>
      <c r="AB2733" t="s">
        <v>2733</v>
      </c>
      <c r="AC2733" t="s">
        <v>196</v>
      </c>
      <c r="AD2733" t="s">
        <v>89</v>
      </c>
      <c r="AE2733" t="s"/>
      <c r="AF2733" t="s"/>
      <c r="AG2733" t="s"/>
      <c r="AH2733" t="s">
        <v>3084</v>
      </c>
      <c r="AI2733" t="s">
        <v>3083</v>
      </c>
      <c r="AJ2733" t="s"/>
      <c r="AK2733" t="s">
        <v>91</v>
      </c>
      <c r="AL2733" t="s"/>
      <c r="AM2733" t="s"/>
      <c r="AN2733" t="s">
        <v>99</v>
      </c>
      <c r="AO2733" t="s">
        <v>3085</v>
      </c>
      <c r="AP2733" t="n">
        <v>25</v>
      </c>
      <c r="AQ2733" t="s">
        <v>92</v>
      </c>
      <c r="AR2733" t="s"/>
      <c r="AS2733" t="s">
        <v>318</v>
      </c>
      <c r="AT2733" t="s">
        <v>94</v>
      </c>
      <c r="AU2733" t="s">
        <v>91</v>
      </c>
      <c r="AV2733" t="s"/>
      <c r="AW2733" t="s">
        <v>95</v>
      </c>
      <c r="AX2733" t="s"/>
      <c r="AY2733" t="n">
        <v>419233</v>
      </c>
      <c r="AZ2733" t="s">
        <v>3086</v>
      </c>
      <c r="BA2733" t="s"/>
      <c r="BB2733" t="s"/>
      <c r="BC2733" t="n">
        <v>38.8979</v>
      </c>
      <c r="BD2733" t="n">
        <v>38.8979</v>
      </c>
      <c r="BE2733" t="s">
        <v>3087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>
        <v>98</v>
      </c>
      <c r="BO2733" t="s">
        <v>82</v>
      </c>
      <c r="BP2733" t="s">
        <v>99</v>
      </c>
      <c r="BQ2733" t="s">
        <v>188</v>
      </c>
      <c r="BR2733" t="s">
        <v>337</v>
      </c>
    </row>
    <row r="2734" spans="1:70">
      <c r="A2734" t="s">
        <v>70</v>
      </c>
      <c r="B2734" t="s">
        <v>71</v>
      </c>
      <c r="C2734" t="s">
        <v>72</v>
      </c>
      <c r="D2734" t="n">
        <v>3</v>
      </c>
      <c r="E2734" t="s">
        <v>3082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139.83</v>
      </c>
      <c r="L2734" t="s">
        <v>77</v>
      </c>
      <c r="M2734" t="s"/>
      <c r="N2734" t="s">
        <v>181</v>
      </c>
      <c r="O2734" t="s">
        <v>79</v>
      </c>
      <c r="P2734" t="s">
        <v>3082</v>
      </c>
      <c r="Q2734" t="s"/>
      <c r="R2734" t="s">
        <v>80</v>
      </c>
      <c r="S2734" t="s">
        <v>3083</v>
      </c>
      <c r="T2734" t="s">
        <v>82</v>
      </c>
      <c r="U2734" t="s">
        <v>83</v>
      </c>
      <c r="V2734" t="s">
        <v>84</v>
      </c>
      <c r="W2734" t="s">
        <v>103</v>
      </c>
      <c r="X2734" t="s"/>
      <c r="Y2734" t="s">
        <v>86</v>
      </c>
      <c r="Z2734">
        <f>HYPERLINK("https://hotelmonitor-cachepage.eclerx.com/savepage/tk_15454758768320248_sr_62.html","info")</f>
        <v/>
      </c>
      <c r="AA2734" t="n">
        <v>-419233</v>
      </c>
      <c r="AB2734" t="s">
        <v>931</v>
      </c>
      <c r="AC2734" t="s">
        <v>88</v>
      </c>
      <c r="AD2734" t="s">
        <v>89</v>
      </c>
      <c r="AE2734" t="s"/>
      <c r="AF2734" t="s"/>
      <c r="AG2734" t="s"/>
      <c r="AH2734" t="s">
        <v>3084</v>
      </c>
      <c r="AI2734" t="s">
        <v>3083</v>
      </c>
      <c r="AJ2734" t="s"/>
      <c r="AK2734" t="s">
        <v>91</v>
      </c>
      <c r="AL2734" t="s"/>
      <c r="AM2734" t="s"/>
      <c r="AN2734" t="s">
        <v>99</v>
      </c>
      <c r="AO2734" t="s">
        <v>3085</v>
      </c>
      <c r="AP2734" t="n">
        <v>25</v>
      </c>
      <c r="AQ2734" t="s">
        <v>92</v>
      </c>
      <c r="AR2734" t="s"/>
      <c r="AS2734" t="s">
        <v>318</v>
      </c>
      <c r="AT2734" t="s">
        <v>94</v>
      </c>
      <c r="AU2734" t="s">
        <v>91</v>
      </c>
      <c r="AV2734" t="s"/>
      <c r="AW2734" t="s">
        <v>95</v>
      </c>
      <c r="AX2734" t="s"/>
      <c r="AY2734" t="n">
        <v>419233</v>
      </c>
      <c r="AZ2734" t="s">
        <v>3086</v>
      </c>
      <c r="BA2734" t="s"/>
      <c r="BB2734" t="s"/>
      <c r="BC2734" t="n">
        <v>38.8979</v>
      </c>
      <c r="BD2734" t="n">
        <v>38.8979</v>
      </c>
      <c r="BE2734" t="s">
        <v>3087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>
        <v>98</v>
      </c>
      <c r="BO2734" t="s">
        <v>82</v>
      </c>
      <c r="BP2734" t="s">
        <v>99</v>
      </c>
      <c r="BQ2734" t="s">
        <v>188</v>
      </c>
      <c r="BR2734" t="s">
        <v>337</v>
      </c>
    </row>
    <row r="2735" spans="1:70">
      <c r="A2735" t="s">
        <v>70</v>
      </c>
      <c r="B2735" t="s">
        <v>71</v>
      </c>
      <c r="C2735" t="s">
        <v>72</v>
      </c>
      <c r="D2735" t="n">
        <v>3</v>
      </c>
      <c r="E2735" t="s">
        <v>3082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139.83</v>
      </c>
      <c r="L2735" t="s">
        <v>77</v>
      </c>
      <c r="M2735" t="s"/>
      <c r="N2735" t="s">
        <v>181</v>
      </c>
      <c r="O2735" t="s">
        <v>79</v>
      </c>
      <c r="P2735" t="s">
        <v>3082</v>
      </c>
      <c r="Q2735" t="s"/>
      <c r="R2735" t="s">
        <v>80</v>
      </c>
      <c r="S2735" t="s">
        <v>3083</v>
      </c>
      <c r="T2735" t="s">
        <v>82</v>
      </c>
      <c r="U2735" t="s">
        <v>83</v>
      </c>
      <c r="V2735" t="s">
        <v>84</v>
      </c>
      <c r="W2735" t="s">
        <v>103</v>
      </c>
      <c r="X2735" t="s"/>
      <c r="Y2735" t="s">
        <v>86</v>
      </c>
      <c r="Z2735">
        <f>HYPERLINK("https://hotelmonitor-cachepage.eclerx.com/savepage/tk_15454758768320248_sr_62.html","info")</f>
        <v/>
      </c>
      <c r="AA2735" t="n">
        <v>-419233</v>
      </c>
      <c r="AB2735" t="s">
        <v>931</v>
      </c>
      <c r="AC2735" t="s">
        <v>88</v>
      </c>
      <c r="AD2735" t="s">
        <v>89</v>
      </c>
      <c r="AE2735" t="s"/>
      <c r="AF2735" t="s"/>
      <c r="AG2735" t="s"/>
      <c r="AH2735" t="s">
        <v>3084</v>
      </c>
      <c r="AI2735" t="s">
        <v>3083</v>
      </c>
      <c r="AJ2735" t="s"/>
      <c r="AK2735" t="s">
        <v>91</v>
      </c>
      <c r="AL2735" t="s"/>
      <c r="AM2735" t="s"/>
      <c r="AN2735" t="s">
        <v>99</v>
      </c>
      <c r="AO2735" t="s">
        <v>3085</v>
      </c>
      <c r="AP2735" t="n">
        <v>25</v>
      </c>
      <c r="AQ2735" t="s">
        <v>92</v>
      </c>
      <c r="AR2735" t="s"/>
      <c r="AS2735" t="s">
        <v>318</v>
      </c>
      <c r="AT2735" t="s">
        <v>94</v>
      </c>
      <c r="AU2735" t="s">
        <v>91</v>
      </c>
      <c r="AV2735" t="s"/>
      <c r="AW2735" t="s">
        <v>95</v>
      </c>
      <c r="AX2735" t="s"/>
      <c r="AY2735" t="n">
        <v>419233</v>
      </c>
      <c r="AZ2735" t="s">
        <v>3086</v>
      </c>
      <c r="BA2735" t="s"/>
      <c r="BB2735" t="s"/>
      <c r="BC2735" t="n">
        <v>38.8979</v>
      </c>
      <c r="BD2735" t="n">
        <v>38.8979</v>
      </c>
      <c r="BE2735" t="s">
        <v>3087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>
        <v>98</v>
      </c>
      <c r="BO2735" t="s">
        <v>82</v>
      </c>
      <c r="BP2735" t="s">
        <v>99</v>
      </c>
      <c r="BQ2735" t="s">
        <v>188</v>
      </c>
      <c r="BR2735" t="s">
        <v>337</v>
      </c>
    </row>
    <row r="2736" spans="1:70">
      <c r="A2736" t="s">
        <v>70</v>
      </c>
      <c r="B2736" t="s">
        <v>71</v>
      </c>
      <c r="C2736" t="s">
        <v>72</v>
      </c>
      <c r="D2736" t="n">
        <v>3</v>
      </c>
      <c r="E2736" t="s">
        <v>3082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139.83</v>
      </c>
      <c r="L2736" t="s">
        <v>77</v>
      </c>
      <c r="M2736" t="s"/>
      <c r="N2736" t="s">
        <v>181</v>
      </c>
      <c r="O2736" t="s">
        <v>79</v>
      </c>
      <c r="P2736" t="s">
        <v>3082</v>
      </c>
      <c r="Q2736" t="s"/>
      <c r="R2736" t="s">
        <v>80</v>
      </c>
      <c r="S2736" t="s">
        <v>3083</v>
      </c>
      <c r="T2736" t="s">
        <v>82</v>
      </c>
      <c r="U2736" t="s">
        <v>83</v>
      </c>
      <c r="V2736" t="s">
        <v>84</v>
      </c>
      <c r="W2736" t="s">
        <v>103</v>
      </c>
      <c r="X2736" t="s"/>
      <c r="Y2736" t="s">
        <v>86</v>
      </c>
      <c r="Z2736">
        <f>HYPERLINK("https://hotelmonitor-cachepage.eclerx.com/savepage/tk_15454758768320248_sr_62.html","info")</f>
        <v/>
      </c>
      <c r="AA2736" t="n">
        <v>-419233</v>
      </c>
      <c r="AB2736" t="s">
        <v>931</v>
      </c>
      <c r="AC2736" t="s">
        <v>88</v>
      </c>
      <c r="AD2736" t="s">
        <v>89</v>
      </c>
      <c r="AE2736" t="s"/>
      <c r="AF2736" t="s"/>
      <c r="AG2736" t="s"/>
      <c r="AH2736" t="s">
        <v>3084</v>
      </c>
      <c r="AI2736" t="s">
        <v>3083</v>
      </c>
      <c r="AJ2736" t="s"/>
      <c r="AK2736" t="s">
        <v>91</v>
      </c>
      <c r="AL2736" t="s"/>
      <c r="AM2736" t="s"/>
      <c r="AN2736" t="s">
        <v>99</v>
      </c>
      <c r="AO2736" t="s">
        <v>3085</v>
      </c>
      <c r="AP2736" t="n">
        <v>25</v>
      </c>
      <c r="AQ2736" t="s">
        <v>92</v>
      </c>
      <c r="AR2736" t="s"/>
      <c r="AS2736" t="s">
        <v>318</v>
      </c>
      <c r="AT2736" t="s">
        <v>94</v>
      </c>
      <c r="AU2736" t="s">
        <v>99</v>
      </c>
      <c r="AV2736" t="s"/>
      <c r="AW2736" t="s">
        <v>95</v>
      </c>
      <c r="AX2736" t="s"/>
      <c r="AY2736" t="n">
        <v>419233</v>
      </c>
      <c r="AZ2736" t="s">
        <v>3086</v>
      </c>
      <c r="BA2736" t="s"/>
      <c r="BB2736" t="s"/>
      <c r="BC2736" t="n">
        <v>38.8979</v>
      </c>
      <c r="BD2736" t="n">
        <v>38.8979</v>
      </c>
      <c r="BE2736" t="s">
        <v>3087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>
        <v>98</v>
      </c>
      <c r="BO2736" t="s">
        <v>82</v>
      </c>
      <c r="BP2736" t="s">
        <v>99</v>
      </c>
      <c r="BQ2736" t="s">
        <v>188</v>
      </c>
      <c r="BR2736" t="s">
        <v>337</v>
      </c>
    </row>
    <row r="2737" spans="1:70">
      <c r="A2737" t="s">
        <v>70</v>
      </c>
      <c r="B2737" t="s">
        <v>71</v>
      </c>
      <c r="C2737" t="s">
        <v>72</v>
      </c>
      <c r="D2737" t="n">
        <v>3</v>
      </c>
      <c r="E2737" t="s">
        <v>3082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139.83</v>
      </c>
      <c r="L2737" t="s">
        <v>77</v>
      </c>
      <c r="M2737" t="s"/>
      <c r="N2737" t="s">
        <v>181</v>
      </c>
      <c r="O2737" t="s">
        <v>79</v>
      </c>
      <c r="P2737" t="s">
        <v>3082</v>
      </c>
      <c r="Q2737" t="s"/>
      <c r="R2737" t="s">
        <v>80</v>
      </c>
      <c r="S2737" t="s">
        <v>3083</v>
      </c>
      <c r="T2737" t="s">
        <v>82</v>
      </c>
      <c r="U2737" t="s">
        <v>83</v>
      </c>
      <c r="V2737" t="s">
        <v>84</v>
      </c>
      <c r="W2737" t="s">
        <v>103</v>
      </c>
      <c r="X2737" t="s"/>
      <c r="Y2737" t="s">
        <v>86</v>
      </c>
      <c r="Z2737">
        <f>HYPERLINK("https://hotelmonitor-cachepage.eclerx.com/savepage/tk_15454758768320248_sr_62.html","info")</f>
        <v/>
      </c>
      <c r="AA2737" t="n">
        <v>-419233</v>
      </c>
      <c r="AB2737" t="s">
        <v>931</v>
      </c>
      <c r="AC2737" t="s">
        <v>88</v>
      </c>
      <c r="AD2737" t="s">
        <v>89</v>
      </c>
      <c r="AE2737" t="s"/>
      <c r="AF2737" t="s"/>
      <c r="AG2737" t="s"/>
      <c r="AH2737" t="s">
        <v>3084</v>
      </c>
      <c r="AI2737" t="s">
        <v>3083</v>
      </c>
      <c r="AJ2737" t="s"/>
      <c r="AK2737" t="s">
        <v>91</v>
      </c>
      <c r="AL2737" t="s"/>
      <c r="AM2737" t="s"/>
      <c r="AN2737" t="s">
        <v>99</v>
      </c>
      <c r="AO2737" t="s">
        <v>3085</v>
      </c>
      <c r="AP2737" t="n">
        <v>25</v>
      </c>
      <c r="AQ2737" t="s">
        <v>92</v>
      </c>
      <c r="AR2737" t="s"/>
      <c r="AS2737" t="s">
        <v>318</v>
      </c>
      <c r="AT2737" t="s">
        <v>94</v>
      </c>
      <c r="AU2737" t="s">
        <v>99</v>
      </c>
      <c r="AV2737" t="s"/>
      <c r="AW2737" t="s">
        <v>95</v>
      </c>
      <c r="AX2737" t="s"/>
      <c r="AY2737" t="n">
        <v>419233</v>
      </c>
      <c r="AZ2737" t="s">
        <v>3086</v>
      </c>
      <c r="BA2737" t="s"/>
      <c r="BB2737" t="s"/>
      <c r="BC2737" t="n">
        <v>38.8979</v>
      </c>
      <c r="BD2737" t="n">
        <v>38.8979</v>
      </c>
      <c r="BE2737" t="s">
        <v>3087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>
        <v>98</v>
      </c>
      <c r="BO2737" t="s">
        <v>82</v>
      </c>
      <c r="BP2737" t="s">
        <v>99</v>
      </c>
      <c r="BQ2737" t="s">
        <v>188</v>
      </c>
      <c r="BR2737" t="s">
        <v>337</v>
      </c>
    </row>
    <row r="2738" spans="1:70">
      <c r="A2738" t="s">
        <v>70</v>
      </c>
      <c r="B2738" t="s">
        <v>71</v>
      </c>
      <c r="C2738" t="s">
        <v>72</v>
      </c>
      <c r="D2738" t="n">
        <v>3</v>
      </c>
      <c r="E2738" t="s">
        <v>3082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150.93</v>
      </c>
      <c r="L2738" t="s">
        <v>77</v>
      </c>
      <c r="M2738" t="s"/>
      <c r="N2738" t="s">
        <v>181</v>
      </c>
      <c r="O2738" t="s">
        <v>79</v>
      </c>
      <c r="P2738" t="s">
        <v>3082</v>
      </c>
      <c r="Q2738" t="s"/>
      <c r="R2738" t="s">
        <v>80</v>
      </c>
      <c r="S2738" t="s">
        <v>3088</v>
      </c>
      <c r="T2738" t="s">
        <v>82</v>
      </c>
      <c r="U2738" t="s">
        <v>83</v>
      </c>
      <c r="V2738" t="s">
        <v>84</v>
      </c>
      <c r="W2738" t="s">
        <v>107</v>
      </c>
      <c r="X2738" t="s"/>
      <c r="Y2738" t="s">
        <v>86</v>
      </c>
      <c r="Z2738">
        <f>HYPERLINK("https://hotelmonitor-cachepage.eclerx.com/savepage/tk_15454758768320248_sr_62.html","info")</f>
        <v/>
      </c>
      <c r="AA2738" t="n">
        <v>-419233</v>
      </c>
      <c r="AB2738" t="s">
        <v>3089</v>
      </c>
      <c r="AC2738" t="s">
        <v>196</v>
      </c>
      <c r="AD2738" t="s">
        <v>89</v>
      </c>
      <c r="AE2738" t="s"/>
      <c r="AF2738" t="s"/>
      <c r="AG2738" t="s"/>
      <c r="AH2738" t="s">
        <v>3090</v>
      </c>
      <c r="AI2738" t="s">
        <v>3088</v>
      </c>
      <c r="AJ2738" t="s"/>
      <c r="AK2738" t="s">
        <v>91</v>
      </c>
      <c r="AL2738" t="s"/>
      <c r="AM2738" t="s"/>
      <c r="AN2738" t="s">
        <v>99</v>
      </c>
      <c r="AO2738" t="s">
        <v>3085</v>
      </c>
      <c r="AP2738" t="n">
        <v>25</v>
      </c>
      <c r="AQ2738" t="s">
        <v>92</v>
      </c>
      <c r="AR2738" t="s"/>
      <c r="AS2738" t="s">
        <v>318</v>
      </c>
      <c r="AT2738" t="s">
        <v>94</v>
      </c>
      <c r="AU2738" t="s">
        <v>91</v>
      </c>
      <c r="AV2738" t="s"/>
      <c r="AW2738" t="s">
        <v>95</v>
      </c>
      <c r="AX2738" t="s"/>
      <c r="AY2738" t="n">
        <v>419233</v>
      </c>
      <c r="AZ2738" t="s">
        <v>3086</v>
      </c>
      <c r="BA2738" t="s"/>
      <c r="BB2738" t="s"/>
      <c r="BC2738" t="n">
        <v>38.8979</v>
      </c>
      <c r="BD2738" t="n">
        <v>38.8979</v>
      </c>
      <c r="BE2738" t="s">
        <v>3091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>
        <v>98</v>
      </c>
      <c r="BO2738" t="s">
        <v>82</v>
      </c>
      <c r="BP2738" t="s">
        <v>99</v>
      </c>
      <c r="BQ2738" t="s">
        <v>188</v>
      </c>
      <c r="BR2738" t="s">
        <v>337</v>
      </c>
    </row>
    <row r="2739" spans="1:70">
      <c r="A2739" t="s">
        <v>70</v>
      </c>
      <c r="B2739" t="s">
        <v>71</v>
      </c>
      <c r="C2739" t="s">
        <v>72</v>
      </c>
      <c r="D2739" t="n">
        <v>3</v>
      </c>
      <c r="E2739" t="s">
        <v>3082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150.93</v>
      </c>
      <c r="L2739" t="s">
        <v>77</v>
      </c>
      <c r="M2739" t="s"/>
      <c r="N2739" t="s">
        <v>181</v>
      </c>
      <c r="O2739" t="s">
        <v>79</v>
      </c>
      <c r="P2739" t="s">
        <v>3082</v>
      </c>
      <c r="Q2739" t="s"/>
      <c r="R2739" t="s">
        <v>80</v>
      </c>
      <c r="S2739" t="s">
        <v>3088</v>
      </c>
      <c r="T2739" t="s">
        <v>82</v>
      </c>
      <c r="U2739" t="s">
        <v>83</v>
      </c>
      <c r="V2739" t="s">
        <v>84</v>
      </c>
      <c r="W2739" t="s">
        <v>107</v>
      </c>
      <c r="X2739" t="s"/>
      <c r="Y2739" t="s">
        <v>86</v>
      </c>
      <c r="Z2739">
        <f>HYPERLINK("https://hotelmonitor-cachepage.eclerx.com/savepage/tk_15454758768320248_sr_62.html","info")</f>
        <v/>
      </c>
      <c r="AA2739" t="n">
        <v>-419233</v>
      </c>
      <c r="AB2739" t="s">
        <v>3089</v>
      </c>
      <c r="AC2739" t="s">
        <v>196</v>
      </c>
      <c r="AD2739" t="s">
        <v>89</v>
      </c>
      <c r="AE2739" t="s"/>
      <c r="AF2739" t="s"/>
      <c r="AG2739" t="s"/>
      <c r="AH2739" t="s">
        <v>3090</v>
      </c>
      <c r="AI2739" t="s">
        <v>3088</v>
      </c>
      <c r="AJ2739" t="s"/>
      <c r="AK2739" t="s">
        <v>91</v>
      </c>
      <c r="AL2739" t="s"/>
      <c r="AM2739" t="s"/>
      <c r="AN2739" t="s">
        <v>99</v>
      </c>
      <c r="AO2739" t="s">
        <v>3085</v>
      </c>
      <c r="AP2739" t="n">
        <v>25</v>
      </c>
      <c r="AQ2739" t="s">
        <v>92</v>
      </c>
      <c r="AR2739" t="s"/>
      <c r="AS2739" t="s">
        <v>318</v>
      </c>
      <c r="AT2739" t="s">
        <v>94</v>
      </c>
      <c r="AU2739" t="s">
        <v>91</v>
      </c>
      <c r="AV2739" t="s"/>
      <c r="AW2739" t="s">
        <v>95</v>
      </c>
      <c r="AX2739" t="s"/>
      <c r="AY2739" t="n">
        <v>419233</v>
      </c>
      <c r="AZ2739" t="s">
        <v>3086</v>
      </c>
      <c r="BA2739" t="s"/>
      <c r="BB2739" t="s"/>
      <c r="BC2739" t="n">
        <v>38.8979</v>
      </c>
      <c r="BD2739" t="n">
        <v>38.8979</v>
      </c>
      <c r="BE2739" t="s">
        <v>3091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>
        <v>98</v>
      </c>
      <c r="BO2739" t="s">
        <v>82</v>
      </c>
      <c r="BP2739" t="s">
        <v>99</v>
      </c>
      <c r="BQ2739" t="s">
        <v>188</v>
      </c>
      <c r="BR2739" t="s">
        <v>337</v>
      </c>
    </row>
    <row r="2740" spans="1:70">
      <c r="A2740" t="s">
        <v>70</v>
      </c>
      <c r="B2740" t="s">
        <v>71</v>
      </c>
      <c r="C2740" t="s">
        <v>72</v>
      </c>
      <c r="D2740" t="n">
        <v>3</v>
      </c>
      <c r="E2740" t="s">
        <v>3082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150.93</v>
      </c>
      <c r="L2740" t="s">
        <v>77</v>
      </c>
      <c r="M2740" t="s"/>
      <c r="N2740" t="s">
        <v>181</v>
      </c>
      <c r="O2740" t="s">
        <v>79</v>
      </c>
      <c r="P2740" t="s">
        <v>3082</v>
      </c>
      <c r="Q2740" t="s"/>
      <c r="R2740" t="s">
        <v>80</v>
      </c>
      <c r="S2740" t="s">
        <v>3088</v>
      </c>
      <c r="T2740" t="s">
        <v>82</v>
      </c>
      <c r="U2740" t="s">
        <v>83</v>
      </c>
      <c r="V2740" t="s">
        <v>84</v>
      </c>
      <c r="W2740" t="s">
        <v>107</v>
      </c>
      <c r="X2740" t="s"/>
      <c r="Y2740" t="s">
        <v>86</v>
      </c>
      <c r="Z2740">
        <f>HYPERLINK("https://hotelmonitor-cachepage.eclerx.com/savepage/tk_15454758768320248_sr_62.html","info")</f>
        <v/>
      </c>
      <c r="AA2740" t="n">
        <v>-419233</v>
      </c>
      <c r="AB2740" t="s">
        <v>3092</v>
      </c>
      <c r="AC2740" t="s">
        <v>88</v>
      </c>
      <c r="AD2740" t="s">
        <v>89</v>
      </c>
      <c r="AE2740" t="s"/>
      <c r="AF2740" t="s"/>
      <c r="AG2740" t="s"/>
      <c r="AH2740" t="s">
        <v>3090</v>
      </c>
      <c r="AI2740" t="s">
        <v>3088</v>
      </c>
      <c r="AJ2740" t="s"/>
      <c r="AK2740" t="s">
        <v>91</v>
      </c>
      <c r="AL2740" t="s"/>
      <c r="AM2740" t="s"/>
      <c r="AN2740" t="s">
        <v>99</v>
      </c>
      <c r="AO2740" t="s">
        <v>3085</v>
      </c>
      <c r="AP2740" t="n">
        <v>25</v>
      </c>
      <c r="AQ2740" t="s">
        <v>92</v>
      </c>
      <c r="AR2740" t="s"/>
      <c r="AS2740" t="s">
        <v>318</v>
      </c>
      <c r="AT2740" t="s">
        <v>94</v>
      </c>
      <c r="AU2740" t="s">
        <v>99</v>
      </c>
      <c r="AV2740" t="s"/>
      <c r="AW2740" t="s">
        <v>95</v>
      </c>
      <c r="AX2740" t="s"/>
      <c r="AY2740" t="n">
        <v>419233</v>
      </c>
      <c r="AZ2740" t="s">
        <v>3086</v>
      </c>
      <c r="BA2740" t="s"/>
      <c r="BB2740" t="s"/>
      <c r="BC2740" t="n">
        <v>38.8979</v>
      </c>
      <c r="BD2740" t="n">
        <v>38.8979</v>
      </c>
      <c r="BE2740" t="s">
        <v>3091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>
        <v>98</v>
      </c>
      <c r="BO2740" t="s">
        <v>82</v>
      </c>
      <c r="BP2740" t="s">
        <v>99</v>
      </c>
      <c r="BQ2740" t="s">
        <v>188</v>
      </c>
      <c r="BR2740" t="s">
        <v>337</v>
      </c>
    </row>
    <row r="2741" spans="1:70">
      <c r="A2741" t="s">
        <v>70</v>
      </c>
      <c r="B2741" t="s">
        <v>71</v>
      </c>
      <c r="C2741" t="s">
        <v>72</v>
      </c>
      <c r="D2741" t="n">
        <v>3</v>
      </c>
      <c r="E2741" t="s">
        <v>3082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150.93</v>
      </c>
      <c r="L2741" t="s">
        <v>77</v>
      </c>
      <c r="M2741" t="s"/>
      <c r="N2741" t="s">
        <v>181</v>
      </c>
      <c r="O2741" t="s">
        <v>79</v>
      </c>
      <c r="P2741" t="s">
        <v>3082</v>
      </c>
      <c r="Q2741" t="s"/>
      <c r="R2741" t="s">
        <v>80</v>
      </c>
      <c r="S2741" t="s">
        <v>3088</v>
      </c>
      <c r="T2741" t="s">
        <v>82</v>
      </c>
      <c r="U2741" t="s">
        <v>83</v>
      </c>
      <c r="V2741" t="s">
        <v>84</v>
      </c>
      <c r="W2741" t="s">
        <v>107</v>
      </c>
      <c r="X2741" t="s"/>
      <c r="Y2741" t="s">
        <v>86</v>
      </c>
      <c r="Z2741">
        <f>HYPERLINK("https://hotelmonitor-cachepage.eclerx.com/savepage/tk_15454758768320248_sr_62.html","info")</f>
        <v/>
      </c>
      <c r="AA2741" t="n">
        <v>-419233</v>
      </c>
      <c r="AB2741" t="s">
        <v>3092</v>
      </c>
      <c r="AC2741" t="s">
        <v>88</v>
      </c>
      <c r="AD2741" t="s">
        <v>89</v>
      </c>
      <c r="AE2741" t="s"/>
      <c r="AF2741" t="s"/>
      <c r="AG2741" t="s"/>
      <c r="AH2741" t="s">
        <v>3090</v>
      </c>
      <c r="AI2741" t="s">
        <v>3088</v>
      </c>
      <c r="AJ2741" t="s"/>
      <c r="AK2741" t="s">
        <v>91</v>
      </c>
      <c r="AL2741" t="s"/>
      <c r="AM2741" t="s"/>
      <c r="AN2741" t="s">
        <v>99</v>
      </c>
      <c r="AO2741" t="s">
        <v>3085</v>
      </c>
      <c r="AP2741" t="n">
        <v>25</v>
      </c>
      <c r="AQ2741" t="s">
        <v>92</v>
      </c>
      <c r="AR2741" t="s"/>
      <c r="AS2741" t="s">
        <v>318</v>
      </c>
      <c r="AT2741" t="s">
        <v>94</v>
      </c>
      <c r="AU2741" t="s">
        <v>99</v>
      </c>
      <c r="AV2741" t="s"/>
      <c r="AW2741" t="s">
        <v>95</v>
      </c>
      <c r="AX2741" t="s"/>
      <c r="AY2741" t="n">
        <v>419233</v>
      </c>
      <c r="AZ2741" t="s">
        <v>3086</v>
      </c>
      <c r="BA2741" t="s"/>
      <c r="BB2741" t="s"/>
      <c r="BC2741" t="n">
        <v>38.8979</v>
      </c>
      <c r="BD2741" t="n">
        <v>38.8979</v>
      </c>
      <c r="BE2741" t="s">
        <v>3091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>
        <v>98</v>
      </c>
      <c r="BO2741" t="s">
        <v>82</v>
      </c>
      <c r="BP2741" t="s">
        <v>99</v>
      </c>
      <c r="BQ2741" t="s">
        <v>188</v>
      </c>
      <c r="BR2741" t="s">
        <v>337</v>
      </c>
    </row>
    <row r="2742" spans="1:70">
      <c r="A2742" t="s">
        <v>70</v>
      </c>
      <c r="B2742" t="s">
        <v>71</v>
      </c>
      <c r="C2742" t="s">
        <v>72</v>
      </c>
      <c r="D2742" t="n">
        <v>3</v>
      </c>
      <c r="E2742" t="s">
        <v>3082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155.37</v>
      </c>
      <c r="L2742" t="s">
        <v>77</v>
      </c>
      <c r="M2742" t="s"/>
      <c r="N2742" t="s">
        <v>181</v>
      </c>
      <c r="O2742" t="s">
        <v>79</v>
      </c>
      <c r="P2742" t="s">
        <v>3082</v>
      </c>
      <c r="Q2742" t="s"/>
      <c r="R2742" t="s">
        <v>80</v>
      </c>
      <c r="S2742" t="s">
        <v>3093</v>
      </c>
      <c r="T2742" t="s">
        <v>82</v>
      </c>
      <c r="U2742" t="s">
        <v>83</v>
      </c>
      <c r="V2742" t="s">
        <v>84</v>
      </c>
      <c r="W2742" t="s">
        <v>103</v>
      </c>
      <c r="X2742" t="s"/>
      <c r="Y2742" t="s">
        <v>86</v>
      </c>
      <c r="Z2742">
        <f>HYPERLINK("https://hotelmonitor-cachepage.eclerx.com/savepage/tk_15454758768320248_sr_62.html","info")</f>
        <v/>
      </c>
      <c r="AA2742" t="n">
        <v>-419233</v>
      </c>
      <c r="AB2742" t="s">
        <v>87</v>
      </c>
      <c r="AC2742" t="s">
        <v>88</v>
      </c>
      <c r="AD2742" t="s">
        <v>89</v>
      </c>
      <c r="AE2742" t="s"/>
      <c r="AF2742" t="s"/>
      <c r="AG2742" t="s"/>
      <c r="AH2742" t="s">
        <v>3094</v>
      </c>
      <c r="AI2742" t="s">
        <v>3095</v>
      </c>
      <c r="AJ2742" t="s"/>
      <c r="AK2742" t="s">
        <v>91</v>
      </c>
      <c r="AL2742" t="s"/>
      <c r="AM2742" t="s"/>
      <c r="AN2742" t="s">
        <v>99</v>
      </c>
      <c r="AO2742" t="s">
        <v>3085</v>
      </c>
      <c r="AP2742" t="n">
        <v>25</v>
      </c>
      <c r="AQ2742" t="s">
        <v>92</v>
      </c>
      <c r="AR2742" t="s"/>
      <c r="AS2742" t="s">
        <v>318</v>
      </c>
      <c r="AT2742" t="s">
        <v>94</v>
      </c>
      <c r="AU2742" t="s">
        <v>91</v>
      </c>
      <c r="AV2742" t="s"/>
      <c r="AW2742" t="s">
        <v>95</v>
      </c>
      <c r="AX2742" t="s"/>
      <c r="AY2742" t="n">
        <v>419233</v>
      </c>
      <c r="AZ2742" t="s">
        <v>3086</v>
      </c>
      <c r="BA2742" t="s"/>
      <c r="BB2742" t="s"/>
      <c r="BC2742" t="n">
        <v>38.8979</v>
      </c>
      <c r="BD2742" t="n">
        <v>38.8979</v>
      </c>
      <c r="BE2742" t="s">
        <v>3096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>
        <v>98</v>
      </c>
      <c r="BO2742" t="s">
        <v>82</v>
      </c>
      <c r="BP2742" t="s">
        <v>99</v>
      </c>
      <c r="BQ2742" t="s">
        <v>188</v>
      </c>
      <c r="BR2742" t="s">
        <v>337</v>
      </c>
    </row>
    <row r="2743" spans="1:70">
      <c r="A2743" t="s">
        <v>70</v>
      </c>
      <c r="B2743" t="s">
        <v>71</v>
      </c>
      <c r="C2743" t="s">
        <v>72</v>
      </c>
      <c r="D2743" t="n">
        <v>3</v>
      </c>
      <c r="E2743" t="s">
        <v>3082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155.37</v>
      </c>
      <c r="L2743" t="s">
        <v>77</v>
      </c>
      <c r="M2743" t="s"/>
      <c r="N2743" t="s">
        <v>181</v>
      </c>
      <c r="O2743" t="s">
        <v>79</v>
      </c>
      <c r="P2743" t="s">
        <v>3082</v>
      </c>
      <c r="Q2743" t="s"/>
      <c r="R2743" t="s">
        <v>80</v>
      </c>
      <c r="S2743" t="s">
        <v>3093</v>
      </c>
      <c r="T2743" t="s">
        <v>82</v>
      </c>
      <c r="U2743" t="s">
        <v>83</v>
      </c>
      <c r="V2743" t="s">
        <v>84</v>
      </c>
      <c r="W2743" t="s">
        <v>103</v>
      </c>
      <c r="X2743" t="s"/>
      <c r="Y2743" t="s">
        <v>86</v>
      </c>
      <c r="Z2743">
        <f>HYPERLINK("https://hotelmonitor-cachepage.eclerx.com/savepage/tk_15454758768320248_sr_62.html","info")</f>
        <v/>
      </c>
      <c r="AA2743" t="n">
        <v>-419233</v>
      </c>
      <c r="AB2743" t="s">
        <v>87</v>
      </c>
      <c r="AC2743" t="s">
        <v>88</v>
      </c>
      <c r="AD2743" t="s">
        <v>89</v>
      </c>
      <c r="AE2743" t="s"/>
      <c r="AF2743" t="s"/>
      <c r="AG2743" t="s"/>
      <c r="AH2743" t="s">
        <v>3094</v>
      </c>
      <c r="AI2743" t="s">
        <v>3095</v>
      </c>
      <c r="AJ2743" t="s"/>
      <c r="AK2743" t="s">
        <v>91</v>
      </c>
      <c r="AL2743" t="s"/>
      <c r="AM2743" t="s"/>
      <c r="AN2743" t="s">
        <v>99</v>
      </c>
      <c r="AO2743" t="s">
        <v>3085</v>
      </c>
      <c r="AP2743" t="n">
        <v>25</v>
      </c>
      <c r="AQ2743" t="s">
        <v>92</v>
      </c>
      <c r="AR2743" t="s"/>
      <c r="AS2743" t="s">
        <v>318</v>
      </c>
      <c r="AT2743" t="s">
        <v>94</v>
      </c>
      <c r="AU2743" t="s">
        <v>91</v>
      </c>
      <c r="AV2743" t="s"/>
      <c r="AW2743" t="s">
        <v>95</v>
      </c>
      <c r="AX2743" t="s"/>
      <c r="AY2743" t="n">
        <v>419233</v>
      </c>
      <c r="AZ2743" t="s">
        <v>3086</v>
      </c>
      <c r="BA2743" t="s"/>
      <c r="BB2743" t="s"/>
      <c r="BC2743" t="n">
        <v>38.8979</v>
      </c>
      <c r="BD2743" t="n">
        <v>38.8979</v>
      </c>
      <c r="BE2743" t="s">
        <v>3096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>
        <v>98</v>
      </c>
      <c r="BO2743" t="s">
        <v>82</v>
      </c>
      <c r="BP2743" t="s">
        <v>99</v>
      </c>
      <c r="BQ2743" t="s">
        <v>188</v>
      </c>
      <c r="BR2743" t="s">
        <v>337</v>
      </c>
    </row>
    <row r="2744" spans="1:70">
      <c r="A2744" t="s">
        <v>70</v>
      </c>
      <c r="B2744" t="s">
        <v>71</v>
      </c>
      <c r="C2744" t="s">
        <v>72</v>
      </c>
      <c r="D2744" t="n">
        <v>3</v>
      </c>
      <c r="E2744" t="s">
        <v>3082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167.7</v>
      </c>
      <c r="L2744" t="s">
        <v>77</v>
      </c>
      <c r="M2744" t="s"/>
      <c r="N2744" t="s">
        <v>181</v>
      </c>
      <c r="O2744" t="s">
        <v>79</v>
      </c>
      <c r="P2744" t="s">
        <v>3082</v>
      </c>
      <c r="Q2744" t="s"/>
      <c r="R2744" t="s">
        <v>80</v>
      </c>
      <c r="S2744" t="s">
        <v>3097</v>
      </c>
      <c r="T2744" t="s">
        <v>82</v>
      </c>
      <c r="U2744" t="s">
        <v>83</v>
      </c>
      <c r="V2744" t="s">
        <v>84</v>
      </c>
      <c r="W2744" t="s">
        <v>107</v>
      </c>
      <c r="X2744" t="s"/>
      <c r="Y2744" t="s">
        <v>86</v>
      </c>
      <c r="Z2744">
        <f>HYPERLINK("https://hotelmonitor-cachepage.eclerx.com/savepage/tk_15454758768320248_sr_62.html","info")</f>
        <v/>
      </c>
      <c r="AA2744" t="n">
        <v>-419233</v>
      </c>
      <c r="AB2744" t="s">
        <v>629</v>
      </c>
      <c r="AC2744" t="s">
        <v>88</v>
      </c>
      <c r="AD2744" t="s">
        <v>89</v>
      </c>
      <c r="AE2744" t="s"/>
      <c r="AF2744" t="s"/>
      <c r="AG2744" t="s"/>
      <c r="AH2744" t="s">
        <v>3098</v>
      </c>
      <c r="AI2744" t="s">
        <v>3097</v>
      </c>
      <c r="AJ2744" t="s"/>
      <c r="AK2744" t="s">
        <v>91</v>
      </c>
      <c r="AL2744" t="s"/>
      <c r="AM2744" t="s"/>
      <c r="AN2744" t="s">
        <v>99</v>
      </c>
      <c r="AO2744" t="s">
        <v>3085</v>
      </c>
      <c r="AP2744" t="n">
        <v>25</v>
      </c>
      <c r="AQ2744" t="s">
        <v>92</v>
      </c>
      <c r="AR2744" t="s"/>
      <c r="AS2744" t="s">
        <v>318</v>
      </c>
      <c r="AT2744" t="s">
        <v>94</v>
      </c>
      <c r="AU2744" t="s">
        <v>91</v>
      </c>
      <c r="AV2744" t="s"/>
      <c r="AW2744" t="s">
        <v>95</v>
      </c>
      <c r="AX2744" t="s"/>
      <c r="AY2744" t="n">
        <v>419233</v>
      </c>
      <c r="AZ2744" t="s">
        <v>3086</v>
      </c>
      <c r="BA2744" t="s"/>
      <c r="BB2744" t="s"/>
      <c r="BC2744" t="n">
        <v>38.8979</v>
      </c>
      <c r="BD2744" t="n">
        <v>38.8979</v>
      </c>
      <c r="BE2744" t="s">
        <v>3099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>
        <v>98</v>
      </c>
      <c r="BO2744" t="s">
        <v>82</v>
      </c>
      <c r="BP2744" t="s">
        <v>99</v>
      </c>
      <c r="BQ2744" t="s">
        <v>188</v>
      </c>
      <c r="BR2744" t="s">
        <v>337</v>
      </c>
    </row>
    <row r="2745" spans="1:70">
      <c r="A2745" t="s">
        <v>70</v>
      </c>
      <c r="B2745" t="s">
        <v>71</v>
      </c>
      <c r="C2745" t="s">
        <v>72</v>
      </c>
      <c r="D2745" t="n">
        <v>3</v>
      </c>
      <c r="E2745" t="s">
        <v>3082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167.7</v>
      </c>
      <c r="L2745" t="s">
        <v>77</v>
      </c>
      <c r="M2745" t="s"/>
      <c r="N2745" t="s">
        <v>181</v>
      </c>
      <c r="O2745" t="s">
        <v>79</v>
      </c>
      <c r="P2745" t="s">
        <v>3082</v>
      </c>
      <c r="Q2745" t="s"/>
      <c r="R2745" t="s">
        <v>80</v>
      </c>
      <c r="S2745" t="s">
        <v>3097</v>
      </c>
      <c r="T2745" t="s">
        <v>82</v>
      </c>
      <c r="U2745" t="s">
        <v>83</v>
      </c>
      <c r="V2745" t="s">
        <v>84</v>
      </c>
      <c r="W2745" t="s">
        <v>107</v>
      </c>
      <c r="X2745" t="s"/>
      <c r="Y2745" t="s">
        <v>86</v>
      </c>
      <c r="Z2745">
        <f>HYPERLINK("https://hotelmonitor-cachepage.eclerx.com/savepage/tk_15454758768320248_sr_62.html","info")</f>
        <v/>
      </c>
      <c r="AA2745" t="n">
        <v>-419233</v>
      </c>
      <c r="AB2745" t="s">
        <v>629</v>
      </c>
      <c r="AC2745" t="s">
        <v>88</v>
      </c>
      <c r="AD2745" t="s">
        <v>89</v>
      </c>
      <c r="AE2745" t="s"/>
      <c r="AF2745" t="s"/>
      <c r="AG2745" t="s"/>
      <c r="AH2745" t="s">
        <v>3098</v>
      </c>
      <c r="AI2745" t="s">
        <v>3097</v>
      </c>
      <c r="AJ2745" t="s"/>
      <c r="AK2745" t="s">
        <v>91</v>
      </c>
      <c r="AL2745" t="s"/>
      <c r="AM2745" t="s"/>
      <c r="AN2745" t="s">
        <v>99</v>
      </c>
      <c r="AO2745" t="s">
        <v>3085</v>
      </c>
      <c r="AP2745" t="n">
        <v>25</v>
      </c>
      <c r="AQ2745" t="s">
        <v>92</v>
      </c>
      <c r="AR2745" t="s"/>
      <c r="AS2745" t="s">
        <v>318</v>
      </c>
      <c r="AT2745" t="s">
        <v>94</v>
      </c>
      <c r="AU2745" t="s">
        <v>91</v>
      </c>
      <c r="AV2745" t="s"/>
      <c r="AW2745" t="s">
        <v>95</v>
      </c>
      <c r="AX2745" t="s"/>
      <c r="AY2745" t="n">
        <v>419233</v>
      </c>
      <c r="AZ2745" t="s">
        <v>3086</v>
      </c>
      <c r="BA2745" t="s"/>
      <c r="BB2745" t="s"/>
      <c r="BC2745" t="n">
        <v>38.8979</v>
      </c>
      <c r="BD2745" t="n">
        <v>38.8979</v>
      </c>
      <c r="BE2745" t="s">
        <v>3099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>
        <v>98</v>
      </c>
      <c r="BO2745" t="s">
        <v>82</v>
      </c>
      <c r="BP2745" t="s">
        <v>99</v>
      </c>
      <c r="BQ2745" t="s">
        <v>188</v>
      </c>
      <c r="BR2745" t="s">
        <v>337</v>
      </c>
    </row>
    <row r="2746" spans="1:70">
      <c r="A2746" t="s">
        <v>70</v>
      </c>
      <c r="B2746" t="s">
        <v>71</v>
      </c>
      <c r="C2746" t="s">
        <v>72</v>
      </c>
      <c r="D2746" t="n">
        <v>3</v>
      </c>
      <c r="E2746" t="s">
        <v>3100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158.4</v>
      </c>
      <c r="L2746" t="s">
        <v>77</v>
      </c>
      <c r="M2746" t="s"/>
      <c r="N2746" t="s">
        <v>327</v>
      </c>
      <c r="O2746" t="s">
        <v>79</v>
      </c>
      <c r="P2746" t="s">
        <v>3100</v>
      </c>
      <c r="Q2746" t="s"/>
      <c r="R2746" t="s">
        <v>80</v>
      </c>
      <c r="S2746" t="s">
        <v>3101</v>
      </c>
      <c r="T2746" t="s">
        <v>82</v>
      </c>
      <c r="U2746" t="s">
        <v>83</v>
      </c>
      <c r="V2746" t="s">
        <v>84</v>
      </c>
      <c r="W2746" t="s">
        <v>103</v>
      </c>
      <c r="X2746" t="s"/>
      <c r="Y2746" t="s">
        <v>86</v>
      </c>
      <c r="Z2746">
        <f>HYPERLINK("https://hotelmonitor-cachepage.eclerx.com/savepage/tk_15454758770605123_sr_62.html","info")</f>
        <v/>
      </c>
      <c r="AA2746" t="n">
        <v>-6735217</v>
      </c>
      <c r="AB2746" t="s">
        <v>3102</v>
      </c>
      <c r="AC2746" t="s">
        <v>88</v>
      </c>
      <c r="AD2746" t="s">
        <v>89</v>
      </c>
      <c r="AE2746" t="s"/>
      <c r="AF2746" t="s"/>
      <c r="AG2746" t="s"/>
      <c r="AH2746" t="s">
        <v>3103</v>
      </c>
      <c r="AI2746" t="s">
        <v>1248</v>
      </c>
      <c r="AJ2746" t="s"/>
      <c r="AK2746" t="s">
        <v>91</v>
      </c>
      <c r="AL2746" t="s"/>
      <c r="AM2746" t="s"/>
      <c r="AN2746" t="s">
        <v>91</v>
      </c>
      <c r="AO2746" t="s"/>
      <c r="AP2746" t="n">
        <v>53</v>
      </c>
      <c r="AQ2746" t="s">
        <v>92</v>
      </c>
      <c r="AR2746" t="s"/>
      <c r="AS2746" t="s">
        <v>803</v>
      </c>
      <c r="AT2746" t="s">
        <v>94</v>
      </c>
      <c r="AU2746" t="s">
        <v>91</v>
      </c>
      <c r="AV2746" t="s"/>
      <c r="AW2746" t="s">
        <v>95</v>
      </c>
      <c r="AX2746" t="s"/>
      <c r="AY2746" t="n">
        <v>6735217</v>
      </c>
      <c r="AZ2746" t="s">
        <v>3104</v>
      </c>
      <c r="BA2746" t="s"/>
      <c r="BB2746" t="s"/>
      <c r="BC2746" t="n">
        <v>39.1133</v>
      </c>
      <c r="BD2746" t="n">
        <v>39.1133</v>
      </c>
      <c r="BE2746" t="s">
        <v>3105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>
        <v>98</v>
      </c>
      <c r="BO2746" t="s">
        <v>82</v>
      </c>
      <c r="BP2746" t="s">
        <v>99</v>
      </c>
      <c r="BQ2746" t="s">
        <v>355</v>
      </c>
      <c r="BR2746" t="s">
        <v>3106</v>
      </c>
    </row>
    <row r="2747" spans="1:70">
      <c r="A2747" t="s">
        <v>70</v>
      </c>
      <c r="B2747" t="s">
        <v>71</v>
      </c>
      <c r="C2747" t="s">
        <v>72</v>
      </c>
      <c r="D2747" t="n">
        <v>3</v>
      </c>
      <c r="E2747" t="s">
        <v>3100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158.4</v>
      </c>
      <c r="L2747" t="s">
        <v>77</v>
      </c>
      <c r="M2747" t="s"/>
      <c r="N2747" t="s">
        <v>327</v>
      </c>
      <c r="O2747" t="s">
        <v>79</v>
      </c>
      <c r="P2747" t="s">
        <v>3100</v>
      </c>
      <c r="Q2747" t="s"/>
      <c r="R2747" t="s">
        <v>80</v>
      </c>
      <c r="S2747" t="s">
        <v>3101</v>
      </c>
      <c r="T2747" t="s">
        <v>82</v>
      </c>
      <c r="U2747" t="s">
        <v>83</v>
      </c>
      <c r="V2747" t="s">
        <v>84</v>
      </c>
      <c r="W2747" t="s">
        <v>103</v>
      </c>
      <c r="X2747" t="s"/>
      <c r="Y2747" t="s">
        <v>86</v>
      </c>
      <c r="Z2747">
        <f>HYPERLINK("https://hotelmonitor-cachepage.eclerx.com/savepage/tk_15454758770605123_sr_62.html","info")</f>
        <v/>
      </c>
      <c r="AA2747" t="n">
        <v>-6735217</v>
      </c>
      <c r="AB2747" t="s">
        <v>3102</v>
      </c>
      <c r="AC2747" t="s">
        <v>88</v>
      </c>
      <c r="AD2747" t="s">
        <v>89</v>
      </c>
      <c r="AE2747" t="s"/>
      <c r="AF2747" t="s"/>
      <c r="AG2747" t="s"/>
      <c r="AH2747" t="s">
        <v>3103</v>
      </c>
      <c r="AI2747" t="s">
        <v>1248</v>
      </c>
      <c r="AJ2747" t="s"/>
      <c r="AK2747" t="s">
        <v>91</v>
      </c>
      <c r="AL2747" t="s"/>
      <c r="AM2747" t="s"/>
      <c r="AN2747" t="s">
        <v>91</v>
      </c>
      <c r="AO2747" t="s"/>
      <c r="AP2747" t="n">
        <v>53</v>
      </c>
      <c r="AQ2747" t="s">
        <v>92</v>
      </c>
      <c r="AR2747" t="s"/>
      <c r="AS2747" t="s">
        <v>803</v>
      </c>
      <c r="AT2747" t="s">
        <v>94</v>
      </c>
      <c r="AU2747" t="s">
        <v>91</v>
      </c>
      <c r="AV2747" t="s"/>
      <c r="AW2747" t="s">
        <v>95</v>
      </c>
      <c r="AX2747" t="s"/>
      <c r="AY2747" t="n">
        <v>6735217</v>
      </c>
      <c r="AZ2747" t="s">
        <v>3104</v>
      </c>
      <c r="BA2747" t="s"/>
      <c r="BB2747" t="s"/>
      <c r="BC2747" t="n">
        <v>39.1133</v>
      </c>
      <c r="BD2747" t="n">
        <v>39.1133</v>
      </c>
      <c r="BE2747" t="s">
        <v>3105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>
        <v>98</v>
      </c>
      <c r="BO2747" t="s">
        <v>82</v>
      </c>
      <c r="BP2747" t="s">
        <v>99</v>
      </c>
      <c r="BQ2747" t="s">
        <v>355</v>
      </c>
      <c r="BR2747" t="s">
        <v>3106</v>
      </c>
    </row>
    <row r="2748" spans="1:70">
      <c r="A2748" t="s">
        <v>70</v>
      </c>
      <c r="B2748" t="s">
        <v>71</v>
      </c>
      <c r="C2748" t="s">
        <v>72</v>
      </c>
      <c r="D2748" t="n">
        <v>3</v>
      </c>
      <c r="E2748" t="s">
        <v>3100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158.4</v>
      </c>
      <c r="L2748" t="s">
        <v>77</v>
      </c>
      <c r="M2748" t="s"/>
      <c r="N2748" t="s">
        <v>327</v>
      </c>
      <c r="O2748" t="s">
        <v>79</v>
      </c>
      <c r="P2748" t="s">
        <v>3100</v>
      </c>
      <c r="Q2748" t="s"/>
      <c r="R2748" t="s">
        <v>80</v>
      </c>
      <c r="S2748" t="s">
        <v>3101</v>
      </c>
      <c r="T2748" t="s">
        <v>82</v>
      </c>
      <c r="U2748" t="s">
        <v>83</v>
      </c>
      <c r="V2748" t="s">
        <v>84</v>
      </c>
      <c r="W2748" t="s">
        <v>103</v>
      </c>
      <c r="X2748" t="s"/>
      <c r="Y2748" t="s">
        <v>86</v>
      </c>
      <c r="Z2748">
        <f>HYPERLINK("https://hotelmonitor-cachepage.eclerx.com/savepage/tk_15454758770605123_sr_62.html","info")</f>
        <v/>
      </c>
      <c r="AA2748" t="n">
        <v>-6735217</v>
      </c>
      <c r="AB2748" t="s">
        <v>3102</v>
      </c>
      <c r="AC2748" t="s">
        <v>88</v>
      </c>
      <c r="AD2748" t="s">
        <v>89</v>
      </c>
      <c r="AE2748" t="s"/>
      <c r="AF2748" t="s"/>
      <c r="AG2748" t="s"/>
      <c r="AH2748" t="s">
        <v>3107</v>
      </c>
      <c r="AI2748" t="s">
        <v>1248</v>
      </c>
      <c r="AJ2748" t="s"/>
      <c r="AK2748" t="s">
        <v>99</v>
      </c>
      <c r="AL2748" t="s"/>
      <c r="AM2748" t="s"/>
      <c r="AN2748" t="s">
        <v>91</v>
      </c>
      <c r="AO2748" t="s"/>
      <c r="AP2748" t="n">
        <v>53</v>
      </c>
      <c r="AQ2748" t="s">
        <v>92</v>
      </c>
      <c r="AR2748" t="s"/>
      <c r="AS2748" t="s">
        <v>803</v>
      </c>
      <c r="AT2748" t="s">
        <v>94</v>
      </c>
      <c r="AU2748" t="s">
        <v>91</v>
      </c>
      <c r="AV2748" t="s"/>
      <c r="AW2748" t="s">
        <v>95</v>
      </c>
      <c r="AX2748" t="s"/>
      <c r="AY2748" t="n">
        <v>6735217</v>
      </c>
      <c r="AZ2748" t="s">
        <v>3104</v>
      </c>
      <c r="BA2748" t="s"/>
      <c r="BB2748" t="s"/>
      <c r="BC2748" t="n">
        <v>39.1133</v>
      </c>
      <c r="BD2748" t="n">
        <v>39.1133</v>
      </c>
      <c r="BE2748" t="s">
        <v>500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>
        <v>98</v>
      </c>
      <c r="BO2748" t="s">
        <v>82</v>
      </c>
      <c r="BP2748" t="s">
        <v>99</v>
      </c>
      <c r="BQ2748" t="s">
        <v>355</v>
      </c>
      <c r="BR2748" t="s">
        <v>3106</v>
      </c>
    </row>
    <row r="2749" spans="1:70">
      <c r="A2749" t="s">
        <v>70</v>
      </c>
      <c r="B2749" t="s">
        <v>71</v>
      </c>
      <c r="C2749" t="s">
        <v>72</v>
      </c>
      <c r="D2749" t="n">
        <v>3</v>
      </c>
      <c r="E2749" t="s">
        <v>3100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158.4</v>
      </c>
      <c r="L2749" t="s">
        <v>77</v>
      </c>
      <c r="M2749" t="s"/>
      <c r="N2749" t="s">
        <v>327</v>
      </c>
      <c r="O2749" t="s">
        <v>79</v>
      </c>
      <c r="P2749" t="s">
        <v>3100</v>
      </c>
      <c r="Q2749" t="s"/>
      <c r="R2749" t="s">
        <v>80</v>
      </c>
      <c r="S2749" t="s">
        <v>3101</v>
      </c>
      <c r="T2749" t="s">
        <v>82</v>
      </c>
      <c r="U2749" t="s">
        <v>83</v>
      </c>
      <c r="V2749" t="s">
        <v>84</v>
      </c>
      <c r="W2749" t="s">
        <v>103</v>
      </c>
      <c r="X2749" t="s"/>
      <c r="Y2749" t="s">
        <v>86</v>
      </c>
      <c r="Z2749">
        <f>HYPERLINK("https://hotelmonitor-cachepage.eclerx.com/savepage/tk_15454758770605123_sr_62.html","info")</f>
        <v/>
      </c>
      <c r="AA2749" t="n">
        <v>-6735217</v>
      </c>
      <c r="AB2749" t="s">
        <v>3102</v>
      </c>
      <c r="AC2749" t="s">
        <v>88</v>
      </c>
      <c r="AD2749" t="s">
        <v>89</v>
      </c>
      <c r="AE2749" t="s"/>
      <c r="AF2749" t="s"/>
      <c r="AG2749" t="s"/>
      <c r="AH2749" t="s">
        <v>3107</v>
      </c>
      <c r="AI2749" t="s">
        <v>1248</v>
      </c>
      <c r="AJ2749" t="s"/>
      <c r="AK2749" t="s">
        <v>99</v>
      </c>
      <c r="AL2749" t="s"/>
      <c r="AM2749" t="s"/>
      <c r="AN2749" t="s">
        <v>91</v>
      </c>
      <c r="AO2749" t="s"/>
      <c r="AP2749" t="n">
        <v>53</v>
      </c>
      <c r="AQ2749" t="s">
        <v>92</v>
      </c>
      <c r="AR2749" t="s"/>
      <c r="AS2749" t="s">
        <v>803</v>
      </c>
      <c r="AT2749" t="s">
        <v>94</v>
      </c>
      <c r="AU2749" t="s">
        <v>91</v>
      </c>
      <c r="AV2749" t="s"/>
      <c r="AW2749" t="s">
        <v>95</v>
      </c>
      <c r="AX2749" t="s"/>
      <c r="AY2749" t="n">
        <v>6735217</v>
      </c>
      <c r="AZ2749" t="s">
        <v>3104</v>
      </c>
      <c r="BA2749" t="s"/>
      <c r="BB2749" t="s"/>
      <c r="BC2749" t="n">
        <v>39.1133</v>
      </c>
      <c r="BD2749" t="n">
        <v>39.1133</v>
      </c>
      <c r="BE2749" t="s">
        <v>500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>
        <v>98</v>
      </c>
      <c r="BO2749" t="s">
        <v>82</v>
      </c>
      <c r="BP2749" t="s">
        <v>99</v>
      </c>
      <c r="BQ2749" t="s">
        <v>355</v>
      </c>
      <c r="BR2749" t="s">
        <v>3106</v>
      </c>
    </row>
    <row r="2750" spans="1:70">
      <c r="A2750" t="s">
        <v>70</v>
      </c>
      <c r="B2750" t="s">
        <v>71</v>
      </c>
      <c r="C2750" t="s">
        <v>72</v>
      </c>
      <c r="D2750" t="n">
        <v>3</v>
      </c>
      <c r="E2750" t="s">
        <v>3100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165.75</v>
      </c>
      <c r="L2750" t="s">
        <v>77</v>
      </c>
      <c r="M2750" t="s"/>
      <c r="N2750" t="s">
        <v>327</v>
      </c>
      <c r="O2750" t="s">
        <v>79</v>
      </c>
      <c r="P2750" t="s">
        <v>3100</v>
      </c>
      <c r="Q2750" t="s"/>
      <c r="R2750" t="s">
        <v>80</v>
      </c>
      <c r="S2750" t="s">
        <v>3108</v>
      </c>
      <c r="T2750" t="s">
        <v>82</v>
      </c>
      <c r="U2750" t="s">
        <v>83</v>
      </c>
      <c r="V2750" t="s">
        <v>84</v>
      </c>
      <c r="W2750" t="s">
        <v>107</v>
      </c>
      <c r="X2750" t="s"/>
      <c r="Y2750" t="s">
        <v>86</v>
      </c>
      <c r="Z2750">
        <f>HYPERLINK("https://hotelmonitor-cachepage.eclerx.com/savepage/tk_15454758770605123_sr_62.html","info")</f>
        <v/>
      </c>
      <c r="AA2750" t="n">
        <v>-6735217</v>
      </c>
      <c r="AB2750" t="s">
        <v>3109</v>
      </c>
      <c r="AC2750" t="s">
        <v>88</v>
      </c>
      <c r="AD2750" t="s">
        <v>89</v>
      </c>
      <c r="AE2750" t="s"/>
      <c r="AF2750" t="s"/>
      <c r="AG2750" t="s"/>
      <c r="AH2750" t="s">
        <v>3110</v>
      </c>
      <c r="AI2750" t="s">
        <v>3108</v>
      </c>
      <c r="AJ2750" t="s"/>
      <c r="AK2750" t="s">
        <v>91</v>
      </c>
      <c r="AL2750" t="s"/>
      <c r="AM2750" t="s"/>
      <c r="AN2750" t="s">
        <v>91</v>
      </c>
      <c r="AO2750" t="s"/>
      <c r="AP2750" t="n">
        <v>53</v>
      </c>
      <c r="AQ2750" t="s">
        <v>92</v>
      </c>
      <c r="AR2750" t="s"/>
      <c r="AS2750" t="s">
        <v>803</v>
      </c>
      <c r="AT2750" t="s">
        <v>94</v>
      </c>
      <c r="AU2750" t="s">
        <v>91</v>
      </c>
      <c r="AV2750" t="s"/>
      <c r="AW2750" t="s">
        <v>95</v>
      </c>
      <c r="AX2750" t="s"/>
      <c r="AY2750" t="n">
        <v>6735217</v>
      </c>
      <c r="AZ2750" t="s">
        <v>3104</v>
      </c>
      <c r="BA2750" t="s"/>
      <c r="BB2750" t="s"/>
      <c r="BC2750" t="n">
        <v>39.1133</v>
      </c>
      <c r="BD2750" t="n">
        <v>39.1133</v>
      </c>
      <c r="BE2750" t="s">
        <v>3111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>
        <v>98</v>
      </c>
      <c r="BO2750" t="s">
        <v>82</v>
      </c>
      <c r="BP2750" t="s">
        <v>99</v>
      </c>
      <c r="BQ2750" t="s">
        <v>355</v>
      </c>
      <c r="BR2750" t="s">
        <v>3106</v>
      </c>
    </row>
    <row r="2751" spans="1:70">
      <c r="A2751" t="s">
        <v>70</v>
      </c>
      <c r="B2751" t="s">
        <v>71</v>
      </c>
      <c r="C2751" t="s">
        <v>72</v>
      </c>
      <c r="D2751" t="n">
        <v>3</v>
      </c>
      <c r="E2751" t="s">
        <v>3100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165.75</v>
      </c>
      <c r="L2751" t="s">
        <v>77</v>
      </c>
      <c r="M2751" t="s"/>
      <c r="N2751" t="s">
        <v>327</v>
      </c>
      <c r="O2751" t="s">
        <v>79</v>
      </c>
      <c r="P2751" t="s">
        <v>3100</v>
      </c>
      <c r="Q2751" t="s"/>
      <c r="R2751" t="s">
        <v>80</v>
      </c>
      <c r="S2751" t="s">
        <v>3108</v>
      </c>
      <c r="T2751" t="s">
        <v>82</v>
      </c>
      <c r="U2751" t="s">
        <v>83</v>
      </c>
      <c r="V2751" t="s">
        <v>84</v>
      </c>
      <c r="W2751" t="s">
        <v>107</v>
      </c>
      <c r="X2751" t="s"/>
      <c r="Y2751" t="s">
        <v>86</v>
      </c>
      <c r="Z2751">
        <f>HYPERLINK("https://hotelmonitor-cachepage.eclerx.com/savepage/tk_15454758770605123_sr_62.html","info")</f>
        <v/>
      </c>
      <c r="AA2751" t="n">
        <v>-6735217</v>
      </c>
      <c r="AB2751" t="s">
        <v>3109</v>
      </c>
      <c r="AC2751" t="s">
        <v>88</v>
      </c>
      <c r="AD2751" t="s">
        <v>89</v>
      </c>
      <c r="AE2751" t="s"/>
      <c r="AF2751" t="s"/>
      <c r="AG2751" t="s"/>
      <c r="AH2751" t="s">
        <v>3110</v>
      </c>
      <c r="AI2751" t="s">
        <v>3108</v>
      </c>
      <c r="AJ2751" t="s"/>
      <c r="AK2751" t="s">
        <v>91</v>
      </c>
      <c r="AL2751" t="s"/>
      <c r="AM2751" t="s"/>
      <c r="AN2751" t="s">
        <v>91</v>
      </c>
      <c r="AO2751" t="s"/>
      <c r="AP2751" t="n">
        <v>53</v>
      </c>
      <c r="AQ2751" t="s">
        <v>92</v>
      </c>
      <c r="AR2751" t="s"/>
      <c r="AS2751" t="s">
        <v>803</v>
      </c>
      <c r="AT2751" t="s">
        <v>94</v>
      </c>
      <c r="AU2751" t="s">
        <v>91</v>
      </c>
      <c r="AV2751" t="s"/>
      <c r="AW2751" t="s">
        <v>95</v>
      </c>
      <c r="AX2751" t="s"/>
      <c r="AY2751" t="n">
        <v>6735217</v>
      </c>
      <c r="AZ2751" t="s">
        <v>3104</v>
      </c>
      <c r="BA2751" t="s"/>
      <c r="BB2751" t="s"/>
      <c r="BC2751" t="n">
        <v>39.1133</v>
      </c>
      <c r="BD2751" t="n">
        <v>39.1133</v>
      </c>
      <c r="BE2751" t="s">
        <v>3111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>
        <v>98</v>
      </c>
      <c r="BO2751" t="s">
        <v>82</v>
      </c>
      <c r="BP2751" t="s">
        <v>99</v>
      </c>
      <c r="BQ2751" t="s">
        <v>355</v>
      </c>
      <c r="BR2751" t="s">
        <v>3106</v>
      </c>
    </row>
    <row r="2752" spans="1:70">
      <c r="A2752" t="s">
        <v>70</v>
      </c>
      <c r="B2752" t="s">
        <v>71</v>
      </c>
      <c r="C2752" t="s">
        <v>72</v>
      </c>
      <c r="D2752" t="n">
        <v>3</v>
      </c>
      <c r="E2752" t="s">
        <v>3100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168.3</v>
      </c>
      <c r="L2752" t="s">
        <v>77</v>
      </c>
      <c r="M2752" t="s"/>
      <c r="N2752" t="s">
        <v>327</v>
      </c>
      <c r="O2752" t="s">
        <v>79</v>
      </c>
      <c r="P2752" t="s">
        <v>3100</v>
      </c>
      <c r="Q2752" t="s"/>
      <c r="R2752" t="s">
        <v>80</v>
      </c>
      <c r="S2752" t="s">
        <v>3112</v>
      </c>
      <c r="T2752" t="s">
        <v>82</v>
      </c>
      <c r="U2752" t="s">
        <v>83</v>
      </c>
      <c r="V2752" t="s">
        <v>84</v>
      </c>
      <c r="W2752" t="s">
        <v>103</v>
      </c>
      <c r="X2752" t="s"/>
      <c r="Y2752" t="s">
        <v>86</v>
      </c>
      <c r="Z2752">
        <f>HYPERLINK("https://hotelmonitor-cachepage.eclerx.com/savepage/tk_15454758770605123_sr_62.html","info")</f>
        <v/>
      </c>
      <c r="AA2752" t="n">
        <v>-6735217</v>
      </c>
      <c r="AB2752" t="s">
        <v>3113</v>
      </c>
      <c r="AC2752" t="s">
        <v>88</v>
      </c>
      <c r="AD2752" t="s">
        <v>89</v>
      </c>
      <c r="AE2752" t="s"/>
      <c r="AF2752" t="s"/>
      <c r="AG2752" t="s"/>
      <c r="AH2752" t="s">
        <v>3114</v>
      </c>
      <c r="AI2752" t="s">
        <v>3115</v>
      </c>
      <c r="AJ2752" t="s"/>
      <c r="AK2752" t="s">
        <v>91</v>
      </c>
      <c r="AL2752" t="s"/>
      <c r="AM2752" t="s"/>
      <c r="AN2752" t="s">
        <v>91</v>
      </c>
      <c r="AO2752" t="s"/>
      <c r="AP2752" t="n">
        <v>53</v>
      </c>
      <c r="AQ2752" t="s">
        <v>92</v>
      </c>
      <c r="AR2752" t="s"/>
      <c r="AS2752" t="s">
        <v>803</v>
      </c>
      <c r="AT2752" t="s">
        <v>94</v>
      </c>
      <c r="AU2752" t="s">
        <v>91</v>
      </c>
      <c r="AV2752" t="s"/>
      <c r="AW2752" t="s">
        <v>95</v>
      </c>
      <c r="AX2752" t="s"/>
      <c r="AY2752" t="n">
        <v>6735217</v>
      </c>
      <c r="AZ2752" t="s">
        <v>3104</v>
      </c>
      <c r="BA2752" t="s"/>
      <c r="BB2752" t="s"/>
      <c r="BC2752" t="n">
        <v>39.1133</v>
      </c>
      <c r="BD2752" t="n">
        <v>39.1133</v>
      </c>
      <c r="BE2752" t="s">
        <v>3116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>
        <v>98</v>
      </c>
      <c r="BO2752" t="s">
        <v>82</v>
      </c>
      <c r="BP2752" t="s">
        <v>99</v>
      </c>
      <c r="BQ2752" t="s">
        <v>355</v>
      </c>
      <c r="BR2752" t="s">
        <v>3106</v>
      </c>
    </row>
    <row r="2753" spans="1:70">
      <c r="A2753" t="s">
        <v>70</v>
      </c>
      <c r="B2753" t="s">
        <v>71</v>
      </c>
      <c r="C2753" t="s">
        <v>72</v>
      </c>
      <c r="D2753" t="n">
        <v>3</v>
      </c>
      <c r="E2753" t="s">
        <v>3100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168.3</v>
      </c>
      <c r="L2753" t="s">
        <v>77</v>
      </c>
      <c r="M2753" t="s"/>
      <c r="N2753" t="s">
        <v>327</v>
      </c>
      <c r="O2753" t="s">
        <v>79</v>
      </c>
      <c r="P2753" t="s">
        <v>3100</v>
      </c>
      <c r="Q2753" t="s"/>
      <c r="R2753" t="s">
        <v>80</v>
      </c>
      <c r="S2753" t="s">
        <v>3112</v>
      </c>
      <c r="T2753" t="s">
        <v>82</v>
      </c>
      <c r="U2753" t="s">
        <v>83</v>
      </c>
      <c r="V2753" t="s">
        <v>84</v>
      </c>
      <c r="W2753" t="s">
        <v>103</v>
      </c>
      <c r="X2753" t="s"/>
      <c r="Y2753" t="s">
        <v>86</v>
      </c>
      <c r="Z2753">
        <f>HYPERLINK("https://hotelmonitor-cachepage.eclerx.com/savepage/tk_15454758770605123_sr_62.html","info")</f>
        <v/>
      </c>
      <c r="AA2753" t="n">
        <v>-6735217</v>
      </c>
      <c r="AB2753" t="s">
        <v>3113</v>
      </c>
      <c r="AC2753" t="s">
        <v>88</v>
      </c>
      <c r="AD2753" t="s">
        <v>89</v>
      </c>
      <c r="AE2753" t="s"/>
      <c r="AF2753" t="s"/>
      <c r="AG2753" t="s"/>
      <c r="AH2753" t="s">
        <v>3114</v>
      </c>
      <c r="AI2753" t="s">
        <v>3115</v>
      </c>
      <c r="AJ2753" t="s"/>
      <c r="AK2753" t="s">
        <v>91</v>
      </c>
      <c r="AL2753" t="s"/>
      <c r="AM2753" t="s"/>
      <c r="AN2753" t="s">
        <v>91</v>
      </c>
      <c r="AO2753" t="s"/>
      <c r="AP2753" t="n">
        <v>53</v>
      </c>
      <c r="AQ2753" t="s">
        <v>92</v>
      </c>
      <c r="AR2753" t="s"/>
      <c r="AS2753" t="s">
        <v>803</v>
      </c>
      <c r="AT2753" t="s">
        <v>94</v>
      </c>
      <c r="AU2753" t="s">
        <v>91</v>
      </c>
      <c r="AV2753" t="s"/>
      <c r="AW2753" t="s">
        <v>95</v>
      </c>
      <c r="AX2753" t="s"/>
      <c r="AY2753" t="n">
        <v>6735217</v>
      </c>
      <c r="AZ2753" t="s">
        <v>3104</v>
      </c>
      <c r="BA2753" t="s"/>
      <c r="BB2753" t="s"/>
      <c r="BC2753" t="n">
        <v>39.1133</v>
      </c>
      <c r="BD2753" t="n">
        <v>39.1133</v>
      </c>
      <c r="BE2753" t="s">
        <v>3116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>
        <v>98</v>
      </c>
      <c r="BO2753" t="s">
        <v>82</v>
      </c>
      <c r="BP2753" t="s">
        <v>99</v>
      </c>
      <c r="BQ2753" t="s">
        <v>355</v>
      </c>
      <c r="BR2753" t="s">
        <v>3106</v>
      </c>
    </row>
    <row r="2754" spans="1:70">
      <c r="A2754" t="s">
        <v>70</v>
      </c>
      <c r="B2754" t="s">
        <v>71</v>
      </c>
      <c r="C2754" t="s">
        <v>72</v>
      </c>
      <c r="D2754" t="n">
        <v>3</v>
      </c>
      <c r="E2754" t="s">
        <v>3100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165.75</v>
      </c>
      <c r="L2754" t="s">
        <v>77</v>
      </c>
      <c r="M2754" t="s"/>
      <c r="N2754" t="s">
        <v>327</v>
      </c>
      <c r="O2754" t="s">
        <v>79</v>
      </c>
      <c r="P2754" t="s">
        <v>3100</v>
      </c>
      <c r="Q2754" t="s"/>
      <c r="R2754" t="s">
        <v>80</v>
      </c>
      <c r="S2754" t="s">
        <v>3108</v>
      </c>
      <c r="T2754" t="s">
        <v>82</v>
      </c>
      <c r="U2754" t="s">
        <v>83</v>
      </c>
      <c r="V2754" t="s">
        <v>84</v>
      </c>
      <c r="W2754" t="s">
        <v>107</v>
      </c>
      <c r="X2754" t="s"/>
      <c r="Y2754" t="s">
        <v>86</v>
      </c>
      <c r="Z2754">
        <f>HYPERLINK("https://hotelmonitor-cachepage.eclerx.com/savepage/tk_15454758770605123_sr_62.html","info")</f>
        <v/>
      </c>
      <c r="AA2754" t="n">
        <v>-6735217</v>
      </c>
      <c r="AB2754" t="s">
        <v>3109</v>
      </c>
      <c r="AC2754" t="s">
        <v>88</v>
      </c>
      <c r="AD2754" t="s">
        <v>89</v>
      </c>
      <c r="AE2754" t="s"/>
      <c r="AF2754" t="s"/>
      <c r="AG2754" t="s"/>
      <c r="AH2754" t="s">
        <v>3117</v>
      </c>
      <c r="AI2754" t="s">
        <v>3108</v>
      </c>
      <c r="AJ2754" t="s"/>
      <c r="AK2754" t="s">
        <v>99</v>
      </c>
      <c r="AL2754" t="s"/>
      <c r="AM2754" t="s"/>
      <c r="AN2754" t="s">
        <v>91</v>
      </c>
      <c r="AO2754" t="s"/>
      <c r="AP2754" t="n">
        <v>53</v>
      </c>
      <c r="AQ2754" t="s">
        <v>92</v>
      </c>
      <c r="AR2754" t="s"/>
      <c r="AS2754" t="s">
        <v>803</v>
      </c>
      <c r="AT2754" t="s">
        <v>94</v>
      </c>
      <c r="AU2754" t="s">
        <v>91</v>
      </c>
      <c r="AV2754" t="s"/>
      <c r="AW2754" t="s">
        <v>95</v>
      </c>
      <c r="AX2754" t="s"/>
      <c r="AY2754" t="n">
        <v>6735217</v>
      </c>
      <c r="AZ2754" t="s">
        <v>3104</v>
      </c>
      <c r="BA2754" t="s"/>
      <c r="BB2754" t="s"/>
      <c r="BC2754" t="n">
        <v>39.1133</v>
      </c>
      <c r="BD2754" t="n">
        <v>39.1133</v>
      </c>
      <c r="BE2754" t="s">
        <v>3118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>
        <v>98</v>
      </c>
      <c r="BO2754" t="s">
        <v>82</v>
      </c>
      <c r="BP2754" t="s">
        <v>99</v>
      </c>
      <c r="BQ2754" t="s">
        <v>355</v>
      </c>
      <c r="BR2754" t="s">
        <v>3106</v>
      </c>
    </row>
    <row r="2755" spans="1:70">
      <c r="A2755" t="s">
        <v>70</v>
      </c>
      <c r="B2755" t="s">
        <v>71</v>
      </c>
      <c r="C2755" t="s">
        <v>72</v>
      </c>
      <c r="D2755" t="n">
        <v>3</v>
      </c>
      <c r="E2755" t="s">
        <v>3100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165.75</v>
      </c>
      <c r="L2755" t="s">
        <v>77</v>
      </c>
      <c r="M2755" t="s"/>
      <c r="N2755" t="s">
        <v>327</v>
      </c>
      <c r="O2755" t="s">
        <v>79</v>
      </c>
      <c r="P2755" t="s">
        <v>3100</v>
      </c>
      <c r="Q2755" t="s"/>
      <c r="R2755" t="s">
        <v>80</v>
      </c>
      <c r="S2755" t="s">
        <v>3108</v>
      </c>
      <c r="T2755" t="s">
        <v>82</v>
      </c>
      <c r="U2755" t="s">
        <v>83</v>
      </c>
      <c r="V2755" t="s">
        <v>84</v>
      </c>
      <c r="W2755" t="s">
        <v>107</v>
      </c>
      <c r="X2755" t="s"/>
      <c r="Y2755" t="s">
        <v>86</v>
      </c>
      <c r="Z2755">
        <f>HYPERLINK("https://hotelmonitor-cachepage.eclerx.com/savepage/tk_15454758770605123_sr_62.html","info")</f>
        <v/>
      </c>
      <c r="AA2755" t="n">
        <v>-6735217</v>
      </c>
      <c r="AB2755" t="s">
        <v>3109</v>
      </c>
      <c r="AC2755" t="s">
        <v>88</v>
      </c>
      <c r="AD2755" t="s">
        <v>89</v>
      </c>
      <c r="AE2755" t="s"/>
      <c r="AF2755" t="s"/>
      <c r="AG2755" t="s"/>
      <c r="AH2755" t="s">
        <v>3117</v>
      </c>
      <c r="AI2755" t="s">
        <v>3108</v>
      </c>
      <c r="AJ2755" t="s"/>
      <c r="AK2755" t="s">
        <v>99</v>
      </c>
      <c r="AL2755" t="s"/>
      <c r="AM2755" t="s"/>
      <c r="AN2755" t="s">
        <v>91</v>
      </c>
      <c r="AO2755" t="s"/>
      <c r="AP2755" t="n">
        <v>53</v>
      </c>
      <c r="AQ2755" t="s">
        <v>92</v>
      </c>
      <c r="AR2755" t="s"/>
      <c r="AS2755" t="s">
        <v>803</v>
      </c>
      <c r="AT2755" t="s">
        <v>94</v>
      </c>
      <c r="AU2755" t="s">
        <v>91</v>
      </c>
      <c r="AV2755" t="s"/>
      <c r="AW2755" t="s">
        <v>95</v>
      </c>
      <c r="AX2755" t="s"/>
      <c r="AY2755" t="n">
        <v>6735217</v>
      </c>
      <c r="AZ2755" t="s">
        <v>3104</v>
      </c>
      <c r="BA2755" t="s"/>
      <c r="BB2755" t="s"/>
      <c r="BC2755" t="n">
        <v>39.1133</v>
      </c>
      <c r="BD2755" t="n">
        <v>39.1133</v>
      </c>
      <c r="BE2755" t="s">
        <v>3118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>
        <v>98</v>
      </c>
      <c r="BO2755" t="s">
        <v>82</v>
      </c>
      <c r="BP2755" t="s">
        <v>99</v>
      </c>
      <c r="BQ2755" t="s">
        <v>355</v>
      </c>
      <c r="BR2755" t="s">
        <v>3106</v>
      </c>
    </row>
    <row r="2756" spans="1:70">
      <c r="A2756" t="s">
        <v>70</v>
      </c>
      <c r="B2756" t="s">
        <v>71</v>
      </c>
      <c r="C2756" t="s">
        <v>72</v>
      </c>
      <c r="D2756" t="n">
        <v>3</v>
      </c>
      <c r="E2756" t="s">
        <v>3100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168.3</v>
      </c>
      <c r="L2756" t="s">
        <v>77</v>
      </c>
      <c r="M2756" t="s"/>
      <c r="N2756" t="s">
        <v>327</v>
      </c>
      <c r="O2756" t="s">
        <v>79</v>
      </c>
      <c r="P2756" t="s">
        <v>3100</v>
      </c>
      <c r="Q2756" t="s"/>
      <c r="R2756" t="s">
        <v>80</v>
      </c>
      <c r="S2756" t="s">
        <v>3112</v>
      </c>
      <c r="T2756" t="s">
        <v>82</v>
      </c>
      <c r="U2756" t="s">
        <v>83</v>
      </c>
      <c r="V2756" t="s">
        <v>84</v>
      </c>
      <c r="W2756" t="s">
        <v>103</v>
      </c>
      <c r="X2756" t="s"/>
      <c r="Y2756" t="s">
        <v>86</v>
      </c>
      <c r="Z2756">
        <f>HYPERLINK("https://hotelmonitor-cachepage.eclerx.com/savepage/tk_15454758770605123_sr_62.html","info")</f>
        <v/>
      </c>
      <c r="AA2756" t="n">
        <v>-6735217</v>
      </c>
      <c r="AB2756" t="s">
        <v>3119</v>
      </c>
      <c r="AC2756" t="s">
        <v>88</v>
      </c>
      <c r="AD2756" t="s">
        <v>89</v>
      </c>
      <c r="AE2756" t="s"/>
      <c r="AF2756" t="s"/>
      <c r="AG2756" t="s"/>
      <c r="AH2756" t="s">
        <v>3120</v>
      </c>
      <c r="AI2756" t="s">
        <v>3115</v>
      </c>
      <c r="AJ2756" t="s"/>
      <c r="AK2756" t="s">
        <v>99</v>
      </c>
      <c r="AL2756" t="s"/>
      <c r="AM2756" t="s"/>
      <c r="AN2756" t="s">
        <v>91</v>
      </c>
      <c r="AO2756" t="s"/>
      <c r="AP2756" t="n">
        <v>53</v>
      </c>
      <c r="AQ2756" t="s">
        <v>92</v>
      </c>
      <c r="AR2756" t="s"/>
      <c r="AS2756" t="s">
        <v>803</v>
      </c>
      <c r="AT2756" t="s">
        <v>94</v>
      </c>
      <c r="AU2756" t="s">
        <v>99</v>
      </c>
      <c r="AV2756" t="s"/>
      <c r="AW2756" t="s">
        <v>95</v>
      </c>
      <c r="AX2756" t="s"/>
      <c r="AY2756" t="n">
        <v>6735217</v>
      </c>
      <c r="AZ2756" t="s">
        <v>3104</v>
      </c>
      <c r="BA2756" t="s"/>
      <c r="BB2756" t="s"/>
      <c r="BC2756" t="n">
        <v>39.1133</v>
      </c>
      <c r="BD2756" t="n">
        <v>39.1133</v>
      </c>
      <c r="BE2756" t="s">
        <v>3121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>
        <v>98</v>
      </c>
      <c r="BO2756" t="s">
        <v>82</v>
      </c>
      <c r="BP2756" t="s">
        <v>99</v>
      </c>
      <c r="BQ2756" t="s">
        <v>355</v>
      </c>
      <c r="BR2756" t="s">
        <v>3106</v>
      </c>
    </row>
    <row r="2757" spans="1:70">
      <c r="A2757" t="s">
        <v>70</v>
      </c>
      <c r="B2757" t="s">
        <v>71</v>
      </c>
      <c r="C2757" t="s">
        <v>72</v>
      </c>
      <c r="D2757" t="n">
        <v>3</v>
      </c>
      <c r="E2757" t="s">
        <v>3100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168.3</v>
      </c>
      <c r="L2757" t="s">
        <v>77</v>
      </c>
      <c r="M2757" t="s"/>
      <c r="N2757" t="s">
        <v>327</v>
      </c>
      <c r="O2757" t="s">
        <v>79</v>
      </c>
      <c r="P2757" t="s">
        <v>3100</v>
      </c>
      <c r="Q2757" t="s"/>
      <c r="R2757" t="s">
        <v>80</v>
      </c>
      <c r="S2757" t="s">
        <v>3112</v>
      </c>
      <c r="T2757" t="s">
        <v>82</v>
      </c>
      <c r="U2757" t="s">
        <v>83</v>
      </c>
      <c r="V2757" t="s">
        <v>84</v>
      </c>
      <c r="W2757" t="s">
        <v>103</v>
      </c>
      <c r="X2757" t="s"/>
      <c r="Y2757" t="s">
        <v>86</v>
      </c>
      <c r="Z2757">
        <f>HYPERLINK("https://hotelmonitor-cachepage.eclerx.com/savepage/tk_15454758770605123_sr_62.html","info")</f>
        <v/>
      </c>
      <c r="AA2757" t="n">
        <v>-6735217</v>
      </c>
      <c r="AB2757" t="s">
        <v>3119</v>
      </c>
      <c r="AC2757" t="s">
        <v>88</v>
      </c>
      <c r="AD2757" t="s">
        <v>89</v>
      </c>
      <c r="AE2757" t="s"/>
      <c r="AF2757" t="s"/>
      <c r="AG2757" t="s"/>
      <c r="AH2757" t="s">
        <v>3120</v>
      </c>
      <c r="AI2757" t="s">
        <v>3115</v>
      </c>
      <c r="AJ2757" t="s"/>
      <c r="AK2757" t="s">
        <v>99</v>
      </c>
      <c r="AL2757" t="s"/>
      <c r="AM2757" t="s"/>
      <c r="AN2757" t="s">
        <v>91</v>
      </c>
      <c r="AO2757" t="s"/>
      <c r="AP2757" t="n">
        <v>53</v>
      </c>
      <c r="AQ2757" t="s">
        <v>92</v>
      </c>
      <c r="AR2757" t="s"/>
      <c r="AS2757" t="s">
        <v>803</v>
      </c>
      <c r="AT2757" t="s">
        <v>94</v>
      </c>
      <c r="AU2757" t="s">
        <v>99</v>
      </c>
      <c r="AV2757" t="s"/>
      <c r="AW2757" t="s">
        <v>95</v>
      </c>
      <c r="AX2757" t="s"/>
      <c r="AY2757" t="n">
        <v>6735217</v>
      </c>
      <c r="AZ2757" t="s">
        <v>3104</v>
      </c>
      <c r="BA2757" t="s"/>
      <c r="BB2757" t="s"/>
      <c r="BC2757" t="n">
        <v>39.1133</v>
      </c>
      <c r="BD2757" t="n">
        <v>39.1133</v>
      </c>
      <c r="BE2757" t="s">
        <v>3121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>
        <v>98</v>
      </c>
      <c r="BO2757" t="s">
        <v>82</v>
      </c>
      <c r="BP2757" t="s">
        <v>99</v>
      </c>
      <c r="BQ2757" t="s">
        <v>355</v>
      </c>
      <c r="BR2757" t="s">
        <v>3106</v>
      </c>
    </row>
    <row r="2758" spans="1:70">
      <c r="A2758" t="s">
        <v>70</v>
      </c>
      <c r="B2758" t="s">
        <v>71</v>
      </c>
      <c r="C2758" t="s">
        <v>72</v>
      </c>
      <c r="D2758" t="n">
        <v>3</v>
      </c>
      <c r="E2758" t="s">
        <v>3100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168.3</v>
      </c>
      <c r="L2758" t="s">
        <v>77</v>
      </c>
      <c r="M2758" t="s"/>
      <c r="N2758" t="s">
        <v>327</v>
      </c>
      <c r="O2758" t="s">
        <v>79</v>
      </c>
      <c r="P2758" t="s">
        <v>3100</v>
      </c>
      <c r="Q2758" t="s"/>
      <c r="R2758" t="s">
        <v>80</v>
      </c>
      <c r="S2758" t="s">
        <v>3112</v>
      </c>
      <c r="T2758" t="s">
        <v>82</v>
      </c>
      <c r="U2758" t="s">
        <v>83</v>
      </c>
      <c r="V2758" t="s">
        <v>84</v>
      </c>
      <c r="W2758" t="s">
        <v>103</v>
      </c>
      <c r="X2758" t="s"/>
      <c r="Y2758" t="s">
        <v>86</v>
      </c>
      <c r="Z2758">
        <f>HYPERLINK("https://hotelmonitor-cachepage.eclerx.com/savepage/tk_15454758770605123_sr_62.html","info")</f>
        <v/>
      </c>
      <c r="AA2758" t="n">
        <v>-6735217</v>
      </c>
      <c r="AB2758" t="s">
        <v>3113</v>
      </c>
      <c r="AC2758" t="s">
        <v>88</v>
      </c>
      <c r="AD2758" t="s">
        <v>89</v>
      </c>
      <c r="AE2758" t="s"/>
      <c r="AF2758" t="s"/>
      <c r="AG2758" t="s"/>
      <c r="AH2758" t="s">
        <v>3120</v>
      </c>
      <c r="AI2758" t="s">
        <v>3115</v>
      </c>
      <c r="AJ2758" t="s"/>
      <c r="AK2758" t="s">
        <v>99</v>
      </c>
      <c r="AL2758" t="s"/>
      <c r="AM2758" t="s"/>
      <c r="AN2758" t="s">
        <v>91</v>
      </c>
      <c r="AO2758" t="s"/>
      <c r="AP2758" t="n">
        <v>53</v>
      </c>
      <c r="AQ2758" t="s">
        <v>92</v>
      </c>
      <c r="AR2758" t="s"/>
      <c r="AS2758" t="s">
        <v>803</v>
      </c>
      <c r="AT2758" t="s">
        <v>94</v>
      </c>
      <c r="AU2758" t="s">
        <v>91</v>
      </c>
      <c r="AV2758" t="s"/>
      <c r="AW2758" t="s">
        <v>95</v>
      </c>
      <c r="AX2758" t="s"/>
      <c r="AY2758" t="n">
        <v>6735217</v>
      </c>
      <c r="AZ2758" t="s">
        <v>3104</v>
      </c>
      <c r="BA2758" t="s"/>
      <c r="BB2758" t="s"/>
      <c r="BC2758" t="n">
        <v>39.1133</v>
      </c>
      <c r="BD2758" t="n">
        <v>39.1133</v>
      </c>
      <c r="BE2758" t="s">
        <v>3121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>
        <v>98</v>
      </c>
      <c r="BO2758" t="s">
        <v>82</v>
      </c>
      <c r="BP2758" t="s">
        <v>99</v>
      </c>
      <c r="BQ2758" t="s">
        <v>355</v>
      </c>
      <c r="BR2758" t="s">
        <v>3106</v>
      </c>
    </row>
    <row r="2759" spans="1:70">
      <c r="A2759" t="s">
        <v>70</v>
      </c>
      <c r="B2759" t="s">
        <v>71</v>
      </c>
      <c r="C2759" t="s">
        <v>72</v>
      </c>
      <c r="D2759" t="n">
        <v>3</v>
      </c>
      <c r="E2759" t="s">
        <v>3100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168.3</v>
      </c>
      <c r="L2759" t="s">
        <v>77</v>
      </c>
      <c r="M2759" t="s"/>
      <c r="N2759" t="s">
        <v>327</v>
      </c>
      <c r="O2759" t="s">
        <v>79</v>
      </c>
      <c r="P2759" t="s">
        <v>3100</v>
      </c>
      <c r="Q2759" t="s"/>
      <c r="R2759" t="s">
        <v>80</v>
      </c>
      <c r="S2759" t="s">
        <v>3112</v>
      </c>
      <c r="T2759" t="s">
        <v>82</v>
      </c>
      <c r="U2759" t="s">
        <v>83</v>
      </c>
      <c r="V2759" t="s">
        <v>84</v>
      </c>
      <c r="W2759" t="s">
        <v>103</v>
      </c>
      <c r="X2759" t="s"/>
      <c r="Y2759" t="s">
        <v>86</v>
      </c>
      <c r="Z2759">
        <f>HYPERLINK("https://hotelmonitor-cachepage.eclerx.com/savepage/tk_15454758770605123_sr_62.html","info")</f>
        <v/>
      </c>
      <c r="AA2759" t="n">
        <v>-6735217</v>
      </c>
      <c r="AB2759" t="s">
        <v>3113</v>
      </c>
      <c r="AC2759" t="s">
        <v>88</v>
      </c>
      <c r="AD2759" t="s">
        <v>89</v>
      </c>
      <c r="AE2759" t="s"/>
      <c r="AF2759" t="s"/>
      <c r="AG2759" t="s"/>
      <c r="AH2759" t="s">
        <v>3120</v>
      </c>
      <c r="AI2759" t="s">
        <v>3115</v>
      </c>
      <c r="AJ2759" t="s"/>
      <c r="AK2759" t="s">
        <v>99</v>
      </c>
      <c r="AL2759" t="s"/>
      <c r="AM2759" t="s"/>
      <c r="AN2759" t="s">
        <v>91</v>
      </c>
      <c r="AO2759" t="s"/>
      <c r="AP2759" t="n">
        <v>53</v>
      </c>
      <c r="AQ2759" t="s">
        <v>92</v>
      </c>
      <c r="AR2759" t="s"/>
      <c r="AS2759" t="s">
        <v>803</v>
      </c>
      <c r="AT2759" t="s">
        <v>94</v>
      </c>
      <c r="AU2759" t="s">
        <v>91</v>
      </c>
      <c r="AV2759" t="s"/>
      <c r="AW2759" t="s">
        <v>95</v>
      </c>
      <c r="AX2759" t="s"/>
      <c r="AY2759" t="n">
        <v>6735217</v>
      </c>
      <c r="AZ2759" t="s">
        <v>3104</v>
      </c>
      <c r="BA2759" t="s"/>
      <c r="BB2759" t="s"/>
      <c r="BC2759" t="n">
        <v>39.1133</v>
      </c>
      <c r="BD2759" t="n">
        <v>39.1133</v>
      </c>
      <c r="BE2759" t="s">
        <v>3121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>
        <v>98</v>
      </c>
      <c r="BO2759" t="s">
        <v>82</v>
      </c>
      <c r="BP2759" t="s">
        <v>99</v>
      </c>
      <c r="BQ2759" t="s">
        <v>355</v>
      </c>
      <c r="BR2759" t="s">
        <v>3106</v>
      </c>
    </row>
    <row r="2760" spans="1:70">
      <c r="A2760" t="s">
        <v>70</v>
      </c>
      <c r="B2760" t="s">
        <v>71</v>
      </c>
      <c r="C2760" t="s">
        <v>72</v>
      </c>
      <c r="D2760" t="n">
        <v>3</v>
      </c>
      <c r="E2760" t="s">
        <v>3100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176.8</v>
      </c>
      <c r="L2760" t="s">
        <v>77</v>
      </c>
      <c r="M2760" t="s"/>
      <c r="N2760" t="s">
        <v>327</v>
      </c>
      <c r="O2760" t="s">
        <v>79</v>
      </c>
      <c r="P2760" t="s">
        <v>3100</v>
      </c>
      <c r="Q2760" t="s"/>
      <c r="R2760" t="s">
        <v>80</v>
      </c>
      <c r="S2760" t="s">
        <v>3122</v>
      </c>
      <c r="T2760" t="s">
        <v>82</v>
      </c>
      <c r="U2760" t="s">
        <v>83</v>
      </c>
      <c r="V2760" t="s">
        <v>84</v>
      </c>
      <c r="W2760" t="s">
        <v>107</v>
      </c>
      <c r="X2760" t="s"/>
      <c r="Y2760" t="s">
        <v>86</v>
      </c>
      <c r="Z2760">
        <f>HYPERLINK("https://hotelmonitor-cachepage.eclerx.com/savepage/tk_15454758770605123_sr_62.html","info")</f>
        <v/>
      </c>
      <c r="AA2760" t="n">
        <v>-6735217</v>
      </c>
      <c r="AB2760" t="s">
        <v>3123</v>
      </c>
      <c r="AC2760" t="s">
        <v>88</v>
      </c>
      <c r="AD2760" t="s">
        <v>89</v>
      </c>
      <c r="AE2760" t="s"/>
      <c r="AF2760" t="s"/>
      <c r="AG2760" t="s"/>
      <c r="AH2760" t="s">
        <v>3124</v>
      </c>
      <c r="AI2760" t="s">
        <v>3125</v>
      </c>
      <c r="AJ2760" t="s"/>
      <c r="AK2760" t="s">
        <v>91</v>
      </c>
      <c r="AL2760" t="s"/>
      <c r="AM2760" t="s"/>
      <c r="AN2760" t="s">
        <v>91</v>
      </c>
      <c r="AO2760" t="s"/>
      <c r="AP2760" t="n">
        <v>53</v>
      </c>
      <c r="AQ2760" t="s">
        <v>92</v>
      </c>
      <c r="AR2760" t="s"/>
      <c r="AS2760" t="s">
        <v>803</v>
      </c>
      <c r="AT2760" t="s">
        <v>94</v>
      </c>
      <c r="AU2760" t="s">
        <v>91</v>
      </c>
      <c r="AV2760" t="s"/>
      <c r="AW2760" t="s">
        <v>95</v>
      </c>
      <c r="AX2760" t="s"/>
      <c r="AY2760" t="n">
        <v>6735217</v>
      </c>
      <c r="AZ2760" t="s">
        <v>3104</v>
      </c>
      <c r="BA2760" t="s"/>
      <c r="BB2760" t="s"/>
      <c r="BC2760" t="n">
        <v>39.1133</v>
      </c>
      <c r="BD2760" t="n">
        <v>39.1133</v>
      </c>
      <c r="BE2760" t="s">
        <v>3126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>
        <v>98</v>
      </c>
      <c r="BO2760" t="s">
        <v>82</v>
      </c>
      <c r="BP2760" t="s">
        <v>99</v>
      </c>
      <c r="BQ2760" t="s">
        <v>355</v>
      </c>
      <c r="BR2760" t="s">
        <v>3106</v>
      </c>
    </row>
    <row r="2761" spans="1:70">
      <c r="A2761" t="s">
        <v>70</v>
      </c>
      <c r="B2761" t="s">
        <v>71</v>
      </c>
      <c r="C2761" t="s">
        <v>72</v>
      </c>
      <c r="D2761" t="n">
        <v>3</v>
      </c>
      <c r="E2761" t="s">
        <v>3100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176.8</v>
      </c>
      <c r="L2761" t="s">
        <v>77</v>
      </c>
      <c r="M2761" t="s"/>
      <c r="N2761" t="s">
        <v>327</v>
      </c>
      <c r="O2761" t="s">
        <v>79</v>
      </c>
      <c r="P2761" t="s">
        <v>3100</v>
      </c>
      <c r="Q2761" t="s"/>
      <c r="R2761" t="s">
        <v>80</v>
      </c>
      <c r="S2761" t="s">
        <v>3122</v>
      </c>
      <c r="T2761" t="s">
        <v>82</v>
      </c>
      <c r="U2761" t="s">
        <v>83</v>
      </c>
      <c r="V2761" t="s">
        <v>84</v>
      </c>
      <c r="W2761" t="s">
        <v>107</v>
      </c>
      <c r="X2761" t="s"/>
      <c r="Y2761" t="s">
        <v>86</v>
      </c>
      <c r="Z2761">
        <f>HYPERLINK("https://hotelmonitor-cachepage.eclerx.com/savepage/tk_15454758770605123_sr_62.html","info")</f>
        <v/>
      </c>
      <c r="AA2761" t="n">
        <v>-6735217</v>
      </c>
      <c r="AB2761" t="s">
        <v>3123</v>
      </c>
      <c r="AC2761" t="s">
        <v>88</v>
      </c>
      <c r="AD2761" t="s">
        <v>89</v>
      </c>
      <c r="AE2761" t="s"/>
      <c r="AF2761" t="s"/>
      <c r="AG2761" t="s"/>
      <c r="AH2761" t="s">
        <v>3124</v>
      </c>
      <c r="AI2761" t="s">
        <v>3125</v>
      </c>
      <c r="AJ2761" t="s"/>
      <c r="AK2761" t="s">
        <v>91</v>
      </c>
      <c r="AL2761" t="s"/>
      <c r="AM2761" t="s"/>
      <c r="AN2761" t="s">
        <v>91</v>
      </c>
      <c r="AO2761" t="s"/>
      <c r="AP2761" t="n">
        <v>53</v>
      </c>
      <c r="AQ2761" t="s">
        <v>92</v>
      </c>
      <c r="AR2761" t="s"/>
      <c r="AS2761" t="s">
        <v>803</v>
      </c>
      <c r="AT2761" t="s">
        <v>94</v>
      </c>
      <c r="AU2761" t="s">
        <v>91</v>
      </c>
      <c r="AV2761" t="s"/>
      <c r="AW2761" t="s">
        <v>95</v>
      </c>
      <c r="AX2761" t="s"/>
      <c r="AY2761" t="n">
        <v>6735217</v>
      </c>
      <c r="AZ2761" t="s">
        <v>3104</v>
      </c>
      <c r="BA2761" t="s"/>
      <c r="BB2761" t="s"/>
      <c r="BC2761" t="n">
        <v>39.1133</v>
      </c>
      <c r="BD2761" t="n">
        <v>39.1133</v>
      </c>
      <c r="BE2761" t="s">
        <v>3126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>
        <v>98</v>
      </c>
      <c r="BO2761" t="s">
        <v>82</v>
      </c>
      <c r="BP2761" t="s">
        <v>99</v>
      </c>
      <c r="BQ2761" t="s">
        <v>355</v>
      </c>
      <c r="BR2761" t="s">
        <v>3106</v>
      </c>
    </row>
    <row r="2762" spans="1:70">
      <c r="A2762" t="s">
        <v>70</v>
      </c>
      <c r="B2762" t="s">
        <v>71</v>
      </c>
      <c r="C2762" t="s">
        <v>72</v>
      </c>
      <c r="D2762" t="n">
        <v>3</v>
      </c>
      <c r="E2762" t="s">
        <v>3100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178.2</v>
      </c>
      <c r="L2762" t="s">
        <v>77</v>
      </c>
      <c r="M2762" t="s"/>
      <c r="N2762" t="s">
        <v>327</v>
      </c>
      <c r="O2762" t="s">
        <v>79</v>
      </c>
      <c r="P2762" t="s">
        <v>3100</v>
      </c>
      <c r="Q2762" t="s"/>
      <c r="R2762" t="s">
        <v>80</v>
      </c>
      <c r="S2762" t="s">
        <v>3127</v>
      </c>
      <c r="T2762" t="s">
        <v>82</v>
      </c>
      <c r="U2762" t="s">
        <v>83</v>
      </c>
      <c r="V2762" t="s">
        <v>84</v>
      </c>
      <c r="W2762" t="s">
        <v>103</v>
      </c>
      <c r="X2762" t="s"/>
      <c r="Y2762" t="s">
        <v>86</v>
      </c>
      <c r="Z2762">
        <f>HYPERLINK("https://hotelmonitor-cachepage.eclerx.com/savepage/tk_15454758770605123_sr_62.html","info")</f>
        <v/>
      </c>
      <c r="AA2762" t="n">
        <v>-6735217</v>
      </c>
      <c r="AB2762" t="s">
        <v>3128</v>
      </c>
      <c r="AC2762" t="s">
        <v>88</v>
      </c>
      <c r="AD2762" t="s">
        <v>89</v>
      </c>
      <c r="AE2762" t="s"/>
      <c r="AF2762" t="s"/>
      <c r="AG2762" t="s"/>
      <c r="AH2762" t="s">
        <v>3129</v>
      </c>
      <c r="AI2762" t="s">
        <v>1272</v>
      </c>
      <c r="AJ2762" t="s"/>
      <c r="AK2762" t="s">
        <v>91</v>
      </c>
      <c r="AL2762" t="s"/>
      <c r="AM2762" t="s"/>
      <c r="AN2762" t="s">
        <v>91</v>
      </c>
      <c r="AO2762" t="s"/>
      <c r="AP2762" t="n">
        <v>53</v>
      </c>
      <c r="AQ2762" t="s">
        <v>92</v>
      </c>
      <c r="AR2762" t="s"/>
      <c r="AS2762" t="s">
        <v>803</v>
      </c>
      <c r="AT2762" t="s">
        <v>94</v>
      </c>
      <c r="AU2762" t="s">
        <v>91</v>
      </c>
      <c r="AV2762" t="s"/>
      <c r="AW2762" t="s">
        <v>95</v>
      </c>
      <c r="AX2762" t="s"/>
      <c r="AY2762" t="n">
        <v>6735217</v>
      </c>
      <c r="AZ2762" t="s">
        <v>3104</v>
      </c>
      <c r="BA2762" t="s"/>
      <c r="BB2762" t="s"/>
      <c r="BC2762" t="n">
        <v>39.1133</v>
      </c>
      <c r="BD2762" t="n">
        <v>39.1133</v>
      </c>
      <c r="BE2762" t="s">
        <v>3130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>
        <v>98</v>
      </c>
      <c r="BO2762" t="s">
        <v>82</v>
      </c>
      <c r="BP2762" t="s">
        <v>99</v>
      </c>
      <c r="BQ2762" t="s">
        <v>355</v>
      </c>
      <c r="BR2762" t="s">
        <v>3106</v>
      </c>
    </row>
    <row r="2763" spans="1:70">
      <c r="A2763" t="s">
        <v>70</v>
      </c>
      <c r="B2763" t="s">
        <v>71</v>
      </c>
      <c r="C2763" t="s">
        <v>72</v>
      </c>
      <c r="D2763" t="n">
        <v>3</v>
      </c>
      <c r="E2763" t="s">
        <v>3100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178.2</v>
      </c>
      <c r="L2763" t="s">
        <v>77</v>
      </c>
      <c r="M2763" t="s"/>
      <c r="N2763" t="s">
        <v>327</v>
      </c>
      <c r="O2763" t="s">
        <v>79</v>
      </c>
      <c r="P2763" t="s">
        <v>3100</v>
      </c>
      <c r="Q2763" t="s"/>
      <c r="R2763" t="s">
        <v>80</v>
      </c>
      <c r="S2763" t="s">
        <v>3127</v>
      </c>
      <c r="T2763" t="s">
        <v>82</v>
      </c>
      <c r="U2763" t="s">
        <v>83</v>
      </c>
      <c r="V2763" t="s">
        <v>84</v>
      </c>
      <c r="W2763" t="s">
        <v>103</v>
      </c>
      <c r="X2763" t="s"/>
      <c r="Y2763" t="s">
        <v>86</v>
      </c>
      <c r="Z2763">
        <f>HYPERLINK("https://hotelmonitor-cachepage.eclerx.com/savepage/tk_15454758770605123_sr_62.html","info")</f>
        <v/>
      </c>
      <c r="AA2763" t="n">
        <v>-6735217</v>
      </c>
      <c r="AB2763" t="s">
        <v>3128</v>
      </c>
      <c r="AC2763" t="s">
        <v>88</v>
      </c>
      <c r="AD2763" t="s">
        <v>89</v>
      </c>
      <c r="AE2763" t="s"/>
      <c r="AF2763" t="s"/>
      <c r="AG2763" t="s"/>
      <c r="AH2763" t="s">
        <v>3129</v>
      </c>
      <c r="AI2763" t="s">
        <v>1272</v>
      </c>
      <c r="AJ2763" t="s"/>
      <c r="AK2763" t="s">
        <v>91</v>
      </c>
      <c r="AL2763" t="s"/>
      <c r="AM2763" t="s"/>
      <c r="AN2763" t="s">
        <v>91</v>
      </c>
      <c r="AO2763" t="s"/>
      <c r="AP2763" t="n">
        <v>53</v>
      </c>
      <c r="AQ2763" t="s">
        <v>92</v>
      </c>
      <c r="AR2763" t="s"/>
      <c r="AS2763" t="s">
        <v>803</v>
      </c>
      <c r="AT2763" t="s">
        <v>94</v>
      </c>
      <c r="AU2763" t="s">
        <v>91</v>
      </c>
      <c r="AV2763" t="s"/>
      <c r="AW2763" t="s">
        <v>95</v>
      </c>
      <c r="AX2763" t="s"/>
      <c r="AY2763" t="n">
        <v>6735217</v>
      </c>
      <c r="AZ2763" t="s">
        <v>3104</v>
      </c>
      <c r="BA2763" t="s"/>
      <c r="BB2763" t="s"/>
      <c r="BC2763" t="n">
        <v>39.1133</v>
      </c>
      <c r="BD2763" t="n">
        <v>39.1133</v>
      </c>
      <c r="BE2763" t="s">
        <v>3130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>
        <v>98</v>
      </c>
      <c r="BO2763" t="s">
        <v>82</v>
      </c>
      <c r="BP2763" t="s">
        <v>99</v>
      </c>
      <c r="BQ2763" t="s">
        <v>355</v>
      </c>
      <c r="BR2763" t="s">
        <v>3106</v>
      </c>
    </row>
    <row r="2764" spans="1:70">
      <c r="A2764" t="s">
        <v>70</v>
      </c>
      <c r="B2764" t="s">
        <v>71</v>
      </c>
      <c r="C2764" t="s">
        <v>72</v>
      </c>
      <c r="D2764" t="n">
        <v>3</v>
      </c>
      <c r="E2764" t="s">
        <v>3100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176.8</v>
      </c>
      <c r="L2764" t="s">
        <v>77</v>
      </c>
      <c r="M2764" t="s"/>
      <c r="N2764" t="s">
        <v>327</v>
      </c>
      <c r="O2764" t="s">
        <v>79</v>
      </c>
      <c r="P2764" t="s">
        <v>3100</v>
      </c>
      <c r="Q2764" t="s"/>
      <c r="R2764" t="s">
        <v>80</v>
      </c>
      <c r="S2764" t="s">
        <v>3122</v>
      </c>
      <c r="T2764" t="s">
        <v>82</v>
      </c>
      <c r="U2764" t="s">
        <v>83</v>
      </c>
      <c r="V2764" t="s">
        <v>84</v>
      </c>
      <c r="W2764" t="s">
        <v>107</v>
      </c>
      <c r="X2764" t="s"/>
      <c r="Y2764" t="s">
        <v>86</v>
      </c>
      <c r="Z2764">
        <f>HYPERLINK("https://hotelmonitor-cachepage.eclerx.com/savepage/tk_15454758770605123_sr_62.html","info")</f>
        <v/>
      </c>
      <c r="AA2764" t="n">
        <v>-6735217</v>
      </c>
      <c r="AB2764" t="s">
        <v>3131</v>
      </c>
      <c r="AC2764" t="s">
        <v>88</v>
      </c>
      <c r="AD2764" t="s">
        <v>89</v>
      </c>
      <c r="AE2764" t="s"/>
      <c r="AF2764" t="s"/>
      <c r="AG2764" t="s"/>
      <c r="AH2764" t="s">
        <v>3132</v>
      </c>
      <c r="AI2764" t="s">
        <v>3125</v>
      </c>
      <c r="AJ2764" t="s"/>
      <c r="AK2764" t="s">
        <v>99</v>
      </c>
      <c r="AL2764" t="s"/>
      <c r="AM2764" t="s"/>
      <c r="AN2764" t="s">
        <v>91</v>
      </c>
      <c r="AO2764" t="s"/>
      <c r="AP2764" t="n">
        <v>53</v>
      </c>
      <c r="AQ2764" t="s">
        <v>92</v>
      </c>
      <c r="AR2764" t="s"/>
      <c r="AS2764" t="s">
        <v>803</v>
      </c>
      <c r="AT2764" t="s">
        <v>94</v>
      </c>
      <c r="AU2764" t="s">
        <v>99</v>
      </c>
      <c r="AV2764" t="s"/>
      <c r="AW2764" t="s">
        <v>95</v>
      </c>
      <c r="AX2764" t="s"/>
      <c r="AY2764" t="n">
        <v>6735217</v>
      </c>
      <c r="AZ2764" t="s">
        <v>3104</v>
      </c>
      <c r="BA2764" t="s"/>
      <c r="BB2764" t="s"/>
      <c r="BC2764" t="n">
        <v>39.1133</v>
      </c>
      <c r="BD2764" t="n">
        <v>39.1133</v>
      </c>
      <c r="BE2764" t="s">
        <v>3133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>
        <v>98</v>
      </c>
      <c r="BO2764" t="s">
        <v>82</v>
      </c>
      <c r="BP2764" t="s">
        <v>99</v>
      </c>
      <c r="BQ2764" t="s">
        <v>355</v>
      </c>
      <c r="BR2764" t="s">
        <v>3106</v>
      </c>
    </row>
    <row r="2765" spans="1:70">
      <c r="A2765" t="s">
        <v>70</v>
      </c>
      <c r="B2765" t="s">
        <v>71</v>
      </c>
      <c r="C2765" t="s">
        <v>72</v>
      </c>
      <c r="D2765" t="n">
        <v>3</v>
      </c>
      <c r="E2765" t="s">
        <v>3100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176.8</v>
      </c>
      <c r="L2765" t="s">
        <v>77</v>
      </c>
      <c r="M2765" t="s"/>
      <c r="N2765" t="s">
        <v>327</v>
      </c>
      <c r="O2765" t="s">
        <v>79</v>
      </c>
      <c r="P2765" t="s">
        <v>3100</v>
      </c>
      <c r="Q2765" t="s"/>
      <c r="R2765" t="s">
        <v>80</v>
      </c>
      <c r="S2765" t="s">
        <v>3122</v>
      </c>
      <c r="T2765" t="s">
        <v>82</v>
      </c>
      <c r="U2765" t="s">
        <v>83</v>
      </c>
      <c r="V2765" t="s">
        <v>84</v>
      </c>
      <c r="W2765" t="s">
        <v>107</v>
      </c>
      <c r="X2765" t="s"/>
      <c r="Y2765" t="s">
        <v>86</v>
      </c>
      <c r="Z2765">
        <f>HYPERLINK("https://hotelmonitor-cachepage.eclerx.com/savepage/tk_15454758770605123_sr_62.html","info")</f>
        <v/>
      </c>
      <c r="AA2765" t="n">
        <v>-6735217</v>
      </c>
      <c r="AB2765" t="s">
        <v>3131</v>
      </c>
      <c r="AC2765" t="s">
        <v>88</v>
      </c>
      <c r="AD2765" t="s">
        <v>89</v>
      </c>
      <c r="AE2765" t="s"/>
      <c r="AF2765" t="s"/>
      <c r="AG2765" t="s"/>
      <c r="AH2765" t="s">
        <v>3132</v>
      </c>
      <c r="AI2765" t="s">
        <v>3125</v>
      </c>
      <c r="AJ2765" t="s"/>
      <c r="AK2765" t="s">
        <v>99</v>
      </c>
      <c r="AL2765" t="s"/>
      <c r="AM2765" t="s"/>
      <c r="AN2765" t="s">
        <v>91</v>
      </c>
      <c r="AO2765" t="s"/>
      <c r="AP2765" t="n">
        <v>53</v>
      </c>
      <c r="AQ2765" t="s">
        <v>92</v>
      </c>
      <c r="AR2765" t="s"/>
      <c r="AS2765" t="s">
        <v>803</v>
      </c>
      <c r="AT2765" t="s">
        <v>94</v>
      </c>
      <c r="AU2765" t="s">
        <v>99</v>
      </c>
      <c r="AV2765" t="s"/>
      <c r="AW2765" t="s">
        <v>95</v>
      </c>
      <c r="AX2765" t="s"/>
      <c r="AY2765" t="n">
        <v>6735217</v>
      </c>
      <c r="AZ2765" t="s">
        <v>3104</v>
      </c>
      <c r="BA2765" t="s"/>
      <c r="BB2765" t="s"/>
      <c r="BC2765" t="n">
        <v>39.1133</v>
      </c>
      <c r="BD2765" t="n">
        <v>39.1133</v>
      </c>
      <c r="BE2765" t="s">
        <v>3133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>
        <v>98</v>
      </c>
      <c r="BO2765" t="s">
        <v>82</v>
      </c>
      <c r="BP2765" t="s">
        <v>99</v>
      </c>
      <c r="BQ2765" t="s">
        <v>355</v>
      </c>
      <c r="BR2765" t="s">
        <v>3106</v>
      </c>
    </row>
    <row r="2766" spans="1:70">
      <c r="A2766" t="s">
        <v>70</v>
      </c>
      <c r="B2766" t="s">
        <v>71</v>
      </c>
      <c r="C2766" t="s">
        <v>72</v>
      </c>
      <c r="D2766" t="n">
        <v>3</v>
      </c>
      <c r="E2766" t="s">
        <v>3100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176.8</v>
      </c>
      <c r="L2766" t="s">
        <v>77</v>
      </c>
      <c r="M2766" t="s"/>
      <c r="N2766" t="s">
        <v>327</v>
      </c>
      <c r="O2766" t="s">
        <v>79</v>
      </c>
      <c r="P2766" t="s">
        <v>3100</v>
      </c>
      <c r="Q2766" t="s"/>
      <c r="R2766" t="s">
        <v>80</v>
      </c>
      <c r="S2766" t="s">
        <v>3122</v>
      </c>
      <c r="T2766" t="s">
        <v>82</v>
      </c>
      <c r="U2766" t="s">
        <v>83</v>
      </c>
      <c r="V2766" t="s">
        <v>84</v>
      </c>
      <c r="W2766" t="s">
        <v>107</v>
      </c>
      <c r="X2766" t="s"/>
      <c r="Y2766" t="s">
        <v>86</v>
      </c>
      <c r="Z2766">
        <f>HYPERLINK("https://hotelmonitor-cachepage.eclerx.com/savepage/tk_15454758770605123_sr_62.html","info")</f>
        <v/>
      </c>
      <c r="AA2766" t="n">
        <v>-6735217</v>
      </c>
      <c r="AB2766" t="s">
        <v>3123</v>
      </c>
      <c r="AC2766" t="s">
        <v>88</v>
      </c>
      <c r="AD2766" t="s">
        <v>89</v>
      </c>
      <c r="AE2766" t="s"/>
      <c r="AF2766" t="s"/>
      <c r="AG2766" t="s"/>
      <c r="AH2766" t="s">
        <v>3132</v>
      </c>
      <c r="AI2766" t="s">
        <v>3125</v>
      </c>
      <c r="AJ2766" t="s"/>
      <c r="AK2766" t="s">
        <v>99</v>
      </c>
      <c r="AL2766" t="s"/>
      <c r="AM2766" t="s"/>
      <c r="AN2766" t="s">
        <v>91</v>
      </c>
      <c r="AO2766" t="s"/>
      <c r="AP2766" t="n">
        <v>53</v>
      </c>
      <c r="AQ2766" t="s">
        <v>92</v>
      </c>
      <c r="AR2766" t="s"/>
      <c r="AS2766" t="s">
        <v>803</v>
      </c>
      <c r="AT2766" t="s">
        <v>94</v>
      </c>
      <c r="AU2766" t="s">
        <v>91</v>
      </c>
      <c r="AV2766" t="s"/>
      <c r="AW2766" t="s">
        <v>95</v>
      </c>
      <c r="AX2766" t="s"/>
      <c r="AY2766" t="n">
        <v>6735217</v>
      </c>
      <c r="AZ2766" t="s">
        <v>3104</v>
      </c>
      <c r="BA2766" t="s"/>
      <c r="BB2766" t="s"/>
      <c r="BC2766" t="n">
        <v>39.1133</v>
      </c>
      <c r="BD2766" t="n">
        <v>39.1133</v>
      </c>
      <c r="BE2766" t="s">
        <v>3133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>
        <v>98</v>
      </c>
      <c r="BO2766" t="s">
        <v>82</v>
      </c>
      <c r="BP2766" t="s">
        <v>99</v>
      </c>
      <c r="BQ2766" t="s">
        <v>355</v>
      </c>
      <c r="BR2766" t="s">
        <v>3106</v>
      </c>
    </row>
    <row r="2767" spans="1:70">
      <c r="A2767" t="s">
        <v>70</v>
      </c>
      <c r="B2767" t="s">
        <v>71</v>
      </c>
      <c r="C2767" t="s">
        <v>72</v>
      </c>
      <c r="D2767" t="n">
        <v>3</v>
      </c>
      <c r="E2767" t="s">
        <v>3100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176.8</v>
      </c>
      <c r="L2767" t="s">
        <v>77</v>
      </c>
      <c r="M2767" t="s"/>
      <c r="N2767" t="s">
        <v>327</v>
      </c>
      <c r="O2767" t="s">
        <v>79</v>
      </c>
      <c r="P2767" t="s">
        <v>3100</v>
      </c>
      <c r="Q2767" t="s"/>
      <c r="R2767" t="s">
        <v>80</v>
      </c>
      <c r="S2767" t="s">
        <v>3122</v>
      </c>
      <c r="T2767" t="s">
        <v>82</v>
      </c>
      <c r="U2767" t="s">
        <v>83</v>
      </c>
      <c r="V2767" t="s">
        <v>84</v>
      </c>
      <c r="W2767" t="s">
        <v>107</v>
      </c>
      <c r="X2767" t="s"/>
      <c r="Y2767" t="s">
        <v>86</v>
      </c>
      <c r="Z2767">
        <f>HYPERLINK("https://hotelmonitor-cachepage.eclerx.com/savepage/tk_15454758770605123_sr_62.html","info")</f>
        <v/>
      </c>
      <c r="AA2767" t="n">
        <v>-6735217</v>
      </c>
      <c r="AB2767" t="s">
        <v>3123</v>
      </c>
      <c r="AC2767" t="s">
        <v>88</v>
      </c>
      <c r="AD2767" t="s">
        <v>89</v>
      </c>
      <c r="AE2767" t="s"/>
      <c r="AF2767" t="s"/>
      <c r="AG2767" t="s"/>
      <c r="AH2767" t="s">
        <v>3132</v>
      </c>
      <c r="AI2767" t="s">
        <v>3125</v>
      </c>
      <c r="AJ2767" t="s"/>
      <c r="AK2767" t="s">
        <v>99</v>
      </c>
      <c r="AL2767" t="s"/>
      <c r="AM2767" t="s"/>
      <c r="AN2767" t="s">
        <v>91</v>
      </c>
      <c r="AO2767" t="s"/>
      <c r="AP2767" t="n">
        <v>53</v>
      </c>
      <c r="AQ2767" t="s">
        <v>92</v>
      </c>
      <c r="AR2767" t="s"/>
      <c r="AS2767" t="s">
        <v>803</v>
      </c>
      <c r="AT2767" t="s">
        <v>94</v>
      </c>
      <c r="AU2767" t="s">
        <v>91</v>
      </c>
      <c r="AV2767" t="s"/>
      <c r="AW2767" t="s">
        <v>95</v>
      </c>
      <c r="AX2767" t="s"/>
      <c r="AY2767" t="n">
        <v>6735217</v>
      </c>
      <c r="AZ2767" t="s">
        <v>3104</v>
      </c>
      <c r="BA2767" t="s"/>
      <c r="BB2767" t="s"/>
      <c r="BC2767" t="n">
        <v>39.1133</v>
      </c>
      <c r="BD2767" t="n">
        <v>39.1133</v>
      </c>
      <c r="BE2767" t="s">
        <v>3133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>
        <v>98</v>
      </c>
      <c r="BO2767" t="s">
        <v>82</v>
      </c>
      <c r="BP2767" t="s">
        <v>99</v>
      </c>
      <c r="BQ2767" t="s">
        <v>355</v>
      </c>
      <c r="BR2767" t="s">
        <v>3106</v>
      </c>
    </row>
    <row r="2768" spans="1:70">
      <c r="A2768" t="s">
        <v>70</v>
      </c>
      <c r="B2768" t="s">
        <v>71</v>
      </c>
      <c r="C2768" t="s">
        <v>72</v>
      </c>
      <c r="D2768" t="n">
        <v>3</v>
      </c>
      <c r="E2768" t="s">
        <v>3100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178.2</v>
      </c>
      <c r="L2768" t="s">
        <v>77</v>
      </c>
      <c r="M2768" t="s"/>
      <c r="N2768" t="s">
        <v>327</v>
      </c>
      <c r="O2768" t="s">
        <v>79</v>
      </c>
      <c r="P2768" t="s">
        <v>3100</v>
      </c>
      <c r="Q2768" t="s"/>
      <c r="R2768" t="s">
        <v>80</v>
      </c>
      <c r="S2768" t="s">
        <v>3127</v>
      </c>
      <c r="T2768" t="s">
        <v>82</v>
      </c>
      <c r="U2768" t="s">
        <v>83</v>
      </c>
      <c r="V2768" t="s">
        <v>84</v>
      </c>
      <c r="W2768" t="s">
        <v>103</v>
      </c>
      <c r="X2768" t="s"/>
      <c r="Y2768" t="s">
        <v>86</v>
      </c>
      <c r="Z2768">
        <f>HYPERLINK("https://hotelmonitor-cachepage.eclerx.com/savepage/tk_15454758770605123_sr_62.html","info")</f>
        <v/>
      </c>
      <c r="AA2768" t="n">
        <v>-6735217</v>
      </c>
      <c r="AB2768" t="s">
        <v>3128</v>
      </c>
      <c r="AC2768" t="s">
        <v>88</v>
      </c>
      <c r="AD2768" t="s">
        <v>89</v>
      </c>
      <c r="AE2768" t="s"/>
      <c r="AF2768" t="s"/>
      <c r="AG2768" t="s"/>
      <c r="AH2768" t="s">
        <v>3134</v>
      </c>
      <c r="AI2768" t="s">
        <v>1272</v>
      </c>
      <c r="AJ2768" t="s"/>
      <c r="AK2768" t="s">
        <v>99</v>
      </c>
      <c r="AL2768" t="s"/>
      <c r="AM2768" t="s"/>
      <c r="AN2768" t="s">
        <v>91</v>
      </c>
      <c r="AO2768" t="s"/>
      <c r="AP2768" t="n">
        <v>53</v>
      </c>
      <c r="AQ2768" t="s">
        <v>92</v>
      </c>
      <c r="AR2768" t="s"/>
      <c r="AS2768" t="s">
        <v>803</v>
      </c>
      <c r="AT2768" t="s">
        <v>94</v>
      </c>
      <c r="AU2768" t="s">
        <v>91</v>
      </c>
      <c r="AV2768" t="s"/>
      <c r="AW2768" t="s">
        <v>95</v>
      </c>
      <c r="AX2768" t="s"/>
      <c r="AY2768" t="n">
        <v>6735217</v>
      </c>
      <c r="AZ2768" t="s">
        <v>3104</v>
      </c>
      <c r="BA2768" t="s"/>
      <c r="BB2768" t="s"/>
      <c r="BC2768" t="n">
        <v>39.1133</v>
      </c>
      <c r="BD2768" t="n">
        <v>39.1133</v>
      </c>
      <c r="BE2768" t="s">
        <v>3135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>
        <v>98</v>
      </c>
      <c r="BO2768" t="s">
        <v>82</v>
      </c>
      <c r="BP2768" t="s">
        <v>99</v>
      </c>
      <c r="BQ2768" t="s">
        <v>355</v>
      </c>
      <c r="BR2768" t="s">
        <v>3106</v>
      </c>
    </row>
    <row r="2769" spans="1:70">
      <c r="A2769" t="s">
        <v>70</v>
      </c>
      <c r="B2769" t="s">
        <v>71</v>
      </c>
      <c r="C2769" t="s">
        <v>72</v>
      </c>
      <c r="D2769" t="n">
        <v>3</v>
      </c>
      <c r="E2769" t="s">
        <v>3100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178.2</v>
      </c>
      <c r="L2769" t="s">
        <v>77</v>
      </c>
      <c r="M2769" t="s"/>
      <c r="N2769" t="s">
        <v>327</v>
      </c>
      <c r="O2769" t="s">
        <v>79</v>
      </c>
      <c r="P2769" t="s">
        <v>3100</v>
      </c>
      <c r="Q2769" t="s"/>
      <c r="R2769" t="s">
        <v>80</v>
      </c>
      <c r="S2769" t="s">
        <v>3127</v>
      </c>
      <c r="T2769" t="s">
        <v>82</v>
      </c>
      <c r="U2769" t="s">
        <v>83</v>
      </c>
      <c r="V2769" t="s">
        <v>84</v>
      </c>
      <c r="W2769" t="s">
        <v>103</v>
      </c>
      <c r="X2769" t="s"/>
      <c r="Y2769" t="s">
        <v>86</v>
      </c>
      <c r="Z2769">
        <f>HYPERLINK("https://hotelmonitor-cachepage.eclerx.com/savepage/tk_15454758770605123_sr_62.html","info")</f>
        <v/>
      </c>
      <c r="AA2769" t="n">
        <v>-6735217</v>
      </c>
      <c r="AB2769" t="s">
        <v>3128</v>
      </c>
      <c r="AC2769" t="s">
        <v>88</v>
      </c>
      <c r="AD2769" t="s">
        <v>89</v>
      </c>
      <c r="AE2769" t="s"/>
      <c r="AF2769" t="s"/>
      <c r="AG2769" t="s"/>
      <c r="AH2769" t="s">
        <v>3134</v>
      </c>
      <c r="AI2769" t="s">
        <v>1272</v>
      </c>
      <c r="AJ2769" t="s"/>
      <c r="AK2769" t="s">
        <v>99</v>
      </c>
      <c r="AL2769" t="s"/>
      <c r="AM2769" t="s"/>
      <c r="AN2769" t="s">
        <v>91</v>
      </c>
      <c r="AO2769" t="s"/>
      <c r="AP2769" t="n">
        <v>53</v>
      </c>
      <c r="AQ2769" t="s">
        <v>92</v>
      </c>
      <c r="AR2769" t="s"/>
      <c r="AS2769" t="s">
        <v>803</v>
      </c>
      <c r="AT2769" t="s">
        <v>94</v>
      </c>
      <c r="AU2769" t="s">
        <v>91</v>
      </c>
      <c r="AV2769" t="s"/>
      <c r="AW2769" t="s">
        <v>95</v>
      </c>
      <c r="AX2769" t="s"/>
      <c r="AY2769" t="n">
        <v>6735217</v>
      </c>
      <c r="AZ2769" t="s">
        <v>3104</v>
      </c>
      <c r="BA2769" t="s"/>
      <c r="BB2769" t="s"/>
      <c r="BC2769" t="n">
        <v>39.1133</v>
      </c>
      <c r="BD2769" t="n">
        <v>39.1133</v>
      </c>
      <c r="BE2769" t="s">
        <v>3135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>
        <v>98</v>
      </c>
      <c r="BO2769" t="s">
        <v>82</v>
      </c>
      <c r="BP2769" t="s">
        <v>99</v>
      </c>
      <c r="BQ2769" t="s">
        <v>355</v>
      </c>
      <c r="BR2769" t="s">
        <v>3106</v>
      </c>
    </row>
    <row r="2770" spans="1:70">
      <c r="A2770" t="s">
        <v>70</v>
      </c>
      <c r="B2770" t="s">
        <v>71</v>
      </c>
      <c r="C2770" t="s">
        <v>72</v>
      </c>
      <c r="D2770" t="n">
        <v>3</v>
      </c>
      <c r="E2770" t="s">
        <v>3100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182.88</v>
      </c>
      <c r="L2770" t="s">
        <v>77</v>
      </c>
      <c r="M2770" t="s"/>
      <c r="N2770" t="s">
        <v>327</v>
      </c>
      <c r="O2770" t="s">
        <v>79</v>
      </c>
      <c r="P2770" t="s">
        <v>3100</v>
      </c>
      <c r="Q2770" t="s"/>
      <c r="R2770" t="s">
        <v>80</v>
      </c>
      <c r="S2770" t="s">
        <v>3136</v>
      </c>
      <c r="T2770" t="s">
        <v>82</v>
      </c>
      <c r="U2770" t="s">
        <v>83</v>
      </c>
      <c r="V2770" t="s">
        <v>84</v>
      </c>
      <c r="W2770" t="s">
        <v>103</v>
      </c>
      <c r="X2770" t="s"/>
      <c r="Y2770" t="s">
        <v>86</v>
      </c>
      <c r="Z2770">
        <f>HYPERLINK("https://hotelmonitor-cachepage.eclerx.com/savepage/tk_15454758770605123_sr_62.html","info")</f>
        <v/>
      </c>
      <c r="AA2770" t="n">
        <v>-6735217</v>
      </c>
      <c r="AB2770" t="s">
        <v>3119</v>
      </c>
      <c r="AC2770" t="s">
        <v>88</v>
      </c>
      <c r="AD2770" t="s">
        <v>89</v>
      </c>
      <c r="AE2770" t="s"/>
      <c r="AF2770" t="s"/>
      <c r="AG2770" t="s"/>
      <c r="AH2770" t="s">
        <v>3137</v>
      </c>
      <c r="AI2770" t="s">
        <v>3136</v>
      </c>
      <c r="AJ2770" t="s"/>
      <c r="AK2770" t="s">
        <v>91</v>
      </c>
      <c r="AL2770" t="s"/>
      <c r="AM2770" t="s"/>
      <c r="AN2770" t="s">
        <v>91</v>
      </c>
      <c r="AO2770" t="s"/>
      <c r="AP2770" t="n">
        <v>53</v>
      </c>
      <c r="AQ2770" t="s">
        <v>92</v>
      </c>
      <c r="AR2770" t="s"/>
      <c r="AS2770" t="s">
        <v>803</v>
      </c>
      <c r="AT2770" t="s">
        <v>94</v>
      </c>
      <c r="AU2770" t="s">
        <v>99</v>
      </c>
      <c r="AV2770" t="s"/>
      <c r="AW2770" t="s">
        <v>95</v>
      </c>
      <c r="AX2770" t="s"/>
      <c r="AY2770" t="n">
        <v>6735217</v>
      </c>
      <c r="AZ2770" t="s">
        <v>3104</v>
      </c>
      <c r="BA2770" t="s"/>
      <c r="BB2770" t="s"/>
      <c r="BC2770" t="n">
        <v>39.1133</v>
      </c>
      <c r="BD2770" t="n">
        <v>39.1133</v>
      </c>
      <c r="BE2770" t="s">
        <v>3116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>
        <v>98</v>
      </c>
      <c r="BO2770" t="s">
        <v>82</v>
      </c>
      <c r="BP2770" t="s">
        <v>99</v>
      </c>
      <c r="BQ2770" t="s">
        <v>355</v>
      </c>
      <c r="BR2770" t="s">
        <v>3106</v>
      </c>
    </row>
    <row r="2771" spans="1:70">
      <c r="A2771" t="s">
        <v>70</v>
      </c>
      <c r="B2771" t="s">
        <v>71</v>
      </c>
      <c r="C2771" t="s">
        <v>72</v>
      </c>
      <c r="D2771" t="n">
        <v>3</v>
      </c>
      <c r="E2771" t="s">
        <v>3100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182.88</v>
      </c>
      <c r="L2771" t="s">
        <v>77</v>
      </c>
      <c r="M2771" t="s"/>
      <c r="N2771" t="s">
        <v>327</v>
      </c>
      <c r="O2771" t="s">
        <v>79</v>
      </c>
      <c r="P2771" t="s">
        <v>3100</v>
      </c>
      <c r="Q2771" t="s"/>
      <c r="R2771" t="s">
        <v>80</v>
      </c>
      <c r="S2771" t="s">
        <v>3136</v>
      </c>
      <c r="T2771" t="s">
        <v>82</v>
      </c>
      <c r="U2771" t="s">
        <v>83</v>
      </c>
      <c r="V2771" t="s">
        <v>84</v>
      </c>
      <c r="W2771" t="s">
        <v>103</v>
      </c>
      <c r="X2771" t="s"/>
      <c r="Y2771" t="s">
        <v>86</v>
      </c>
      <c r="Z2771">
        <f>HYPERLINK("https://hotelmonitor-cachepage.eclerx.com/savepage/tk_15454758770605123_sr_62.html","info")</f>
        <v/>
      </c>
      <c r="AA2771" t="n">
        <v>-6735217</v>
      </c>
      <c r="AB2771" t="s">
        <v>3119</v>
      </c>
      <c r="AC2771" t="s">
        <v>88</v>
      </c>
      <c r="AD2771" t="s">
        <v>89</v>
      </c>
      <c r="AE2771" t="s"/>
      <c r="AF2771" t="s"/>
      <c r="AG2771" t="s"/>
      <c r="AH2771" t="s">
        <v>3137</v>
      </c>
      <c r="AI2771" t="s">
        <v>3136</v>
      </c>
      <c r="AJ2771" t="s"/>
      <c r="AK2771" t="s">
        <v>91</v>
      </c>
      <c r="AL2771" t="s"/>
      <c r="AM2771" t="s"/>
      <c r="AN2771" t="s">
        <v>91</v>
      </c>
      <c r="AO2771" t="s"/>
      <c r="AP2771" t="n">
        <v>53</v>
      </c>
      <c r="AQ2771" t="s">
        <v>92</v>
      </c>
      <c r="AR2771" t="s"/>
      <c r="AS2771" t="s">
        <v>803</v>
      </c>
      <c r="AT2771" t="s">
        <v>94</v>
      </c>
      <c r="AU2771" t="s">
        <v>99</v>
      </c>
      <c r="AV2771" t="s"/>
      <c r="AW2771" t="s">
        <v>95</v>
      </c>
      <c r="AX2771" t="s"/>
      <c r="AY2771" t="n">
        <v>6735217</v>
      </c>
      <c r="AZ2771" t="s">
        <v>3104</v>
      </c>
      <c r="BA2771" t="s"/>
      <c r="BB2771" t="s"/>
      <c r="BC2771" t="n">
        <v>39.1133</v>
      </c>
      <c r="BD2771" t="n">
        <v>39.1133</v>
      </c>
      <c r="BE2771" t="s">
        <v>3116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>
        <v>98</v>
      </c>
      <c r="BO2771" t="s">
        <v>82</v>
      </c>
      <c r="BP2771" t="s">
        <v>99</v>
      </c>
      <c r="BQ2771" t="s">
        <v>355</v>
      </c>
      <c r="BR2771" t="s">
        <v>3106</v>
      </c>
    </row>
    <row r="2772" spans="1:70">
      <c r="A2772" t="s">
        <v>70</v>
      </c>
      <c r="B2772" t="s">
        <v>71</v>
      </c>
      <c r="C2772" t="s">
        <v>72</v>
      </c>
      <c r="D2772" t="n">
        <v>3</v>
      </c>
      <c r="E2772" t="s">
        <v>3100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187.85</v>
      </c>
      <c r="L2772" t="s">
        <v>77</v>
      </c>
      <c r="M2772" t="s"/>
      <c r="N2772" t="s">
        <v>327</v>
      </c>
      <c r="O2772" t="s">
        <v>79</v>
      </c>
      <c r="P2772" t="s">
        <v>3100</v>
      </c>
      <c r="Q2772" t="s"/>
      <c r="R2772" t="s">
        <v>80</v>
      </c>
      <c r="S2772" t="s">
        <v>3138</v>
      </c>
      <c r="T2772" t="s">
        <v>82</v>
      </c>
      <c r="U2772" t="s">
        <v>83</v>
      </c>
      <c r="V2772" t="s">
        <v>84</v>
      </c>
      <c r="W2772" t="s">
        <v>107</v>
      </c>
      <c r="X2772" t="s"/>
      <c r="Y2772" t="s">
        <v>86</v>
      </c>
      <c r="Z2772">
        <f>HYPERLINK("https://hotelmonitor-cachepage.eclerx.com/savepage/tk_15454758770605123_sr_62.html","info")</f>
        <v/>
      </c>
      <c r="AA2772" t="n">
        <v>-6735217</v>
      </c>
      <c r="AB2772" t="s">
        <v>3139</v>
      </c>
      <c r="AC2772" t="s">
        <v>88</v>
      </c>
      <c r="AD2772" t="s">
        <v>89</v>
      </c>
      <c r="AE2772" t="s"/>
      <c r="AF2772" t="s"/>
      <c r="AG2772" t="s"/>
      <c r="AH2772" t="s">
        <v>3140</v>
      </c>
      <c r="AI2772" t="s">
        <v>3138</v>
      </c>
      <c r="AJ2772" t="s"/>
      <c r="AK2772" t="s">
        <v>91</v>
      </c>
      <c r="AL2772" t="s"/>
      <c r="AM2772" t="s"/>
      <c r="AN2772" t="s">
        <v>91</v>
      </c>
      <c r="AO2772" t="s"/>
      <c r="AP2772" t="n">
        <v>53</v>
      </c>
      <c r="AQ2772" t="s">
        <v>92</v>
      </c>
      <c r="AR2772" t="s"/>
      <c r="AS2772" t="s">
        <v>803</v>
      </c>
      <c r="AT2772" t="s">
        <v>94</v>
      </c>
      <c r="AU2772" t="s">
        <v>91</v>
      </c>
      <c r="AV2772" t="s"/>
      <c r="AW2772" t="s">
        <v>95</v>
      </c>
      <c r="AX2772" t="s"/>
      <c r="AY2772" t="n">
        <v>6735217</v>
      </c>
      <c r="AZ2772" t="s">
        <v>3104</v>
      </c>
      <c r="BA2772" t="s"/>
      <c r="BB2772" t="s"/>
      <c r="BC2772" t="n">
        <v>39.1133</v>
      </c>
      <c r="BD2772" t="n">
        <v>39.1133</v>
      </c>
      <c r="BE2772" t="s">
        <v>3141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>
        <v>98</v>
      </c>
      <c r="BO2772" t="s">
        <v>82</v>
      </c>
      <c r="BP2772" t="s">
        <v>99</v>
      </c>
      <c r="BQ2772" t="s">
        <v>355</v>
      </c>
      <c r="BR2772" t="s">
        <v>3106</v>
      </c>
    </row>
    <row r="2773" spans="1:70">
      <c r="A2773" t="s">
        <v>70</v>
      </c>
      <c r="B2773" t="s">
        <v>71</v>
      </c>
      <c r="C2773" t="s">
        <v>72</v>
      </c>
      <c r="D2773" t="n">
        <v>3</v>
      </c>
      <c r="E2773" t="s">
        <v>3100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187.85</v>
      </c>
      <c r="L2773" t="s">
        <v>77</v>
      </c>
      <c r="M2773" t="s"/>
      <c r="N2773" t="s">
        <v>327</v>
      </c>
      <c r="O2773" t="s">
        <v>79</v>
      </c>
      <c r="P2773" t="s">
        <v>3100</v>
      </c>
      <c r="Q2773" t="s"/>
      <c r="R2773" t="s">
        <v>80</v>
      </c>
      <c r="S2773" t="s">
        <v>3138</v>
      </c>
      <c r="T2773" t="s">
        <v>82</v>
      </c>
      <c r="U2773" t="s">
        <v>83</v>
      </c>
      <c r="V2773" t="s">
        <v>84</v>
      </c>
      <c r="W2773" t="s">
        <v>107</v>
      </c>
      <c r="X2773" t="s"/>
      <c r="Y2773" t="s">
        <v>86</v>
      </c>
      <c r="Z2773">
        <f>HYPERLINK("https://hotelmonitor-cachepage.eclerx.com/savepage/tk_15454758770605123_sr_62.html","info")</f>
        <v/>
      </c>
      <c r="AA2773" t="n">
        <v>-6735217</v>
      </c>
      <c r="AB2773" t="s">
        <v>3139</v>
      </c>
      <c r="AC2773" t="s">
        <v>88</v>
      </c>
      <c r="AD2773" t="s">
        <v>89</v>
      </c>
      <c r="AE2773" t="s"/>
      <c r="AF2773" t="s"/>
      <c r="AG2773" t="s"/>
      <c r="AH2773" t="s">
        <v>3140</v>
      </c>
      <c r="AI2773" t="s">
        <v>3138</v>
      </c>
      <c r="AJ2773" t="s"/>
      <c r="AK2773" t="s">
        <v>91</v>
      </c>
      <c r="AL2773" t="s"/>
      <c r="AM2773" t="s"/>
      <c r="AN2773" t="s">
        <v>91</v>
      </c>
      <c r="AO2773" t="s"/>
      <c r="AP2773" t="n">
        <v>53</v>
      </c>
      <c r="AQ2773" t="s">
        <v>92</v>
      </c>
      <c r="AR2773" t="s"/>
      <c r="AS2773" t="s">
        <v>803</v>
      </c>
      <c r="AT2773" t="s">
        <v>94</v>
      </c>
      <c r="AU2773" t="s">
        <v>91</v>
      </c>
      <c r="AV2773" t="s"/>
      <c r="AW2773" t="s">
        <v>95</v>
      </c>
      <c r="AX2773" t="s"/>
      <c r="AY2773" t="n">
        <v>6735217</v>
      </c>
      <c r="AZ2773" t="s">
        <v>3104</v>
      </c>
      <c r="BA2773" t="s"/>
      <c r="BB2773" t="s"/>
      <c r="BC2773" t="n">
        <v>39.1133</v>
      </c>
      <c r="BD2773" t="n">
        <v>39.1133</v>
      </c>
      <c r="BE2773" t="s">
        <v>3141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>
        <v>98</v>
      </c>
      <c r="BO2773" t="s">
        <v>82</v>
      </c>
      <c r="BP2773" t="s">
        <v>99</v>
      </c>
      <c r="BQ2773" t="s">
        <v>355</v>
      </c>
      <c r="BR2773" t="s">
        <v>3106</v>
      </c>
    </row>
    <row r="2774" spans="1:70">
      <c r="A2774" t="s">
        <v>70</v>
      </c>
      <c r="B2774" t="s">
        <v>71</v>
      </c>
      <c r="C2774" t="s">
        <v>72</v>
      </c>
      <c r="D2774" t="n">
        <v>3</v>
      </c>
      <c r="E2774" t="s">
        <v>3100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192.11</v>
      </c>
      <c r="L2774" t="s">
        <v>77</v>
      </c>
      <c r="M2774" t="s"/>
      <c r="N2774" t="s">
        <v>327</v>
      </c>
      <c r="O2774" t="s">
        <v>79</v>
      </c>
      <c r="P2774" t="s">
        <v>3100</v>
      </c>
      <c r="Q2774" t="s"/>
      <c r="R2774" t="s">
        <v>80</v>
      </c>
      <c r="S2774" t="s">
        <v>3142</v>
      </c>
      <c r="T2774" t="s">
        <v>82</v>
      </c>
      <c r="U2774" t="s">
        <v>83</v>
      </c>
      <c r="V2774" t="s">
        <v>84</v>
      </c>
      <c r="W2774" t="s">
        <v>107</v>
      </c>
      <c r="X2774" t="s"/>
      <c r="Y2774" t="s">
        <v>86</v>
      </c>
      <c r="Z2774">
        <f>HYPERLINK("https://hotelmonitor-cachepage.eclerx.com/savepage/tk_15454758770605123_sr_62.html","info")</f>
        <v/>
      </c>
      <c r="AA2774" t="n">
        <v>-6735217</v>
      </c>
      <c r="AB2774" t="s">
        <v>3131</v>
      </c>
      <c r="AC2774" t="s">
        <v>88</v>
      </c>
      <c r="AD2774" t="s">
        <v>89</v>
      </c>
      <c r="AE2774" t="s"/>
      <c r="AF2774" t="s"/>
      <c r="AG2774" t="s"/>
      <c r="AH2774" t="s">
        <v>3143</v>
      </c>
      <c r="AI2774" t="s">
        <v>3142</v>
      </c>
      <c r="AJ2774" t="s"/>
      <c r="AK2774" t="s">
        <v>91</v>
      </c>
      <c r="AL2774" t="s"/>
      <c r="AM2774" t="s"/>
      <c r="AN2774" t="s">
        <v>91</v>
      </c>
      <c r="AO2774" t="s"/>
      <c r="AP2774" t="n">
        <v>53</v>
      </c>
      <c r="AQ2774" t="s">
        <v>92</v>
      </c>
      <c r="AR2774" t="s"/>
      <c r="AS2774" t="s">
        <v>803</v>
      </c>
      <c r="AT2774" t="s">
        <v>94</v>
      </c>
      <c r="AU2774" t="s">
        <v>99</v>
      </c>
      <c r="AV2774" t="s"/>
      <c r="AW2774" t="s">
        <v>95</v>
      </c>
      <c r="AX2774" t="s"/>
      <c r="AY2774" t="n">
        <v>6735217</v>
      </c>
      <c r="AZ2774" t="s">
        <v>3104</v>
      </c>
      <c r="BA2774" t="s"/>
      <c r="BB2774" t="s"/>
      <c r="BC2774" t="n">
        <v>39.1133</v>
      </c>
      <c r="BD2774" t="n">
        <v>39.1133</v>
      </c>
      <c r="BE2774" t="s">
        <v>3126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>
        <v>98</v>
      </c>
      <c r="BO2774" t="s">
        <v>82</v>
      </c>
      <c r="BP2774" t="s">
        <v>99</v>
      </c>
      <c r="BQ2774" t="s">
        <v>355</v>
      </c>
      <c r="BR2774" t="s">
        <v>3106</v>
      </c>
    </row>
    <row r="2775" spans="1:70">
      <c r="A2775" t="s">
        <v>70</v>
      </c>
      <c r="B2775" t="s">
        <v>71</v>
      </c>
      <c r="C2775" t="s">
        <v>72</v>
      </c>
      <c r="D2775" t="n">
        <v>3</v>
      </c>
      <c r="E2775" t="s">
        <v>3100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192.11</v>
      </c>
      <c r="L2775" t="s">
        <v>77</v>
      </c>
      <c r="M2775" t="s"/>
      <c r="N2775" t="s">
        <v>327</v>
      </c>
      <c r="O2775" t="s">
        <v>79</v>
      </c>
      <c r="P2775" t="s">
        <v>3100</v>
      </c>
      <c r="Q2775" t="s"/>
      <c r="R2775" t="s">
        <v>80</v>
      </c>
      <c r="S2775" t="s">
        <v>3142</v>
      </c>
      <c r="T2775" t="s">
        <v>82</v>
      </c>
      <c r="U2775" t="s">
        <v>83</v>
      </c>
      <c r="V2775" t="s">
        <v>84</v>
      </c>
      <c r="W2775" t="s">
        <v>107</v>
      </c>
      <c r="X2775" t="s"/>
      <c r="Y2775" t="s">
        <v>86</v>
      </c>
      <c r="Z2775">
        <f>HYPERLINK("https://hotelmonitor-cachepage.eclerx.com/savepage/tk_15454758770605123_sr_62.html","info")</f>
        <v/>
      </c>
      <c r="AA2775" t="n">
        <v>-6735217</v>
      </c>
      <c r="AB2775" t="s">
        <v>3131</v>
      </c>
      <c r="AC2775" t="s">
        <v>88</v>
      </c>
      <c r="AD2775" t="s">
        <v>89</v>
      </c>
      <c r="AE2775" t="s"/>
      <c r="AF2775" t="s"/>
      <c r="AG2775" t="s"/>
      <c r="AH2775" t="s">
        <v>3143</v>
      </c>
      <c r="AI2775" t="s">
        <v>3142</v>
      </c>
      <c r="AJ2775" t="s"/>
      <c r="AK2775" t="s">
        <v>91</v>
      </c>
      <c r="AL2775" t="s"/>
      <c r="AM2775" t="s"/>
      <c r="AN2775" t="s">
        <v>91</v>
      </c>
      <c r="AO2775" t="s"/>
      <c r="AP2775" t="n">
        <v>53</v>
      </c>
      <c r="AQ2775" t="s">
        <v>92</v>
      </c>
      <c r="AR2775" t="s"/>
      <c r="AS2775" t="s">
        <v>803</v>
      </c>
      <c r="AT2775" t="s">
        <v>94</v>
      </c>
      <c r="AU2775" t="s">
        <v>99</v>
      </c>
      <c r="AV2775" t="s"/>
      <c r="AW2775" t="s">
        <v>95</v>
      </c>
      <c r="AX2775" t="s"/>
      <c r="AY2775" t="n">
        <v>6735217</v>
      </c>
      <c r="AZ2775" t="s">
        <v>3104</v>
      </c>
      <c r="BA2775" t="s"/>
      <c r="BB2775" t="s"/>
      <c r="BC2775" t="n">
        <v>39.1133</v>
      </c>
      <c r="BD2775" t="n">
        <v>39.1133</v>
      </c>
      <c r="BE2775" t="s">
        <v>3126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>
        <v>98</v>
      </c>
      <c r="BO2775" t="s">
        <v>82</v>
      </c>
      <c r="BP2775" t="s">
        <v>99</v>
      </c>
      <c r="BQ2775" t="s">
        <v>355</v>
      </c>
      <c r="BR2775" t="s">
        <v>3106</v>
      </c>
    </row>
    <row r="2776" spans="1:70">
      <c r="A2776" t="s">
        <v>70</v>
      </c>
      <c r="B2776" t="s">
        <v>71</v>
      </c>
      <c r="C2776" t="s">
        <v>72</v>
      </c>
      <c r="D2776" t="n">
        <v>3</v>
      </c>
      <c r="E2776" t="s">
        <v>3100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187.85</v>
      </c>
      <c r="L2776" t="s">
        <v>77</v>
      </c>
      <c r="M2776" t="s"/>
      <c r="N2776" t="s">
        <v>327</v>
      </c>
      <c r="O2776" t="s">
        <v>79</v>
      </c>
      <c r="P2776" t="s">
        <v>3100</v>
      </c>
      <c r="Q2776" t="s"/>
      <c r="R2776" t="s">
        <v>80</v>
      </c>
      <c r="S2776" t="s">
        <v>3138</v>
      </c>
      <c r="T2776" t="s">
        <v>82</v>
      </c>
      <c r="U2776" t="s">
        <v>83</v>
      </c>
      <c r="V2776" t="s">
        <v>84</v>
      </c>
      <c r="W2776" t="s">
        <v>107</v>
      </c>
      <c r="X2776" t="s"/>
      <c r="Y2776" t="s">
        <v>86</v>
      </c>
      <c r="Z2776">
        <f>HYPERLINK("https://hotelmonitor-cachepage.eclerx.com/savepage/tk_15454758770605123_sr_62.html","info")</f>
        <v/>
      </c>
      <c r="AA2776" t="n">
        <v>-6735217</v>
      </c>
      <c r="AB2776" t="s">
        <v>3139</v>
      </c>
      <c r="AC2776" t="s">
        <v>88</v>
      </c>
      <c r="AD2776" t="s">
        <v>89</v>
      </c>
      <c r="AE2776" t="s"/>
      <c r="AF2776" t="s"/>
      <c r="AG2776" t="s"/>
      <c r="AH2776" t="s">
        <v>3144</v>
      </c>
      <c r="AI2776" t="s">
        <v>3138</v>
      </c>
      <c r="AJ2776" t="s"/>
      <c r="AK2776" t="s">
        <v>99</v>
      </c>
      <c r="AL2776" t="s"/>
      <c r="AM2776" t="s"/>
      <c r="AN2776" t="s">
        <v>91</v>
      </c>
      <c r="AO2776" t="s"/>
      <c r="AP2776" t="n">
        <v>53</v>
      </c>
      <c r="AQ2776" t="s">
        <v>92</v>
      </c>
      <c r="AR2776" t="s"/>
      <c r="AS2776" t="s">
        <v>803</v>
      </c>
      <c r="AT2776" t="s">
        <v>94</v>
      </c>
      <c r="AU2776" t="s">
        <v>91</v>
      </c>
      <c r="AV2776" t="s"/>
      <c r="AW2776" t="s">
        <v>95</v>
      </c>
      <c r="AX2776" t="s"/>
      <c r="AY2776" t="n">
        <v>6735217</v>
      </c>
      <c r="AZ2776" t="s">
        <v>3104</v>
      </c>
      <c r="BA2776" t="s"/>
      <c r="BB2776" t="s"/>
      <c r="BC2776" t="n">
        <v>39.1133</v>
      </c>
      <c r="BD2776" t="n">
        <v>39.1133</v>
      </c>
      <c r="BE2776" t="s">
        <v>3145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>
        <v>98</v>
      </c>
      <c r="BO2776" t="s">
        <v>82</v>
      </c>
      <c r="BP2776" t="s">
        <v>99</v>
      </c>
      <c r="BQ2776" t="s">
        <v>355</v>
      </c>
      <c r="BR2776" t="s">
        <v>3106</v>
      </c>
    </row>
    <row r="2777" spans="1:70">
      <c r="A2777" t="s">
        <v>70</v>
      </c>
      <c r="B2777" t="s">
        <v>71</v>
      </c>
      <c r="C2777" t="s">
        <v>72</v>
      </c>
      <c r="D2777" t="n">
        <v>3</v>
      </c>
      <c r="E2777" t="s">
        <v>3100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187.85</v>
      </c>
      <c r="L2777" t="s">
        <v>77</v>
      </c>
      <c r="M2777" t="s"/>
      <c r="N2777" t="s">
        <v>327</v>
      </c>
      <c r="O2777" t="s">
        <v>79</v>
      </c>
      <c r="P2777" t="s">
        <v>3100</v>
      </c>
      <c r="Q2777" t="s"/>
      <c r="R2777" t="s">
        <v>80</v>
      </c>
      <c r="S2777" t="s">
        <v>3138</v>
      </c>
      <c r="T2777" t="s">
        <v>82</v>
      </c>
      <c r="U2777" t="s">
        <v>83</v>
      </c>
      <c r="V2777" t="s">
        <v>84</v>
      </c>
      <c r="W2777" t="s">
        <v>107</v>
      </c>
      <c r="X2777" t="s"/>
      <c r="Y2777" t="s">
        <v>86</v>
      </c>
      <c r="Z2777">
        <f>HYPERLINK("https://hotelmonitor-cachepage.eclerx.com/savepage/tk_15454758770605123_sr_62.html","info")</f>
        <v/>
      </c>
      <c r="AA2777" t="n">
        <v>-6735217</v>
      </c>
      <c r="AB2777" t="s">
        <v>3139</v>
      </c>
      <c r="AC2777" t="s">
        <v>88</v>
      </c>
      <c r="AD2777" t="s">
        <v>89</v>
      </c>
      <c r="AE2777" t="s"/>
      <c r="AF2777" t="s"/>
      <c r="AG2777" t="s"/>
      <c r="AH2777" t="s">
        <v>3144</v>
      </c>
      <c r="AI2777" t="s">
        <v>3138</v>
      </c>
      <c r="AJ2777" t="s"/>
      <c r="AK2777" t="s">
        <v>99</v>
      </c>
      <c r="AL2777" t="s"/>
      <c r="AM2777" t="s"/>
      <c r="AN2777" t="s">
        <v>91</v>
      </c>
      <c r="AO2777" t="s"/>
      <c r="AP2777" t="n">
        <v>53</v>
      </c>
      <c r="AQ2777" t="s">
        <v>92</v>
      </c>
      <c r="AR2777" t="s"/>
      <c r="AS2777" t="s">
        <v>803</v>
      </c>
      <c r="AT2777" t="s">
        <v>94</v>
      </c>
      <c r="AU2777" t="s">
        <v>91</v>
      </c>
      <c r="AV2777" t="s"/>
      <c r="AW2777" t="s">
        <v>95</v>
      </c>
      <c r="AX2777" t="s"/>
      <c r="AY2777" t="n">
        <v>6735217</v>
      </c>
      <c r="AZ2777" t="s">
        <v>3104</v>
      </c>
      <c r="BA2777" t="s"/>
      <c r="BB2777" t="s"/>
      <c r="BC2777" t="n">
        <v>39.1133</v>
      </c>
      <c r="BD2777" t="n">
        <v>39.1133</v>
      </c>
      <c r="BE2777" t="s">
        <v>3145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>
        <v>98</v>
      </c>
      <c r="BO2777" t="s">
        <v>82</v>
      </c>
      <c r="BP2777" t="s">
        <v>99</v>
      </c>
      <c r="BQ2777" t="s">
        <v>355</v>
      </c>
      <c r="BR2777" t="s">
        <v>3106</v>
      </c>
    </row>
    <row r="2778" spans="1:70">
      <c r="A2778" t="s">
        <v>70</v>
      </c>
      <c r="B2778" t="s">
        <v>71</v>
      </c>
      <c r="C2778" t="s">
        <v>72</v>
      </c>
      <c r="D2778" t="n">
        <v>3</v>
      </c>
      <c r="E2778" t="s">
        <v>3100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198</v>
      </c>
      <c r="L2778" t="s">
        <v>77</v>
      </c>
      <c r="M2778" t="s"/>
      <c r="N2778" t="s">
        <v>327</v>
      </c>
      <c r="O2778" t="s">
        <v>79</v>
      </c>
      <c r="P2778" t="s">
        <v>3100</v>
      </c>
      <c r="Q2778" t="s"/>
      <c r="R2778" t="s">
        <v>80</v>
      </c>
      <c r="S2778" t="s">
        <v>3146</v>
      </c>
      <c r="T2778" t="s">
        <v>82</v>
      </c>
      <c r="U2778" t="s">
        <v>83</v>
      </c>
      <c r="V2778" t="s">
        <v>84</v>
      </c>
      <c r="W2778" t="s">
        <v>103</v>
      </c>
      <c r="X2778" t="s"/>
      <c r="Y2778" t="s">
        <v>86</v>
      </c>
      <c r="Z2778">
        <f>HYPERLINK("https://hotelmonitor-cachepage.eclerx.com/savepage/tk_15454758770605123_sr_62.html","info")</f>
        <v/>
      </c>
      <c r="AA2778" t="n">
        <v>-6735217</v>
      </c>
      <c r="AB2778" t="s">
        <v>3147</v>
      </c>
      <c r="AC2778" t="s">
        <v>88</v>
      </c>
      <c r="AD2778" t="s">
        <v>89</v>
      </c>
      <c r="AE2778" t="s"/>
      <c r="AF2778" t="s"/>
      <c r="AG2778" t="s"/>
      <c r="AH2778" t="s">
        <v>3148</v>
      </c>
      <c r="AI2778" t="s">
        <v>1282</v>
      </c>
      <c r="AJ2778" t="s"/>
      <c r="AK2778" t="s">
        <v>91</v>
      </c>
      <c r="AL2778" t="s"/>
      <c r="AM2778" t="s"/>
      <c r="AN2778" t="s">
        <v>91</v>
      </c>
      <c r="AO2778" t="s"/>
      <c r="AP2778" t="n">
        <v>53</v>
      </c>
      <c r="AQ2778" t="s">
        <v>92</v>
      </c>
      <c r="AR2778" t="s"/>
      <c r="AS2778" t="s">
        <v>803</v>
      </c>
      <c r="AT2778" t="s">
        <v>94</v>
      </c>
      <c r="AU2778" t="s">
        <v>91</v>
      </c>
      <c r="AV2778" t="s"/>
      <c r="AW2778" t="s">
        <v>95</v>
      </c>
      <c r="AX2778" t="s"/>
      <c r="AY2778" t="n">
        <v>6735217</v>
      </c>
      <c r="AZ2778" t="s">
        <v>3104</v>
      </c>
      <c r="BA2778" t="s"/>
      <c r="BB2778" t="s"/>
      <c r="BC2778" t="n">
        <v>39.1133</v>
      </c>
      <c r="BD2778" t="n">
        <v>39.1133</v>
      </c>
      <c r="BE2778" t="s">
        <v>3149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>
        <v>98</v>
      </c>
      <c r="BO2778" t="s">
        <v>82</v>
      </c>
      <c r="BP2778" t="s">
        <v>99</v>
      </c>
      <c r="BQ2778" t="s">
        <v>355</v>
      </c>
      <c r="BR2778" t="s">
        <v>3106</v>
      </c>
    </row>
    <row r="2779" spans="1:70">
      <c r="A2779" t="s">
        <v>70</v>
      </c>
      <c r="B2779" t="s">
        <v>71</v>
      </c>
      <c r="C2779" t="s">
        <v>72</v>
      </c>
      <c r="D2779" t="n">
        <v>3</v>
      </c>
      <c r="E2779" t="s">
        <v>3100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198</v>
      </c>
      <c r="L2779" t="s">
        <v>77</v>
      </c>
      <c r="M2779" t="s"/>
      <c r="N2779" t="s">
        <v>327</v>
      </c>
      <c r="O2779" t="s">
        <v>79</v>
      </c>
      <c r="P2779" t="s">
        <v>3100</v>
      </c>
      <c r="Q2779" t="s"/>
      <c r="R2779" t="s">
        <v>80</v>
      </c>
      <c r="S2779" t="s">
        <v>3146</v>
      </c>
      <c r="T2779" t="s">
        <v>82</v>
      </c>
      <c r="U2779" t="s">
        <v>83</v>
      </c>
      <c r="V2779" t="s">
        <v>84</v>
      </c>
      <c r="W2779" t="s">
        <v>103</v>
      </c>
      <c r="X2779" t="s"/>
      <c r="Y2779" t="s">
        <v>86</v>
      </c>
      <c r="Z2779">
        <f>HYPERLINK("https://hotelmonitor-cachepage.eclerx.com/savepage/tk_15454758770605123_sr_62.html","info")</f>
        <v/>
      </c>
      <c r="AA2779" t="n">
        <v>-6735217</v>
      </c>
      <c r="AB2779" t="s">
        <v>3147</v>
      </c>
      <c r="AC2779" t="s">
        <v>88</v>
      </c>
      <c r="AD2779" t="s">
        <v>89</v>
      </c>
      <c r="AE2779" t="s"/>
      <c r="AF2779" t="s"/>
      <c r="AG2779" t="s"/>
      <c r="AH2779" t="s">
        <v>3148</v>
      </c>
      <c r="AI2779" t="s">
        <v>1282</v>
      </c>
      <c r="AJ2779" t="s"/>
      <c r="AK2779" t="s">
        <v>91</v>
      </c>
      <c r="AL2779" t="s"/>
      <c r="AM2779" t="s"/>
      <c r="AN2779" t="s">
        <v>91</v>
      </c>
      <c r="AO2779" t="s"/>
      <c r="AP2779" t="n">
        <v>53</v>
      </c>
      <c r="AQ2779" t="s">
        <v>92</v>
      </c>
      <c r="AR2779" t="s"/>
      <c r="AS2779" t="s">
        <v>803</v>
      </c>
      <c r="AT2779" t="s">
        <v>94</v>
      </c>
      <c r="AU2779" t="s">
        <v>91</v>
      </c>
      <c r="AV2779" t="s"/>
      <c r="AW2779" t="s">
        <v>95</v>
      </c>
      <c r="AX2779" t="s"/>
      <c r="AY2779" t="n">
        <v>6735217</v>
      </c>
      <c r="AZ2779" t="s">
        <v>3104</v>
      </c>
      <c r="BA2779" t="s"/>
      <c r="BB2779" t="s"/>
      <c r="BC2779" t="n">
        <v>39.1133</v>
      </c>
      <c r="BD2779" t="n">
        <v>39.1133</v>
      </c>
      <c r="BE2779" t="s">
        <v>3149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>
        <v>98</v>
      </c>
      <c r="BO2779" t="s">
        <v>82</v>
      </c>
      <c r="BP2779" t="s">
        <v>99</v>
      </c>
      <c r="BQ2779" t="s">
        <v>355</v>
      </c>
      <c r="BR2779" t="s">
        <v>3106</v>
      </c>
    </row>
    <row r="2780" spans="1:70">
      <c r="A2780" t="s">
        <v>70</v>
      </c>
      <c r="B2780" t="s">
        <v>71</v>
      </c>
      <c r="C2780" t="s">
        <v>72</v>
      </c>
      <c r="D2780" t="n">
        <v>3</v>
      </c>
      <c r="E2780" t="s">
        <v>3100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198</v>
      </c>
      <c r="L2780" t="s">
        <v>77</v>
      </c>
      <c r="M2780" t="s"/>
      <c r="N2780" t="s">
        <v>327</v>
      </c>
      <c r="O2780" t="s">
        <v>79</v>
      </c>
      <c r="P2780" t="s">
        <v>3100</v>
      </c>
      <c r="Q2780" t="s"/>
      <c r="R2780" t="s">
        <v>80</v>
      </c>
      <c r="S2780" t="s">
        <v>3146</v>
      </c>
      <c r="T2780" t="s">
        <v>82</v>
      </c>
      <c r="U2780" t="s">
        <v>83</v>
      </c>
      <c r="V2780" t="s">
        <v>84</v>
      </c>
      <c r="W2780" t="s">
        <v>103</v>
      </c>
      <c r="X2780" t="s"/>
      <c r="Y2780" t="s">
        <v>86</v>
      </c>
      <c r="Z2780">
        <f>HYPERLINK("https://hotelmonitor-cachepage.eclerx.com/savepage/tk_15454758770605123_sr_62.html","info")</f>
        <v/>
      </c>
      <c r="AA2780" t="n">
        <v>-6735217</v>
      </c>
      <c r="AB2780" t="s">
        <v>3147</v>
      </c>
      <c r="AC2780" t="s">
        <v>88</v>
      </c>
      <c r="AD2780" t="s">
        <v>89</v>
      </c>
      <c r="AE2780" t="s"/>
      <c r="AF2780" t="s"/>
      <c r="AG2780" t="s"/>
      <c r="AH2780" t="s">
        <v>1272</v>
      </c>
      <c r="AI2780" t="s">
        <v>1282</v>
      </c>
      <c r="AJ2780" t="s"/>
      <c r="AK2780" t="s">
        <v>99</v>
      </c>
      <c r="AL2780" t="s"/>
      <c r="AM2780" t="s"/>
      <c r="AN2780" t="s">
        <v>91</v>
      </c>
      <c r="AO2780" t="s"/>
      <c r="AP2780" t="n">
        <v>53</v>
      </c>
      <c r="AQ2780" t="s">
        <v>92</v>
      </c>
      <c r="AR2780" t="s"/>
      <c r="AS2780" t="s">
        <v>803</v>
      </c>
      <c r="AT2780" t="s">
        <v>94</v>
      </c>
      <c r="AU2780" t="s">
        <v>91</v>
      </c>
      <c r="AV2780" t="s"/>
      <c r="AW2780" t="s">
        <v>95</v>
      </c>
      <c r="AX2780" t="s"/>
      <c r="AY2780" t="n">
        <v>6735217</v>
      </c>
      <c r="AZ2780" t="s">
        <v>3104</v>
      </c>
      <c r="BA2780" t="s"/>
      <c r="BB2780" t="s"/>
      <c r="BC2780" t="n">
        <v>39.1133</v>
      </c>
      <c r="BD2780" t="n">
        <v>39.1133</v>
      </c>
      <c r="BE2780" t="s">
        <v>1246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>
        <v>98</v>
      </c>
      <c r="BO2780" t="s">
        <v>82</v>
      </c>
      <c r="BP2780" t="s">
        <v>99</v>
      </c>
      <c r="BQ2780" t="s">
        <v>355</v>
      </c>
      <c r="BR2780" t="s">
        <v>3106</v>
      </c>
    </row>
    <row r="2781" spans="1:70">
      <c r="A2781" t="s">
        <v>70</v>
      </c>
      <c r="B2781" t="s">
        <v>71</v>
      </c>
      <c r="C2781" t="s">
        <v>72</v>
      </c>
      <c r="D2781" t="n">
        <v>3</v>
      </c>
      <c r="E2781" t="s">
        <v>3100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198</v>
      </c>
      <c r="L2781" t="s">
        <v>77</v>
      </c>
      <c r="M2781" t="s"/>
      <c r="N2781" t="s">
        <v>327</v>
      </c>
      <c r="O2781" t="s">
        <v>79</v>
      </c>
      <c r="P2781" t="s">
        <v>3100</v>
      </c>
      <c r="Q2781" t="s"/>
      <c r="R2781" t="s">
        <v>80</v>
      </c>
      <c r="S2781" t="s">
        <v>3146</v>
      </c>
      <c r="T2781" t="s">
        <v>82</v>
      </c>
      <c r="U2781" t="s">
        <v>83</v>
      </c>
      <c r="V2781" t="s">
        <v>84</v>
      </c>
      <c r="W2781" t="s">
        <v>103</v>
      </c>
      <c r="X2781" t="s"/>
      <c r="Y2781" t="s">
        <v>86</v>
      </c>
      <c r="Z2781">
        <f>HYPERLINK("https://hotelmonitor-cachepage.eclerx.com/savepage/tk_15454758770605123_sr_62.html","info")</f>
        <v/>
      </c>
      <c r="AA2781" t="n">
        <v>-6735217</v>
      </c>
      <c r="AB2781" t="s">
        <v>3147</v>
      </c>
      <c r="AC2781" t="s">
        <v>88</v>
      </c>
      <c r="AD2781" t="s">
        <v>89</v>
      </c>
      <c r="AE2781" t="s"/>
      <c r="AF2781" t="s"/>
      <c r="AG2781" t="s"/>
      <c r="AH2781" t="s">
        <v>1272</v>
      </c>
      <c r="AI2781" t="s">
        <v>1282</v>
      </c>
      <c r="AJ2781" t="s"/>
      <c r="AK2781" t="s">
        <v>99</v>
      </c>
      <c r="AL2781" t="s"/>
      <c r="AM2781" t="s"/>
      <c r="AN2781" t="s">
        <v>91</v>
      </c>
      <c r="AO2781" t="s"/>
      <c r="AP2781" t="n">
        <v>53</v>
      </c>
      <c r="AQ2781" t="s">
        <v>92</v>
      </c>
      <c r="AR2781" t="s"/>
      <c r="AS2781" t="s">
        <v>803</v>
      </c>
      <c r="AT2781" t="s">
        <v>94</v>
      </c>
      <c r="AU2781" t="s">
        <v>91</v>
      </c>
      <c r="AV2781" t="s"/>
      <c r="AW2781" t="s">
        <v>95</v>
      </c>
      <c r="AX2781" t="s"/>
      <c r="AY2781" t="n">
        <v>6735217</v>
      </c>
      <c r="AZ2781" t="s">
        <v>3104</v>
      </c>
      <c r="BA2781" t="s"/>
      <c r="BB2781" t="s"/>
      <c r="BC2781" t="n">
        <v>39.1133</v>
      </c>
      <c r="BD2781" t="n">
        <v>39.1133</v>
      </c>
      <c r="BE2781" t="s">
        <v>1246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>
        <v>98</v>
      </c>
      <c r="BO2781" t="s">
        <v>82</v>
      </c>
      <c r="BP2781" t="s">
        <v>99</v>
      </c>
      <c r="BQ2781" t="s">
        <v>355</v>
      </c>
      <c r="BR2781" t="s">
        <v>3106</v>
      </c>
    </row>
    <row r="2782" spans="1:70">
      <c r="A2782" t="s">
        <v>70</v>
      </c>
      <c r="B2782" t="s">
        <v>71</v>
      </c>
      <c r="C2782" t="s">
        <v>72</v>
      </c>
      <c r="D2782" t="n">
        <v>3</v>
      </c>
      <c r="E2782" t="s">
        <v>3100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221</v>
      </c>
      <c r="L2782" t="s">
        <v>77</v>
      </c>
      <c r="M2782" t="s"/>
      <c r="N2782" t="s">
        <v>327</v>
      </c>
      <c r="O2782" t="s">
        <v>79</v>
      </c>
      <c r="P2782" t="s">
        <v>3100</v>
      </c>
      <c r="Q2782" t="s"/>
      <c r="R2782" t="s">
        <v>80</v>
      </c>
      <c r="S2782" t="s">
        <v>1293</v>
      </c>
      <c r="T2782" t="s">
        <v>82</v>
      </c>
      <c r="U2782" t="s">
        <v>83</v>
      </c>
      <c r="V2782" t="s">
        <v>84</v>
      </c>
      <c r="W2782" t="s">
        <v>107</v>
      </c>
      <c r="X2782" t="s"/>
      <c r="Y2782" t="s">
        <v>86</v>
      </c>
      <c r="Z2782">
        <f>HYPERLINK("https://hotelmonitor-cachepage.eclerx.com/savepage/tk_15454758770605123_sr_62.html","info")</f>
        <v/>
      </c>
      <c r="AA2782" t="n">
        <v>-6735217</v>
      </c>
      <c r="AB2782" t="s">
        <v>3150</v>
      </c>
      <c r="AC2782" t="s">
        <v>88</v>
      </c>
      <c r="AD2782" t="s">
        <v>89</v>
      </c>
      <c r="AE2782" t="s"/>
      <c r="AF2782" t="s"/>
      <c r="AG2782" t="s"/>
      <c r="AH2782" t="s">
        <v>3151</v>
      </c>
      <c r="AI2782" t="s">
        <v>3152</v>
      </c>
      <c r="AJ2782" t="s"/>
      <c r="AK2782" t="s">
        <v>91</v>
      </c>
      <c r="AL2782" t="s"/>
      <c r="AM2782" t="s"/>
      <c r="AN2782" t="s">
        <v>91</v>
      </c>
      <c r="AO2782" t="s"/>
      <c r="AP2782" t="n">
        <v>53</v>
      </c>
      <c r="AQ2782" t="s">
        <v>92</v>
      </c>
      <c r="AR2782" t="s"/>
      <c r="AS2782" t="s">
        <v>803</v>
      </c>
      <c r="AT2782" t="s">
        <v>94</v>
      </c>
      <c r="AU2782" t="s">
        <v>91</v>
      </c>
      <c r="AV2782" t="s"/>
      <c r="AW2782" t="s">
        <v>95</v>
      </c>
      <c r="AX2782" t="s"/>
      <c r="AY2782" t="n">
        <v>6735217</v>
      </c>
      <c r="AZ2782" t="s">
        <v>3104</v>
      </c>
      <c r="BA2782" t="s"/>
      <c r="BB2782" t="s"/>
      <c r="BC2782" t="n">
        <v>39.1133</v>
      </c>
      <c r="BD2782" t="n">
        <v>39.1133</v>
      </c>
      <c r="BE2782" t="s">
        <v>3153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>
        <v>98</v>
      </c>
      <c r="BO2782" t="s">
        <v>82</v>
      </c>
      <c r="BP2782" t="s">
        <v>99</v>
      </c>
      <c r="BQ2782" t="s">
        <v>355</v>
      </c>
      <c r="BR2782" t="s">
        <v>3106</v>
      </c>
    </row>
    <row r="2783" spans="1:70">
      <c r="A2783" t="s">
        <v>70</v>
      </c>
      <c r="B2783" t="s">
        <v>71</v>
      </c>
      <c r="C2783" t="s">
        <v>72</v>
      </c>
      <c r="D2783" t="n">
        <v>3</v>
      </c>
      <c r="E2783" t="s">
        <v>3100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221</v>
      </c>
      <c r="L2783" t="s">
        <v>77</v>
      </c>
      <c r="M2783" t="s"/>
      <c r="N2783" t="s">
        <v>327</v>
      </c>
      <c r="O2783" t="s">
        <v>79</v>
      </c>
      <c r="P2783" t="s">
        <v>3100</v>
      </c>
      <c r="Q2783" t="s"/>
      <c r="R2783" t="s">
        <v>80</v>
      </c>
      <c r="S2783" t="s">
        <v>1293</v>
      </c>
      <c r="T2783" t="s">
        <v>82</v>
      </c>
      <c r="U2783" t="s">
        <v>83</v>
      </c>
      <c r="V2783" t="s">
        <v>84</v>
      </c>
      <c r="W2783" t="s">
        <v>107</v>
      </c>
      <c r="X2783" t="s"/>
      <c r="Y2783" t="s">
        <v>86</v>
      </c>
      <c r="Z2783">
        <f>HYPERLINK("https://hotelmonitor-cachepage.eclerx.com/savepage/tk_15454758770605123_sr_62.html","info")</f>
        <v/>
      </c>
      <c r="AA2783" t="n">
        <v>-6735217</v>
      </c>
      <c r="AB2783" t="s">
        <v>3150</v>
      </c>
      <c r="AC2783" t="s">
        <v>88</v>
      </c>
      <c r="AD2783" t="s">
        <v>89</v>
      </c>
      <c r="AE2783" t="s"/>
      <c r="AF2783" t="s"/>
      <c r="AG2783" t="s"/>
      <c r="AH2783" t="s">
        <v>3151</v>
      </c>
      <c r="AI2783" t="s">
        <v>3152</v>
      </c>
      <c r="AJ2783" t="s"/>
      <c r="AK2783" t="s">
        <v>91</v>
      </c>
      <c r="AL2783" t="s"/>
      <c r="AM2783" t="s"/>
      <c r="AN2783" t="s">
        <v>91</v>
      </c>
      <c r="AO2783" t="s"/>
      <c r="AP2783" t="n">
        <v>53</v>
      </c>
      <c r="AQ2783" t="s">
        <v>92</v>
      </c>
      <c r="AR2783" t="s"/>
      <c r="AS2783" t="s">
        <v>803</v>
      </c>
      <c r="AT2783" t="s">
        <v>94</v>
      </c>
      <c r="AU2783" t="s">
        <v>91</v>
      </c>
      <c r="AV2783" t="s"/>
      <c r="AW2783" t="s">
        <v>95</v>
      </c>
      <c r="AX2783" t="s"/>
      <c r="AY2783" t="n">
        <v>6735217</v>
      </c>
      <c r="AZ2783" t="s">
        <v>3104</v>
      </c>
      <c r="BA2783" t="s"/>
      <c r="BB2783" t="s"/>
      <c r="BC2783" t="n">
        <v>39.1133</v>
      </c>
      <c r="BD2783" t="n">
        <v>39.1133</v>
      </c>
      <c r="BE2783" t="s">
        <v>3153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>
        <v>98</v>
      </c>
      <c r="BO2783" t="s">
        <v>82</v>
      </c>
      <c r="BP2783" t="s">
        <v>99</v>
      </c>
      <c r="BQ2783" t="s">
        <v>355</v>
      </c>
      <c r="BR2783" t="s">
        <v>3106</v>
      </c>
    </row>
    <row r="2784" spans="1:70">
      <c r="A2784" t="s">
        <v>70</v>
      </c>
      <c r="B2784" t="s">
        <v>71</v>
      </c>
      <c r="C2784" t="s">
        <v>72</v>
      </c>
      <c r="D2784" t="n">
        <v>3</v>
      </c>
      <c r="E2784" t="s">
        <v>3100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221</v>
      </c>
      <c r="L2784" t="s">
        <v>77</v>
      </c>
      <c r="M2784" t="s"/>
      <c r="N2784" t="s">
        <v>327</v>
      </c>
      <c r="O2784" t="s">
        <v>79</v>
      </c>
      <c r="P2784" t="s">
        <v>3100</v>
      </c>
      <c r="Q2784" t="s"/>
      <c r="R2784" t="s">
        <v>80</v>
      </c>
      <c r="S2784" t="s">
        <v>1293</v>
      </c>
      <c r="T2784" t="s">
        <v>82</v>
      </c>
      <c r="U2784" t="s">
        <v>83</v>
      </c>
      <c r="V2784" t="s">
        <v>84</v>
      </c>
      <c r="W2784" t="s">
        <v>107</v>
      </c>
      <c r="X2784" t="s"/>
      <c r="Y2784" t="s">
        <v>86</v>
      </c>
      <c r="Z2784">
        <f>HYPERLINK("https://hotelmonitor-cachepage.eclerx.com/savepage/tk_15454758770605123_sr_62.html","info")</f>
        <v/>
      </c>
      <c r="AA2784" t="n">
        <v>-6735217</v>
      </c>
      <c r="AB2784" t="s">
        <v>3150</v>
      </c>
      <c r="AC2784" t="s">
        <v>88</v>
      </c>
      <c r="AD2784" t="s">
        <v>89</v>
      </c>
      <c r="AE2784" t="s"/>
      <c r="AF2784" t="s"/>
      <c r="AG2784" t="s"/>
      <c r="AH2784" t="s">
        <v>3154</v>
      </c>
      <c r="AI2784" t="s">
        <v>3152</v>
      </c>
      <c r="AJ2784" t="s"/>
      <c r="AK2784" t="s">
        <v>99</v>
      </c>
      <c r="AL2784" t="s"/>
      <c r="AM2784" t="s"/>
      <c r="AN2784" t="s">
        <v>91</v>
      </c>
      <c r="AO2784" t="s"/>
      <c r="AP2784" t="n">
        <v>53</v>
      </c>
      <c r="AQ2784" t="s">
        <v>92</v>
      </c>
      <c r="AR2784" t="s"/>
      <c r="AS2784" t="s">
        <v>803</v>
      </c>
      <c r="AT2784" t="s">
        <v>94</v>
      </c>
      <c r="AU2784" t="s">
        <v>91</v>
      </c>
      <c r="AV2784" t="s"/>
      <c r="AW2784" t="s">
        <v>95</v>
      </c>
      <c r="AX2784" t="s"/>
      <c r="AY2784" t="n">
        <v>6735217</v>
      </c>
      <c r="AZ2784" t="s">
        <v>3104</v>
      </c>
      <c r="BA2784" t="s"/>
      <c r="BB2784" t="s"/>
      <c r="BC2784" t="n">
        <v>39.1133</v>
      </c>
      <c r="BD2784" t="n">
        <v>39.1133</v>
      </c>
      <c r="BE2784" t="s">
        <v>3155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>
        <v>98</v>
      </c>
      <c r="BO2784" t="s">
        <v>82</v>
      </c>
      <c r="BP2784" t="s">
        <v>99</v>
      </c>
      <c r="BQ2784" t="s">
        <v>355</v>
      </c>
      <c r="BR2784" t="s">
        <v>3106</v>
      </c>
    </row>
    <row r="2785" spans="1:70">
      <c r="A2785" t="s">
        <v>70</v>
      </c>
      <c r="B2785" t="s">
        <v>71</v>
      </c>
      <c r="C2785" t="s">
        <v>72</v>
      </c>
      <c r="D2785" t="n">
        <v>3</v>
      </c>
      <c r="E2785" t="s">
        <v>3100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221</v>
      </c>
      <c r="L2785" t="s">
        <v>77</v>
      </c>
      <c r="M2785" t="s"/>
      <c r="N2785" t="s">
        <v>327</v>
      </c>
      <c r="O2785" t="s">
        <v>79</v>
      </c>
      <c r="P2785" t="s">
        <v>3100</v>
      </c>
      <c r="Q2785" t="s"/>
      <c r="R2785" t="s">
        <v>80</v>
      </c>
      <c r="S2785" t="s">
        <v>1293</v>
      </c>
      <c r="T2785" t="s">
        <v>82</v>
      </c>
      <c r="U2785" t="s">
        <v>83</v>
      </c>
      <c r="V2785" t="s">
        <v>84</v>
      </c>
      <c r="W2785" t="s">
        <v>107</v>
      </c>
      <c r="X2785" t="s"/>
      <c r="Y2785" t="s">
        <v>86</v>
      </c>
      <c r="Z2785">
        <f>HYPERLINK("https://hotelmonitor-cachepage.eclerx.com/savepage/tk_15454758770605123_sr_62.html","info")</f>
        <v/>
      </c>
      <c r="AA2785" t="n">
        <v>-6735217</v>
      </c>
      <c r="AB2785" t="s">
        <v>3150</v>
      </c>
      <c r="AC2785" t="s">
        <v>88</v>
      </c>
      <c r="AD2785" t="s">
        <v>89</v>
      </c>
      <c r="AE2785" t="s"/>
      <c r="AF2785" t="s"/>
      <c r="AG2785" t="s"/>
      <c r="AH2785" t="s">
        <v>3154</v>
      </c>
      <c r="AI2785" t="s">
        <v>3152</v>
      </c>
      <c r="AJ2785" t="s"/>
      <c r="AK2785" t="s">
        <v>99</v>
      </c>
      <c r="AL2785" t="s"/>
      <c r="AM2785" t="s"/>
      <c r="AN2785" t="s">
        <v>91</v>
      </c>
      <c r="AO2785" t="s"/>
      <c r="AP2785" t="n">
        <v>53</v>
      </c>
      <c r="AQ2785" t="s">
        <v>92</v>
      </c>
      <c r="AR2785" t="s"/>
      <c r="AS2785" t="s">
        <v>803</v>
      </c>
      <c r="AT2785" t="s">
        <v>94</v>
      </c>
      <c r="AU2785" t="s">
        <v>91</v>
      </c>
      <c r="AV2785" t="s"/>
      <c r="AW2785" t="s">
        <v>95</v>
      </c>
      <c r="AX2785" t="s"/>
      <c r="AY2785" t="n">
        <v>6735217</v>
      </c>
      <c r="AZ2785" t="s">
        <v>3104</v>
      </c>
      <c r="BA2785" t="s"/>
      <c r="BB2785" t="s"/>
      <c r="BC2785" t="n">
        <v>39.1133</v>
      </c>
      <c r="BD2785" t="n">
        <v>39.1133</v>
      </c>
      <c r="BE2785" t="s">
        <v>3155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>
        <v>98</v>
      </c>
      <c r="BO2785" t="s">
        <v>82</v>
      </c>
      <c r="BP2785" t="s">
        <v>99</v>
      </c>
      <c r="BQ2785" t="s">
        <v>355</v>
      </c>
      <c r="BR2785" t="s">
        <v>3106</v>
      </c>
    </row>
    <row r="2786" spans="1:70">
      <c r="A2786" t="s">
        <v>70</v>
      </c>
      <c r="B2786" t="s">
        <v>71</v>
      </c>
      <c r="C2786" t="s">
        <v>72</v>
      </c>
      <c r="D2786" t="n">
        <v>3</v>
      </c>
      <c r="E2786" t="s">
        <v>3100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163.2</v>
      </c>
      <c r="L2786" t="s">
        <v>77</v>
      </c>
      <c r="M2786" t="s"/>
      <c r="N2786" t="s">
        <v>2375</v>
      </c>
      <c r="O2786" t="s">
        <v>79</v>
      </c>
      <c r="P2786" t="s">
        <v>3100</v>
      </c>
      <c r="Q2786" t="s"/>
      <c r="R2786" t="s">
        <v>80</v>
      </c>
      <c r="S2786" t="s">
        <v>3156</v>
      </c>
      <c r="T2786" t="s">
        <v>82</v>
      </c>
      <c r="U2786" t="s">
        <v>83</v>
      </c>
      <c r="V2786" t="s">
        <v>84</v>
      </c>
      <c r="W2786" t="s">
        <v>103</v>
      </c>
      <c r="X2786" t="s"/>
      <c r="Y2786" t="s">
        <v>86</v>
      </c>
      <c r="Z2786">
        <f>HYPERLINK("https://hotelmonitor-cachepage.eclerx.com/savepage/tk_15454758770605123_sr_62.html","info")</f>
        <v/>
      </c>
      <c r="AA2786" t="n">
        <v>-6735217</v>
      </c>
      <c r="AB2786" t="s">
        <v>3102</v>
      </c>
      <c r="AC2786" t="s">
        <v>88</v>
      </c>
      <c r="AD2786" t="s">
        <v>89</v>
      </c>
      <c r="AE2786" t="s"/>
      <c r="AF2786" t="s"/>
      <c r="AG2786" t="s"/>
      <c r="AH2786" t="s">
        <v>3157</v>
      </c>
      <c r="AI2786" t="s">
        <v>3158</v>
      </c>
      <c r="AJ2786" t="s"/>
      <c r="AK2786" t="s">
        <v>91</v>
      </c>
      <c r="AL2786" t="s"/>
      <c r="AM2786" t="s"/>
      <c r="AN2786" t="s">
        <v>91</v>
      </c>
      <c r="AO2786" t="s"/>
      <c r="AP2786" t="n">
        <v>53</v>
      </c>
      <c r="AQ2786" t="s">
        <v>92</v>
      </c>
      <c r="AR2786" t="s"/>
      <c r="AS2786" t="s">
        <v>160</v>
      </c>
      <c r="AT2786" t="s">
        <v>94</v>
      </c>
      <c r="AU2786" t="s">
        <v>91</v>
      </c>
      <c r="AV2786" t="s"/>
      <c r="AW2786" t="s">
        <v>95</v>
      </c>
      <c r="AX2786" t="s"/>
      <c r="AY2786" t="n">
        <v>6735217</v>
      </c>
      <c r="AZ2786" t="s">
        <v>3104</v>
      </c>
      <c r="BA2786" t="s"/>
      <c r="BB2786" t="s"/>
      <c r="BC2786" t="n">
        <v>39.1133</v>
      </c>
      <c r="BD2786" t="n">
        <v>39.1133</v>
      </c>
      <c r="BE2786" t="s">
        <v>3159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>
        <v>98</v>
      </c>
      <c r="BO2786" t="s">
        <v>82</v>
      </c>
      <c r="BP2786" t="s">
        <v>99</v>
      </c>
      <c r="BQ2786" t="s">
        <v>2378</v>
      </c>
      <c r="BR2786" t="s">
        <v>3106</v>
      </c>
    </row>
    <row r="2787" spans="1:70">
      <c r="A2787" t="s">
        <v>70</v>
      </c>
      <c r="B2787" t="s">
        <v>71</v>
      </c>
      <c r="C2787" t="s">
        <v>72</v>
      </c>
      <c r="D2787" t="n">
        <v>3</v>
      </c>
      <c r="E2787" t="s">
        <v>3100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163.2</v>
      </c>
      <c r="L2787" t="s">
        <v>77</v>
      </c>
      <c r="M2787" t="s"/>
      <c r="N2787" t="s">
        <v>2375</v>
      </c>
      <c r="O2787" t="s">
        <v>79</v>
      </c>
      <c r="P2787" t="s">
        <v>3100</v>
      </c>
      <c r="Q2787" t="s"/>
      <c r="R2787" t="s">
        <v>80</v>
      </c>
      <c r="S2787" t="s">
        <v>3156</v>
      </c>
      <c r="T2787" t="s">
        <v>82</v>
      </c>
      <c r="U2787" t="s">
        <v>83</v>
      </c>
      <c r="V2787" t="s">
        <v>84</v>
      </c>
      <c r="W2787" t="s">
        <v>103</v>
      </c>
      <c r="X2787" t="s"/>
      <c r="Y2787" t="s">
        <v>86</v>
      </c>
      <c r="Z2787">
        <f>HYPERLINK("https://hotelmonitor-cachepage.eclerx.com/savepage/tk_15454758770605123_sr_62.html","info")</f>
        <v/>
      </c>
      <c r="AA2787" t="n">
        <v>-6735217</v>
      </c>
      <c r="AB2787" t="s">
        <v>3102</v>
      </c>
      <c r="AC2787" t="s">
        <v>88</v>
      </c>
      <c r="AD2787" t="s">
        <v>89</v>
      </c>
      <c r="AE2787" t="s"/>
      <c r="AF2787" t="s"/>
      <c r="AG2787" t="s"/>
      <c r="AH2787" t="s">
        <v>3157</v>
      </c>
      <c r="AI2787" t="s">
        <v>3158</v>
      </c>
      <c r="AJ2787" t="s"/>
      <c r="AK2787" t="s">
        <v>91</v>
      </c>
      <c r="AL2787" t="s"/>
      <c r="AM2787" t="s"/>
      <c r="AN2787" t="s">
        <v>91</v>
      </c>
      <c r="AO2787" t="s"/>
      <c r="AP2787" t="n">
        <v>53</v>
      </c>
      <c r="AQ2787" t="s">
        <v>92</v>
      </c>
      <c r="AR2787" t="s"/>
      <c r="AS2787" t="s">
        <v>160</v>
      </c>
      <c r="AT2787" t="s">
        <v>94</v>
      </c>
      <c r="AU2787" t="s">
        <v>91</v>
      </c>
      <c r="AV2787" t="s"/>
      <c r="AW2787" t="s">
        <v>95</v>
      </c>
      <c r="AX2787" t="s"/>
      <c r="AY2787" t="n">
        <v>6735217</v>
      </c>
      <c r="AZ2787" t="s">
        <v>3104</v>
      </c>
      <c r="BA2787" t="s"/>
      <c r="BB2787" t="s"/>
      <c r="BC2787" t="n">
        <v>39.1133</v>
      </c>
      <c r="BD2787" t="n">
        <v>39.1133</v>
      </c>
      <c r="BE2787" t="s">
        <v>3159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>
        <v>98</v>
      </c>
      <c r="BO2787" t="s">
        <v>82</v>
      </c>
      <c r="BP2787" t="s">
        <v>99</v>
      </c>
      <c r="BQ2787" t="s">
        <v>2378</v>
      </c>
      <c r="BR2787" t="s">
        <v>3106</v>
      </c>
    </row>
    <row r="2788" spans="1:70">
      <c r="A2788" t="s">
        <v>70</v>
      </c>
      <c r="B2788" t="s">
        <v>71</v>
      </c>
      <c r="C2788" t="s">
        <v>72</v>
      </c>
      <c r="D2788" t="n">
        <v>3</v>
      </c>
      <c r="E2788" t="s">
        <v>3100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163.2</v>
      </c>
      <c r="L2788" t="s">
        <v>77</v>
      </c>
      <c r="M2788" t="s"/>
      <c r="N2788" t="s">
        <v>2375</v>
      </c>
      <c r="O2788" t="s">
        <v>79</v>
      </c>
      <c r="P2788" t="s">
        <v>3100</v>
      </c>
      <c r="Q2788" t="s"/>
      <c r="R2788" t="s">
        <v>80</v>
      </c>
      <c r="S2788" t="s">
        <v>3156</v>
      </c>
      <c r="T2788" t="s">
        <v>82</v>
      </c>
      <c r="U2788" t="s">
        <v>83</v>
      </c>
      <c r="V2788" t="s">
        <v>84</v>
      </c>
      <c r="W2788" t="s">
        <v>103</v>
      </c>
      <c r="X2788" t="s"/>
      <c r="Y2788" t="s">
        <v>86</v>
      </c>
      <c r="Z2788">
        <f>HYPERLINK("https://hotelmonitor-cachepage.eclerx.com/savepage/tk_15454758770605123_sr_62.html","info")</f>
        <v/>
      </c>
      <c r="AA2788" t="n">
        <v>-6735217</v>
      </c>
      <c r="AB2788" t="s">
        <v>3102</v>
      </c>
      <c r="AC2788" t="s">
        <v>88</v>
      </c>
      <c r="AD2788" t="s">
        <v>89</v>
      </c>
      <c r="AE2788" t="s"/>
      <c r="AF2788" t="s"/>
      <c r="AG2788" t="s"/>
      <c r="AH2788" t="s">
        <v>3160</v>
      </c>
      <c r="AI2788" t="s">
        <v>3158</v>
      </c>
      <c r="AJ2788" t="s"/>
      <c r="AK2788" t="s">
        <v>99</v>
      </c>
      <c r="AL2788" t="s"/>
      <c r="AM2788" t="s"/>
      <c r="AN2788" t="s">
        <v>91</v>
      </c>
      <c r="AO2788" t="s"/>
      <c r="AP2788" t="n">
        <v>53</v>
      </c>
      <c r="AQ2788" t="s">
        <v>92</v>
      </c>
      <c r="AR2788" t="s"/>
      <c r="AS2788" t="s">
        <v>160</v>
      </c>
      <c r="AT2788" t="s">
        <v>94</v>
      </c>
      <c r="AU2788" t="s">
        <v>91</v>
      </c>
      <c r="AV2788" t="s"/>
      <c r="AW2788" t="s">
        <v>95</v>
      </c>
      <c r="AX2788" t="s"/>
      <c r="AY2788" t="n">
        <v>6735217</v>
      </c>
      <c r="AZ2788" t="s">
        <v>3104</v>
      </c>
      <c r="BA2788" t="s"/>
      <c r="BB2788" t="s"/>
      <c r="BC2788" t="n">
        <v>39.1133</v>
      </c>
      <c r="BD2788" t="n">
        <v>39.1133</v>
      </c>
      <c r="BE2788" t="s">
        <v>3161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>
        <v>98</v>
      </c>
      <c r="BO2788" t="s">
        <v>82</v>
      </c>
      <c r="BP2788" t="s">
        <v>99</v>
      </c>
      <c r="BQ2788" t="s">
        <v>2378</v>
      </c>
      <c r="BR2788" t="s">
        <v>3106</v>
      </c>
    </row>
    <row r="2789" spans="1:70">
      <c r="A2789" t="s">
        <v>70</v>
      </c>
      <c r="B2789" t="s">
        <v>71</v>
      </c>
      <c r="C2789" t="s">
        <v>72</v>
      </c>
      <c r="D2789" t="n">
        <v>3</v>
      </c>
      <c r="E2789" t="s">
        <v>3100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163.2</v>
      </c>
      <c r="L2789" t="s">
        <v>77</v>
      </c>
      <c r="M2789" t="s"/>
      <c r="N2789" t="s">
        <v>2375</v>
      </c>
      <c r="O2789" t="s">
        <v>79</v>
      </c>
      <c r="P2789" t="s">
        <v>3100</v>
      </c>
      <c r="Q2789" t="s"/>
      <c r="R2789" t="s">
        <v>80</v>
      </c>
      <c r="S2789" t="s">
        <v>3156</v>
      </c>
      <c r="T2789" t="s">
        <v>82</v>
      </c>
      <c r="U2789" t="s">
        <v>83</v>
      </c>
      <c r="V2789" t="s">
        <v>84</v>
      </c>
      <c r="W2789" t="s">
        <v>103</v>
      </c>
      <c r="X2789" t="s"/>
      <c r="Y2789" t="s">
        <v>86</v>
      </c>
      <c r="Z2789">
        <f>HYPERLINK("https://hotelmonitor-cachepage.eclerx.com/savepage/tk_15454758770605123_sr_62.html","info")</f>
        <v/>
      </c>
      <c r="AA2789" t="n">
        <v>-6735217</v>
      </c>
      <c r="AB2789" t="s">
        <v>3102</v>
      </c>
      <c r="AC2789" t="s">
        <v>88</v>
      </c>
      <c r="AD2789" t="s">
        <v>89</v>
      </c>
      <c r="AE2789" t="s"/>
      <c r="AF2789" t="s"/>
      <c r="AG2789" t="s"/>
      <c r="AH2789" t="s">
        <v>3160</v>
      </c>
      <c r="AI2789" t="s">
        <v>3158</v>
      </c>
      <c r="AJ2789" t="s"/>
      <c r="AK2789" t="s">
        <v>99</v>
      </c>
      <c r="AL2789" t="s"/>
      <c r="AM2789" t="s"/>
      <c r="AN2789" t="s">
        <v>91</v>
      </c>
      <c r="AO2789" t="s"/>
      <c r="AP2789" t="n">
        <v>53</v>
      </c>
      <c r="AQ2789" t="s">
        <v>92</v>
      </c>
      <c r="AR2789" t="s"/>
      <c r="AS2789" t="s">
        <v>160</v>
      </c>
      <c r="AT2789" t="s">
        <v>94</v>
      </c>
      <c r="AU2789" t="s">
        <v>91</v>
      </c>
      <c r="AV2789" t="s"/>
      <c r="AW2789" t="s">
        <v>95</v>
      </c>
      <c r="AX2789" t="s"/>
      <c r="AY2789" t="n">
        <v>6735217</v>
      </c>
      <c r="AZ2789" t="s">
        <v>3104</v>
      </c>
      <c r="BA2789" t="s"/>
      <c r="BB2789" t="s"/>
      <c r="BC2789" t="n">
        <v>39.1133</v>
      </c>
      <c r="BD2789" t="n">
        <v>39.1133</v>
      </c>
      <c r="BE2789" t="s">
        <v>3161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>
        <v>98</v>
      </c>
      <c r="BO2789" t="s">
        <v>82</v>
      </c>
      <c r="BP2789" t="s">
        <v>99</v>
      </c>
      <c r="BQ2789" t="s">
        <v>2378</v>
      </c>
      <c r="BR2789" t="s">
        <v>3106</v>
      </c>
    </row>
    <row r="2790" spans="1:70">
      <c r="A2790" t="s">
        <v>70</v>
      </c>
      <c r="B2790" t="s">
        <v>71</v>
      </c>
      <c r="C2790" t="s">
        <v>72</v>
      </c>
      <c r="D2790" t="n">
        <v>3</v>
      </c>
      <c r="E2790" t="s">
        <v>3100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170.25</v>
      </c>
      <c r="L2790" t="s">
        <v>77</v>
      </c>
      <c r="M2790" t="s"/>
      <c r="N2790" t="s">
        <v>2375</v>
      </c>
      <c r="O2790" t="s">
        <v>79</v>
      </c>
      <c r="P2790" t="s">
        <v>3100</v>
      </c>
      <c r="Q2790" t="s"/>
      <c r="R2790" t="s">
        <v>80</v>
      </c>
      <c r="S2790" t="s">
        <v>3162</v>
      </c>
      <c r="T2790" t="s">
        <v>82</v>
      </c>
      <c r="U2790" t="s">
        <v>83</v>
      </c>
      <c r="V2790" t="s">
        <v>84</v>
      </c>
      <c r="W2790" t="s">
        <v>107</v>
      </c>
      <c r="X2790" t="s"/>
      <c r="Y2790" t="s">
        <v>86</v>
      </c>
      <c r="Z2790">
        <f>HYPERLINK("https://hotelmonitor-cachepage.eclerx.com/savepage/tk_15454758770605123_sr_62.html","info")</f>
        <v/>
      </c>
      <c r="AA2790" t="n">
        <v>-6735217</v>
      </c>
      <c r="AB2790" t="s">
        <v>3109</v>
      </c>
      <c r="AC2790" t="s">
        <v>88</v>
      </c>
      <c r="AD2790" t="s">
        <v>89</v>
      </c>
      <c r="AE2790" t="s"/>
      <c r="AF2790" t="s"/>
      <c r="AG2790" t="s"/>
      <c r="AH2790" t="s">
        <v>3163</v>
      </c>
      <c r="AI2790" t="s">
        <v>3162</v>
      </c>
      <c r="AJ2790" t="s"/>
      <c r="AK2790" t="s">
        <v>91</v>
      </c>
      <c r="AL2790" t="s"/>
      <c r="AM2790" t="s"/>
      <c r="AN2790" t="s">
        <v>91</v>
      </c>
      <c r="AO2790" t="s"/>
      <c r="AP2790" t="n">
        <v>53</v>
      </c>
      <c r="AQ2790" t="s">
        <v>92</v>
      </c>
      <c r="AR2790" t="s"/>
      <c r="AS2790" t="s">
        <v>160</v>
      </c>
      <c r="AT2790" t="s">
        <v>94</v>
      </c>
      <c r="AU2790" t="s">
        <v>91</v>
      </c>
      <c r="AV2790" t="s"/>
      <c r="AW2790" t="s">
        <v>95</v>
      </c>
      <c r="AX2790" t="s"/>
      <c r="AY2790" t="n">
        <v>6735217</v>
      </c>
      <c r="AZ2790" t="s">
        <v>3104</v>
      </c>
      <c r="BA2790" t="s"/>
      <c r="BB2790" t="s"/>
      <c r="BC2790" t="n">
        <v>39.1133</v>
      </c>
      <c r="BD2790" t="n">
        <v>39.1133</v>
      </c>
      <c r="BE2790" t="s">
        <v>638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>
        <v>98</v>
      </c>
      <c r="BO2790" t="s">
        <v>82</v>
      </c>
      <c r="BP2790" t="s">
        <v>99</v>
      </c>
      <c r="BQ2790" t="s">
        <v>2378</v>
      </c>
      <c r="BR2790" t="s">
        <v>3106</v>
      </c>
    </row>
    <row r="2791" spans="1:70">
      <c r="A2791" t="s">
        <v>70</v>
      </c>
      <c r="B2791" t="s">
        <v>71</v>
      </c>
      <c r="C2791" t="s">
        <v>72</v>
      </c>
      <c r="D2791" t="n">
        <v>3</v>
      </c>
      <c r="E2791" t="s">
        <v>3100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170.25</v>
      </c>
      <c r="L2791" t="s">
        <v>77</v>
      </c>
      <c r="M2791" t="s"/>
      <c r="N2791" t="s">
        <v>2375</v>
      </c>
      <c r="O2791" t="s">
        <v>79</v>
      </c>
      <c r="P2791" t="s">
        <v>3100</v>
      </c>
      <c r="Q2791" t="s"/>
      <c r="R2791" t="s">
        <v>80</v>
      </c>
      <c r="S2791" t="s">
        <v>3162</v>
      </c>
      <c r="T2791" t="s">
        <v>82</v>
      </c>
      <c r="U2791" t="s">
        <v>83</v>
      </c>
      <c r="V2791" t="s">
        <v>84</v>
      </c>
      <c r="W2791" t="s">
        <v>107</v>
      </c>
      <c r="X2791" t="s"/>
      <c r="Y2791" t="s">
        <v>86</v>
      </c>
      <c r="Z2791">
        <f>HYPERLINK("https://hotelmonitor-cachepage.eclerx.com/savepage/tk_15454758770605123_sr_62.html","info")</f>
        <v/>
      </c>
      <c r="AA2791" t="n">
        <v>-6735217</v>
      </c>
      <c r="AB2791" t="s">
        <v>3109</v>
      </c>
      <c r="AC2791" t="s">
        <v>88</v>
      </c>
      <c r="AD2791" t="s">
        <v>89</v>
      </c>
      <c r="AE2791" t="s"/>
      <c r="AF2791" t="s"/>
      <c r="AG2791" t="s"/>
      <c r="AH2791" t="s">
        <v>3163</v>
      </c>
      <c r="AI2791" t="s">
        <v>3162</v>
      </c>
      <c r="AJ2791" t="s"/>
      <c r="AK2791" t="s">
        <v>91</v>
      </c>
      <c r="AL2791" t="s"/>
      <c r="AM2791" t="s"/>
      <c r="AN2791" t="s">
        <v>91</v>
      </c>
      <c r="AO2791" t="s"/>
      <c r="AP2791" t="n">
        <v>53</v>
      </c>
      <c r="AQ2791" t="s">
        <v>92</v>
      </c>
      <c r="AR2791" t="s"/>
      <c r="AS2791" t="s">
        <v>160</v>
      </c>
      <c r="AT2791" t="s">
        <v>94</v>
      </c>
      <c r="AU2791" t="s">
        <v>91</v>
      </c>
      <c r="AV2791" t="s"/>
      <c r="AW2791" t="s">
        <v>95</v>
      </c>
      <c r="AX2791" t="s"/>
      <c r="AY2791" t="n">
        <v>6735217</v>
      </c>
      <c r="AZ2791" t="s">
        <v>3104</v>
      </c>
      <c r="BA2791" t="s"/>
      <c r="BB2791" t="s"/>
      <c r="BC2791" t="n">
        <v>39.1133</v>
      </c>
      <c r="BD2791" t="n">
        <v>39.1133</v>
      </c>
      <c r="BE2791" t="s">
        <v>638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>
        <v>98</v>
      </c>
      <c r="BO2791" t="s">
        <v>82</v>
      </c>
      <c r="BP2791" t="s">
        <v>99</v>
      </c>
      <c r="BQ2791" t="s">
        <v>2378</v>
      </c>
      <c r="BR2791" t="s">
        <v>3106</v>
      </c>
    </row>
    <row r="2792" spans="1:70">
      <c r="A2792" t="s">
        <v>70</v>
      </c>
      <c r="B2792" t="s">
        <v>71</v>
      </c>
      <c r="C2792" t="s">
        <v>72</v>
      </c>
      <c r="D2792" t="n">
        <v>3</v>
      </c>
      <c r="E2792" t="s">
        <v>3100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173.4</v>
      </c>
      <c r="L2792" t="s">
        <v>77</v>
      </c>
      <c r="M2792" t="s"/>
      <c r="N2792" t="s">
        <v>2375</v>
      </c>
      <c r="O2792" t="s">
        <v>79</v>
      </c>
      <c r="P2792" t="s">
        <v>3100</v>
      </c>
      <c r="Q2792" t="s"/>
      <c r="R2792" t="s">
        <v>80</v>
      </c>
      <c r="S2792" t="s">
        <v>3164</v>
      </c>
      <c r="T2792" t="s">
        <v>82</v>
      </c>
      <c r="U2792" t="s">
        <v>83</v>
      </c>
      <c r="V2792" t="s">
        <v>84</v>
      </c>
      <c r="W2792" t="s">
        <v>103</v>
      </c>
      <c r="X2792" t="s"/>
      <c r="Y2792" t="s">
        <v>86</v>
      </c>
      <c r="Z2792">
        <f>HYPERLINK("https://hotelmonitor-cachepage.eclerx.com/savepage/tk_15454758770605123_sr_62.html","info")</f>
        <v/>
      </c>
      <c r="AA2792" t="n">
        <v>-6735217</v>
      </c>
      <c r="AB2792" t="s">
        <v>3113</v>
      </c>
      <c r="AC2792" t="s">
        <v>88</v>
      </c>
      <c r="AD2792" t="s">
        <v>89</v>
      </c>
      <c r="AE2792" t="s"/>
      <c r="AF2792" t="s"/>
      <c r="AG2792" t="s"/>
      <c r="AH2792" t="s">
        <v>3165</v>
      </c>
      <c r="AI2792" t="s">
        <v>3166</v>
      </c>
      <c r="AJ2792" t="s"/>
      <c r="AK2792" t="s">
        <v>91</v>
      </c>
      <c r="AL2792" t="s"/>
      <c r="AM2792" t="s"/>
      <c r="AN2792" t="s">
        <v>91</v>
      </c>
      <c r="AO2792" t="s"/>
      <c r="AP2792" t="n">
        <v>53</v>
      </c>
      <c r="AQ2792" t="s">
        <v>92</v>
      </c>
      <c r="AR2792" t="s"/>
      <c r="AS2792" t="s">
        <v>160</v>
      </c>
      <c r="AT2792" t="s">
        <v>94</v>
      </c>
      <c r="AU2792" t="s">
        <v>91</v>
      </c>
      <c r="AV2792" t="s"/>
      <c r="AW2792" t="s">
        <v>95</v>
      </c>
      <c r="AX2792" t="s"/>
      <c r="AY2792" t="n">
        <v>6735217</v>
      </c>
      <c r="AZ2792" t="s">
        <v>3104</v>
      </c>
      <c r="BA2792" t="s"/>
      <c r="BB2792" t="s"/>
      <c r="BC2792" t="n">
        <v>39.1133</v>
      </c>
      <c r="BD2792" t="n">
        <v>39.1133</v>
      </c>
      <c r="BE2792" t="s">
        <v>3167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>
        <v>98</v>
      </c>
      <c r="BO2792" t="s">
        <v>82</v>
      </c>
      <c r="BP2792" t="s">
        <v>99</v>
      </c>
      <c r="BQ2792" t="s">
        <v>2378</v>
      </c>
      <c r="BR2792" t="s">
        <v>3106</v>
      </c>
    </row>
    <row r="2793" spans="1:70">
      <c r="A2793" t="s">
        <v>70</v>
      </c>
      <c r="B2793" t="s">
        <v>71</v>
      </c>
      <c r="C2793" t="s">
        <v>72</v>
      </c>
      <c r="D2793" t="n">
        <v>3</v>
      </c>
      <c r="E2793" t="s">
        <v>3100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173.4</v>
      </c>
      <c r="L2793" t="s">
        <v>77</v>
      </c>
      <c r="M2793" t="s"/>
      <c r="N2793" t="s">
        <v>2375</v>
      </c>
      <c r="O2793" t="s">
        <v>79</v>
      </c>
      <c r="P2793" t="s">
        <v>3100</v>
      </c>
      <c r="Q2793" t="s"/>
      <c r="R2793" t="s">
        <v>80</v>
      </c>
      <c r="S2793" t="s">
        <v>3164</v>
      </c>
      <c r="T2793" t="s">
        <v>82</v>
      </c>
      <c r="U2793" t="s">
        <v>83</v>
      </c>
      <c r="V2793" t="s">
        <v>84</v>
      </c>
      <c r="W2793" t="s">
        <v>103</v>
      </c>
      <c r="X2793" t="s"/>
      <c r="Y2793" t="s">
        <v>86</v>
      </c>
      <c r="Z2793">
        <f>HYPERLINK("https://hotelmonitor-cachepage.eclerx.com/savepage/tk_15454758770605123_sr_62.html","info")</f>
        <v/>
      </c>
      <c r="AA2793" t="n">
        <v>-6735217</v>
      </c>
      <c r="AB2793" t="s">
        <v>3113</v>
      </c>
      <c r="AC2793" t="s">
        <v>88</v>
      </c>
      <c r="AD2793" t="s">
        <v>89</v>
      </c>
      <c r="AE2793" t="s"/>
      <c r="AF2793" t="s"/>
      <c r="AG2793" t="s"/>
      <c r="AH2793" t="s">
        <v>3165</v>
      </c>
      <c r="AI2793" t="s">
        <v>3166</v>
      </c>
      <c r="AJ2793" t="s"/>
      <c r="AK2793" t="s">
        <v>91</v>
      </c>
      <c r="AL2793" t="s"/>
      <c r="AM2793" t="s"/>
      <c r="AN2793" t="s">
        <v>91</v>
      </c>
      <c r="AO2793" t="s"/>
      <c r="AP2793" t="n">
        <v>53</v>
      </c>
      <c r="AQ2793" t="s">
        <v>92</v>
      </c>
      <c r="AR2793" t="s"/>
      <c r="AS2793" t="s">
        <v>160</v>
      </c>
      <c r="AT2793" t="s">
        <v>94</v>
      </c>
      <c r="AU2793" t="s">
        <v>91</v>
      </c>
      <c r="AV2793" t="s"/>
      <c r="AW2793" t="s">
        <v>95</v>
      </c>
      <c r="AX2793" t="s"/>
      <c r="AY2793" t="n">
        <v>6735217</v>
      </c>
      <c r="AZ2793" t="s">
        <v>3104</v>
      </c>
      <c r="BA2793" t="s"/>
      <c r="BB2793" t="s"/>
      <c r="BC2793" t="n">
        <v>39.1133</v>
      </c>
      <c r="BD2793" t="n">
        <v>39.1133</v>
      </c>
      <c r="BE2793" t="s">
        <v>3167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>
        <v>98</v>
      </c>
      <c r="BO2793" t="s">
        <v>82</v>
      </c>
      <c r="BP2793" t="s">
        <v>99</v>
      </c>
      <c r="BQ2793" t="s">
        <v>2378</v>
      </c>
      <c r="BR2793" t="s">
        <v>3106</v>
      </c>
    </row>
    <row r="2794" spans="1:70">
      <c r="A2794" t="s">
        <v>70</v>
      </c>
      <c r="B2794" t="s">
        <v>71</v>
      </c>
      <c r="C2794" t="s">
        <v>72</v>
      </c>
      <c r="D2794" t="n">
        <v>3</v>
      </c>
      <c r="E2794" t="s">
        <v>3100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170.25</v>
      </c>
      <c r="L2794" t="s">
        <v>77</v>
      </c>
      <c r="M2794" t="s"/>
      <c r="N2794" t="s">
        <v>2375</v>
      </c>
      <c r="O2794" t="s">
        <v>79</v>
      </c>
      <c r="P2794" t="s">
        <v>3100</v>
      </c>
      <c r="Q2794" t="s"/>
      <c r="R2794" t="s">
        <v>80</v>
      </c>
      <c r="S2794" t="s">
        <v>3162</v>
      </c>
      <c r="T2794" t="s">
        <v>82</v>
      </c>
      <c r="U2794" t="s">
        <v>83</v>
      </c>
      <c r="V2794" t="s">
        <v>84</v>
      </c>
      <c r="W2794" t="s">
        <v>107</v>
      </c>
      <c r="X2794" t="s"/>
      <c r="Y2794" t="s">
        <v>86</v>
      </c>
      <c r="Z2794">
        <f>HYPERLINK("https://hotelmonitor-cachepage.eclerx.com/savepage/tk_15454758770605123_sr_62.html","info")</f>
        <v/>
      </c>
      <c r="AA2794" t="n">
        <v>-6735217</v>
      </c>
      <c r="AB2794" t="s">
        <v>3109</v>
      </c>
      <c r="AC2794" t="s">
        <v>88</v>
      </c>
      <c r="AD2794" t="s">
        <v>89</v>
      </c>
      <c r="AE2794" t="s"/>
      <c r="AF2794" t="s"/>
      <c r="AG2794" t="s"/>
      <c r="AH2794" t="s">
        <v>3168</v>
      </c>
      <c r="AI2794" t="s">
        <v>3162</v>
      </c>
      <c r="AJ2794" t="s"/>
      <c r="AK2794" t="s">
        <v>99</v>
      </c>
      <c r="AL2794" t="s"/>
      <c r="AM2794" t="s"/>
      <c r="AN2794" t="s">
        <v>91</v>
      </c>
      <c r="AO2794" t="s"/>
      <c r="AP2794" t="n">
        <v>53</v>
      </c>
      <c r="AQ2794" t="s">
        <v>92</v>
      </c>
      <c r="AR2794" t="s"/>
      <c r="AS2794" t="s">
        <v>160</v>
      </c>
      <c r="AT2794" t="s">
        <v>94</v>
      </c>
      <c r="AU2794" t="s">
        <v>91</v>
      </c>
      <c r="AV2794" t="s"/>
      <c r="AW2794" t="s">
        <v>95</v>
      </c>
      <c r="AX2794" t="s"/>
      <c r="AY2794" t="n">
        <v>6735217</v>
      </c>
      <c r="AZ2794" t="s">
        <v>3104</v>
      </c>
      <c r="BA2794" t="s"/>
      <c r="BB2794" t="s"/>
      <c r="BC2794" t="n">
        <v>39.1133</v>
      </c>
      <c r="BD2794" t="n">
        <v>39.1133</v>
      </c>
      <c r="BE2794" t="s">
        <v>3169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>
        <v>98</v>
      </c>
      <c r="BO2794" t="s">
        <v>82</v>
      </c>
      <c r="BP2794" t="s">
        <v>99</v>
      </c>
      <c r="BQ2794" t="s">
        <v>2378</v>
      </c>
      <c r="BR2794" t="s">
        <v>3106</v>
      </c>
    </row>
    <row r="2795" spans="1:70">
      <c r="A2795" t="s">
        <v>70</v>
      </c>
      <c r="B2795" t="s">
        <v>71</v>
      </c>
      <c r="C2795" t="s">
        <v>72</v>
      </c>
      <c r="D2795" t="n">
        <v>3</v>
      </c>
      <c r="E2795" t="s">
        <v>3100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170.25</v>
      </c>
      <c r="L2795" t="s">
        <v>77</v>
      </c>
      <c r="M2795" t="s"/>
      <c r="N2795" t="s">
        <v>2375</v>
      </c>
      <c r="O2795" t="s">
        <v>79</v>
      </c>
      <c r="P2795" t="s">
        <v>3100</v>
      </c>
      <c r="Q2795" t="s"/>
      <c r="R2795" t="s">
        <v>80</v>
      </c>
      <c r="S2795" t="s">
        <v>3162</v>
      </c>
      <c r="T2795" t="s">
        <v>82</v>
      </c>
      <c r="U2795" t="s">
        <v>83</v>
      </c>
      <c r="V2795" t="s">
        <v>84</v>
      </c>
      <c r="W2795" t="s">
        <v>107</v>
      </c>
      <c r="X2795" t="s"/>
      <c r="Y2795" t="s">
        <v>86</v>
      </c>
      <c r="Z2795">
        <f>HYPERLINK("https://hotelmonitor-cachepage.eclerx.com/savepage/tk_15454758770605123_sr_62.html","info")</f>
        <v/>
      </c>
      <c r="AA2795" t="n">
        <v>-6735217</v>
      </c>
      <c r="AB2795" t="s">
        <v>3109</v>
      </c>
      <c r="AC2795" t="s">
        <v>88</v>
      </c>
      <c r="AD2795" t="s">
        <v>89</v>
      </c>
      <c r="AE2795" t="s"/>
      <c r="AF2795" t="s"/>
      <c r="AG2795" t="s"/>
      <c r="AH2795" t="s">
        <v>3168</v>
      </c>
      <c r="AI2795" t="s">
        <v>3162</v>
      </c>
      <c r="AJ2795" t="s"/>
      <c r="AK2795" t="s">
        <v>99</v>
      </c>
      <c r="AL2795" t="s"/>
      <c r="AM2795" t="s"/>
      <c r="AN2795" t="s">
        <v>91</v>
      </c>
      <c r="AO2795" t="s"/>
      <c r="AP2795" t="n">
        <v>53</v>
      </c>
      <c r="AQ2795" t="s">
        <v>92</v>
      </c>
      <c r="AR2795" t="s"/>
      <c r="AS2795" t="s">
        <v>160</v>
      </c>
      <c r="AT2795" t="s">
        <v>94</v>
      </c>
      <c r="AU2795" t="s">
        <v>91</v>
      </c>
      <c r="AV2795" t="s"/>
      <c r="AW2795" t="s">
        <v>95</v>
      </c>
      <c r="AX2795" t="s"/>
      <c r="AY2795" t="n">
        <v>6735217</v>
      </c>
      <c r="AZ2795" t="s">
        <v>3104</v>
      </c>
      <c r="BA2795" t="s"/>
      <c r="BB2795" t="s"/>
      <c r="BC2795" t="n">
        <v>39.1133</v>
      </c>
      <c r="BD2795" t="n">
        <v>39.1133</v>
      </c>
      <c r="BE2795" t="s">
        <v>3169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>
        <v>98</v>
      </c>
      <c r="BO2795" t="s">
        <v>82</v>
      </c>
      <c r="BP2795" t="s">
        <v>99</v>
      </c>
      <c r="BQ2795" t="s">
        <v>2378</v>
      </c>
      <c r="BR2795" t="s">
        <v>3106</v>
      </c>
    </row>
    <row r="2796" spans="1:70">
      <c r="A2796" t="s">
        <v>70</v>
      </c>
      <c r="B2796" t="s">
        <v>71</v>
      </c>
      <c r="C2796" t="s">
        <v>72</v>
      </c>
      <c r="D2796" t="n">
        <v>3</v>
      </c>
      <c r="E2796" t="s">
        <v>3100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173.4</v>
      </c>
      <c r="L2796" t="s">
        <v>77</v>
      </c>
      <c r="M2796" t="s"/>
      <c r="N2796" t="s">
        <v>2375</v>
      </c>
      <c r="O2796" t="s">
        <v>79</v>
      </c>
      <c r="P2796" t="s">
        <v>3100</v>
      </c>
      <c r="Q2796" t="s"/>
      <c r="R2796" t="s">
        <v>80</v>
      </c>
      <c r="S2796" t="s">
        <v>3164</v>
      </c>
      <c r="T2796" t="s">
        <v>82</v>
      </c>
      <c r="U2796" t="s">
        <v>83</v>
      </c>
      <c r="V2796" t="s">
        <v>84</v>
      </c>
      <c r="W2796" t="s">
        <v>103</v>
      </c>
      <c r="X2796" t="s"/>
      <c r="Y2796" t="s">
        <v>86</v>
      </c>
      <c r="Z2796">
        <f>HYPERLINK("https://hotelmonitor-cachepage.eclerx.com/savepage/tk_15454758770605123_sr_62.html","info")</f>
        <v/>
      </c>
      <c r="AA2796" t="n">
        <v>-6735217</v>
      </c>
      <c r="AB2796" t="s">
        <v>3119</v>
      </c>
      <c r="AC2796" t="s">
        <v>88</v>
      </c>
      <c r="AD2796" t="s">
        <v>89</v>
      </c>
      <c r="AE2796" t="s"/>
      <c r="AF2796" t="s"/>
      <c r="AG2796" t="s"/>
      <c r="AH2796" t="s">
        <v>3170</v>
      </c>
      <c r="AI2796" t="s">
        <v>3166</v>
      </c>
      <c r="AJ2796" t="s"/>
      <c r="AK2796" t="s">
        <v>99</v>
      </c>
      <c r="AL2796" t="s"/>
      <c r="AM2796" t="s"/>
      <c r="AN2796" t="s">
        <v>91</v>
      </c>
      <c r="AO2796" t="s"/>
      <c r="AP2796" t="n">
        <v>53</v>
      </c>
      <c r="AQ2796" t="s">
        <v>92</v>
      </c>
      <c r="AR2796" t="s"/>
      <c r="AS2796" t="s">
        <v>160</v>
      </c>
      <c r="AT2796" t="s">
        <v>94</v>
      </c>
      <c r="AU2796" t="s">
        <v>99</v>
      </c>
      <c r="AV2796" t="s"/>
      <c r="AW2796" t="s">
        <v>95</v>
      </c>
      <c r="AX2796" t="s"/>
      <c r="AY2796" t="n">
        <v>6735217</v>
      </c>
      <c r="AZ2796" t="s">
        <v>3104</v>
      </c>
      <c r="BA2796" t="s"/>
      <c r="BB2796" t="s"/>
      <c r="BC2796" t="n">
        <v>39.1133</v>
      </c>
      <c r="BD2796" t="n">
        <v>39.1133</v>
      </c>
      <c r="BE2796" t="s">
        <v>3171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>
        <v>98</v>
      </c>
      <c r="BO2796" t="s">
        <v>82</v>
      </c>
      <c r="BP2796" t="s">
        <v>99</v>
      </c>
      <c r="BQ2796" t="s">
        <v>2378</v>
      </c>
      <c r="BR2796" t="s">
        <v>3106</v>
      </c>
    </row>
    <row r="2797" spans="1:70">
      <c r="A2797" t="s">
        <v>70</v>
      </c>
      <c r="B2797" t="s">
        <v>71</v>
      </c>
      <c r="C2797" t="s">
        <v>72</v>
      </c>
      <c r="D2797" t="n">
        <v>3</v>
      </c>
      <c r="E2797" t="s">
        <v>3100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173.4</v>
      </c>
      <c r="L2797" t="s">
        <v>77</v>
      </c>
      <c r="M2797" t="s"/>
      <c r="N2797" t="s">
        <v>2375</v>
      </c>
      <c r="O2797" t="s">
        <v>79</v>
      </c>
      <c r="P2797" t="s">
        <v>3100</v>
      </c>
      <c r="Q2797" t="s"/>
      <c r="R2797" t="s">
        <v>80</v>
      </c>
      <c r="S2797" t="s">
        <v>3164</v>
      </c>
      <c r="T2797" t="s">
        <v>82</v>
      </c>
      <c r="U2797" t="s">
        <v>83</v>
      </c>
      <c r="V2797" t="s">
        <v>84</v>
      </c>
      <c r="W2797" t="s">
        <v>103</v>
      </c>
      <c r="X2797" t="s"/>
      <c r="Y2797" t="s">
        <v>86</v>
      </c>
      <c r="Z2797">
        <f>HYPERLINK("https://hotelmonitor-cachepage.eclerx.com/savepage/tk_15454758770605123_sr_62.html","info")</f>
        <v/>
      </c>
      <c r="AA2797" t="n">
        <v>-6735217</v>
      </c>
      <c r="AB2797" t="s">
        <v>3119</v>
      </c>
      <c r="AC2797" t="s">
        <v>88</v>
      </c>
      <c r="AD2797" t="s">
        <v>89</v>
      </c>
      <c r="AE2797" t="s"/>
      <c r="AF2797" t="s"/>
      <c r="AG2797" t="s"/>
      <c r="AH2797" t="s">
        <v>3170</v>
      </c>
      <c r="AI2797" t="s">
        <v>3166</v>
      </c>
      <c r="AJ2797" t="s"/>
      <c r="AK2797" t="s">
        <v>99</v>
      </c>
      <c r="AL2797" t="s"/>
      <c r="AM2797" t="s"/>
      <c r="AN2797" t="s">
        <v>91</v>
      </c>
      <c r="AO2797" t="s"/>
      <c r="AP2797" t="n">
        <v>53</v>
      </c>
      <c r="AQ2797" t="s">
        <v>92</v>
      </c>
      <c r="AR2797" t="s"/>
      <c r="AS2797" t="s">
        <v>160</v>
      </c>
      <c r="AT2797" t="s">
        <v>94</v>
      </c>
      <c r="AU2797" t="s">
        <v>99</v>
      </c>
      <c r="AV2797" t="s"/>
      <c r="AW2797" t="s">
        <v>95</v>
      </c>
      <c r="AX2797" t="s"/>
      <c r="AY2797" t="n">
        <v>6735217</v>
      </c>
      <c r="AZ2797" t="s">
        <v>3104</v>
      </c>
      <c r="BA2797" t="s"/>
      <c r="BB2797" t="s"/>
      <c r="BC2797" t="n">
        <v>39.1133</v>
      </c>
      <c r="BD2797" t="n">
        <v>39.1133</v>
      </c>
      <c r="BE2797" t="s">
        <v>3171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>
        <v>98</v>
      </c>
      <c r="BO2797" t="s">
        <v>82</v>
      </c>
      <c r="BP2797" t="s">
        <v>99</v>
      </c>
      <c r="BQ2797" t="s">
        <v>2378</v>
      </c>
      <c r="BR2797" t="s">
        <v>3106</v>
      </c>
    </row>
    <row r="2798" spans="1:70">
      <c r="A2798" t="s">
        <v>70</v>
      </c>
      <c r="B2798" t="s">
        <v>71</v>
      </c>
      <c r="C2798" t="s">
        <v>72</v>
      </c>
      <c r="D2798" t="n">
        <v>3</v>
      </c>
      <c r="E2798" t="s">
        <v>3100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173.4</v>
      </c>
      <c r="L2798" t="s">
        <v>77</v>
      </c>
      <c r="M2798" t="s"/>
      <c r="N2798" t="s">
        <v>2375</v>
      </c>
      <c r="O2798" t="s">
        <v>79</v>
      </c>
      <c r="P2798" t="s">
        <v>3100</v>
      </c>
      <c r="Q2798" t="s"/>
      <c r="R2798" t="s">
        <v>80</v>
      </c>
      <c r="S2798" t="s">
        <v>3164</v>
      </c>
      <c r="T2798" t="s">
        <v>82</v>
      </c>
      <c r="U2798" t="s">
        <v>83</v>
      </c>
      <c r="V2798" t="s">
        <v>84</v>
      </c>
      <c r="W2798" t="s">
        <v>103</v>
      </c>
      <c r="X2798" t="s"/>
      <c r="Y2798" t="s">
        <v>86</v>
      </c>
      <c r="Z2798">
        <f>HYPERLINK("https://hotelmonitor-cachepage.eclerx.com/savepage/tk_15454758770605123_sr_62.html","info")</f>
        <v/>
      </c>
      <c r="AA2798" t="n">
        <v>-6735217</v>
      </c>
      <c r="AB2798" t="s">
        <v>3113</v>
      </c>
      <c r="AC2798" t="s">
        <v>88</v>
      </c>
      <c r="AD2798" t="s">
        <v>89</v>
      </c>
      <c r="AE2798" t="s"/>
      <c r="AF2798" t="s"/>
      <c r="AG2798" t="s"/>
      <c r="AH2798" t="s">
        <v>3170</v>
      </c>
      <c r="AI2798" t="s">
        <v>3166</v>
      </c>
      <c r="AJ2798" t="s"/>
      <c r="AK2798" t="s">
        <v>99</v>
      </c>
      <c r="AL2798" t="s"/>
      <c r="AM2798" t="s"/>
      <c r="AN2798" t="s">
        <v>91</v>
      </c>
      <c r="AO2798" t="s"/>
      <c r="AP2798" t="n">
        <v>53</v>
      </c>
      <c r="AQ2798" t="s">
        <v>92</v>
      </c>
      <c r="AR2798" t="s"/>
      <c r="AS2798" t="s">
        <v>160</v>
      </c>
      <c r="AT2798" t="s">
        <v>94</v>
      </c>
      <c r="AU2798" t="s">
        <v>91</v>
      </c>
      <c r="AV2798" t="s"/>
      <c r="AW2798" t="s">
        <v>95</v>
      </c>
      <c r="AX2798" t="s"/>
      <c r="AY2798" t="n">
        <v>6735217</v>
      </c>
      <c r="AZ2798" t="s">
        <v>3104</v>
      </c>
      <c r="BA2798" t="s"/>
      <c r="BB2798" t="s"/>
      <c r="BC2798" t="n">
        <v>39.1133</v>
      </c>
      <c r="BD2798" t="n">
        <v>39.1133</v>
      </c>
      <c r="BE2798" t="s">
        <v>3171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>
        <v>98</v>
      </c>
      <c r="BO2798" t="s">
        <v>82</v>
      </c>
      <c r="BP2798" t="s">
        <v>99</v>
      </c>
      <c r="BQ2798" t="s">
        <v>2378</v>
      </c>
      <c r="BR2798" t="s">
        <v>3106</v>
      </c>
    </row>
    <row r="2799" spans="1:70">
      <c r="A2799" t="s">
        <v>70</v>
      </c>
      <c r="B2799" t="s">
        <v>71</v>
      </c>
      <c r="C2799" t="s">
        <v>72</v>
      </c>
      <c r="D2799" t="n">
        <v>3</v>
      </c>
      <c r="E2799" t="s">
        <v>3100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173.4</v>
      </c>
      <c r="L2799" t="s">
        <v>77</v>
      </c>
      <c r="M2799" t="s"/>
      <c r="N2799" t="s">
        <v>2375</v>
      </c>
      <c r="O2799" t="s">
        <v>79</v>
      </c>
      <c r="P2799" t="s">
        <v>3100</v>
      </c>
      <c r="Q2799" t="s"/>
      <c r="R2799" t="s">
        <v>80</v>
      </c>
      <c r="S2799" t="s">
        <v>3164</v>
      </c>
      <c r="T2799" t="s">
        <v>82</v>
      </c>
      <c r="U2799" t="s">
        <v>83</v>
      </c>
      <c r="V2799" t="s">
        <v>84</v>
      </c>
      <c r="W2799" t="s">
        <v>103</v>
      </c>
      <c r="X2799" t="s"/>
      <c r="Y2799" t="s">
        <v>86</v>
      </c>
      <c r="Z2799">
        <f>HYPERLINK("https://hotelmonitor-cachepage.eclerx.com/savepage/tk_15454758770605123_sr_62.html","info")</f>
        <v/>
      </c>
      <c r="AA2799" t="n">
        <v>-6735217</v>
      </c>
      <c r="AB2799" t="s">
        <v>3113</v>
      </c>
      <c r="AC2799" t="s">
        <v>88</v>
      </c>
      <c r="AD2799" t="s">
        <v>89</v>
      </c>
      <c r="AE2799" t="s"/>
      <c r="AF2799" t="s"/>
      <c r="AG2799" t="s"/>
      <c r="AH2799" t="s">
        <v>3170</v>
      </c>
      <c r="AI2799" t="s">
        <v>3166</v>
      </c>
      <c r="AJ2799" t="s"/>
      <c r="AK2799" t="s">
        <v>99</v>
      </c>
      <c r="AL2799" t="s"/>
      <c r="AM2799" t="s"/>
      <c r="AN2799" t="s">
        <v>91</v>
      </c>
      <c r="AO2799" t="s"/>
      <c r="AP2799" t="n">
        <v>53</v>
      </c>
      <c r="AQ2799" t="s">
        <v>92</v>
      </c>
      <c r="AR2799" t="s"/>
      <c r="AS2799" t="s">
        <v>160</v>
      </c>
      <c r="AT2799" t="s">
        <v>94</v>
      </c>
      <c r="AU2799" t="s">
        <v>91</v>
      </c>
      <c r="AV2799" t="s"/>
      <c r="AW2799" t="s">
        <v>95</v>
      </c>
      <c r="AX2799" t="s"/>
      <c r="AY2799" t="n">
        <v>6735217</v>
      </c>
      <c r="AZ2799" t="s">
        <v>3104</v>
      </c>
      <c r="BA2799" t="s"/>
      <c r="BB2799" t="s"/>
      <c r="BC2799" t="n">
        <v>39.1133</v>
      </c>
      <c r="BD2799" t="n">
        <v>39.1133</v>
      </c>
      <c r="BE2799" t="s">
        <v>3171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>
        <v>98</v>
      </c>
      <c r="BO2799" t="s">
        <v>82</v>
      </c>
      <c r="BP2799" t="s">
        <v>99</v>
      </c>
      <c r="BQ2799" t="s">
        <v>2378</v>
      </c>
      <c r="BR2799" t="s">
        <v>3106</v>
      </c>
    </row>
    <row r="2800" spans="1:70">
      <c r="A2800" t="s">
        <v>70</v>
      </c>
      <c r="B2800" t="s">
        <v>71</v>
      </c>
      <c r="C2800" t="s">
        <v>72</v>
      </c>
      <c r="D2800" t="n">
        <v>3</v>
      </c>
      <c r="E2800" t="s">
        <v>3100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181.6</v>
      </c>
      <c r="L2800" t="s">
        <v>77</v>
      </c>
      <c r="M2800" t="s"/>
      <c r="N2800" t="s">
        <v>2375</v>
      </c>
      <c r="O2800" t="s">
        <v>79</v>
      </c>
      <c r="P2800" t="s">
        <v>3100</v>
      </c>
      <c r="Q2800" t="s"/>
      <c r="R2800" t="s">
        <v>80</v>
      </c>
      <c r="S2800" t="s">
        <v>3172</v>
      </c>
      <c r="T2800" t="s">
        <v>82</v>
      </c>
      <c r="U2800" t="s">
        <v>83</v>
      </c>
      <c r="V2800" t="s">
        <v>84</v>
      </c>
      <c r="W2800" t="s">
        <v>107</v>
      </c>
      <c r="X2800" t="s"/>
      <c r="Y2800" t="s">
        <v>86</v>
      </c>
      <c r="Z2800">
        <f>HYPERLINK("https://hotelmonitor-cachepage.eclerx.com/savepage/tk_15454758770605123_sr_62.html","info")</f>
        <v/>
      </c>
      <c r="AA2800" t="n">
        <v>-6735217</v>
      </c>
      <c r="AB2800" t="s">
        <v>3123</v>
      </c>
      <c r="AC2800" t="s">
        <v>88</v>
      </c>
      <c r="AD2800" t="s">
        <v>89</v>
      </c>
      <c r="AE2800" t="s"/>
      <c r="AF2800" t="s"/>
      <c r="AG2800" t="s"/>
      <c r="AH2800" t="s">
        <v>3173</v>
      </c>
      <c r="AI2800" t="s">
        <v>3174</v>
      </c>
      <c r="AJ2800" t="s"/>
      <c r="AK2800" t="s">
        <v>91</v>
      </c>
      <c r="AL2800" t="s"/>
      <c r="AM2800" t="s"/>
      <c r="AN2800" t="s">
        <v>91</v>
      </c>
      <c r="AO2800" t="s"/>
      <c r="AP2800" t="n">
        <v>53</v>
      </c>
      <c r="AQ2800" t="s">
        <v>92</v>
      </c>
      <c r="AR2800" t="s"/>
      <c r="AS2800" t="s">
        <v>160</v>
      </c>
      <c r="AT2800" t="s">
        <v>94</v>
      </c>
      <c r="AU2800" t="s">
        <v>91</v>
      </c>
      <c r="AV2800" t="s"/>
      <c r="AW2800" t="s">
        <v>95</v>
      </c>
      <c r="AX2800" t="s"/>
      <c r="AY2800" t="n">
        <v>6735217</v>
      </c>
      <c r="AZ2800" t="s">
        <v>3104</v>
      </c>
      <c r="BA2800" t="s"/>
      <c r="BB2800" t="s"/>
      <c r="BC2800" t="n">
        <v>39.1133</v>
      </c>
      <c r="BD2800" t="n">
        <v>39.1133</v>
      </c>
      <c r="BE2800" t="s">
        <v>3175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>
        <v>98</v>
      </c>
      <c r="BO2800" t="s">
        <v>82</v>
      </c>
      <c r="BP2800" t="s">
        <v>99</v>
      </c>
      <c r="BQ2800" t="s">
        <v>2378</v>
      </c>
      <c r="BR2800" t="s">
        <v>3106</v>
      </c>
    </row>
    <row r="2801" spans="1:70">
      <c r="A2801" t="s">
        <v>70</v>
      </c>
      <c r="B2801" t="s">
        <v>71</v>
      </c>
      <c r="C2801" t="s">
        <v>72</v>
      </c>
      <c r="D2801" t="n">
        <v>3</v>
      </c>
      <c r="E2801" t="s">
        <v>3100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181.6</v>
      </c>
      <c r="L2801" t="s">
        <v>77</v>
      </c>
      <c r="M2801" t="s"/>
      <c r="N2801" t="s">
        <v>2375</v>
      </c>
      <c r="O2801" t="s">
        <v>79</v>
      </c>
      <c r="P2801" t="s">
        <v>3100</v>
      </c>
      <c r="Q2801" t="s"/>
      <c r="R2801" t="s">
        <v>80</v>
      </c>
      <c r="S2801" t="s">
        <v>3172</v>
      </c>
      <c r="T2801" t="s">
        <v>82</v>
      </c>
      <c r="U2801" t="s">
        <v>83</v>
      </c>
      <c r="V2801" t="s">
        <v>84</v>
      </c>
      <c r="W2801" t="s">
        <v>107</v>
      </c>
      <c r="X2801" t="s"/>
      <c r="Y2801" t="s">
        <v>86</v>
      </c>
      <c r="Z2801">
        <f>HYPERLINK("https://hotelmonitor-cachepage.eclerx.com/savepage/tk_15454758770605123_sr_62.html","info")</f>
        <v/>
      </c>
      <c r="AA2801" t="n">
        <v>-6735217</v>
      </c>
      <c r="AB2801" t="s">
        <v>3123</v>
      </c>
      <c r="AC2801" t="s">
        <v>88</v>
      </c>
      <c r="AD2801" t="s">
        <v>89</v>
      </c>
      <c r="AE2801" t="s"/>
      <c r="AF2801" t="s"/>
      <c r="AG2801" t="s"/>
      <c r="AH2801" t="s">
        <v>3173</v>
      </c>
      <c r="AI2801" t="s">
        <v>3174</v>
      </c>
      <c r="AJ2801" t="s"/>
      <c r="AK2801" t="s">
        <v>91</v>
      </c>
      <c r="AL2801" t="s"/>
      <c r="AM2801" t="s"/>
      <c r="AN2801" t="s">
        <v>91</v>
      </c>
      <c r="AO2801" t="s"/>
      <c r="AP2801" t="n">
        <v>53</v>
      </c>
      <c r="AQ2801" t="s">
        <v>92</v>
      </c>
      <c r="AR2801" t="s"/>
      <c r="AS2801" t="s">
        <v>160</v>
      </c>
      <c r="AT2801" t="s">
        <v>94</v>
      </c>
      <c r="AU2801" t="s">
        <v>91</v>
      </c>
      <c r="AV2801" t="s"/>
      <c r="AW2801" t="s">
        <v>95</v>
      </c>
      <c r="AX2801" t="s"/>
      <c r="AY2801" t="n">
        <v>6735217</v>
      </c>
      <c r="AZ2801" t="s">
        <v>3104</v>
      </c>
      <c r="BA2801" t="s"/>
      <c r="BB2801" t="s"/>
      <c r="BC2801" t="n">
        <v>39.1133</v>
      </c>
      <c r="BD2801" t="n">
        <v>39.1133</v>
      </c>
      <c r="BE2801" t="s">
        <v>3175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>
        <v>98</v>
      </c>
      <c r="BO2801" t="s">
        <v>82</v>
      </c>
      <c r="BP2801" t="s">
        <v>99</v>
      </c>
      <c r="BQ2801" t="s">
        <v>2378</v>
      </c>
      <c r="BR2801" t="s">
        <v>3106</v>
      </c>
    </row>
    <row r="2802" spans="1:70">
      <c r="A2802" t="s">
        <v>70</v>
      </c>
      <c r="B2802" t="s">
        <v>71</v>
      </c>
      <c r="C2802" t="s">
        <v>72</v>
      </c>
      <c r="D2802" t="n">
        <v>3</v>
      </c>
      <c r="E2802" t="s">
        <v>3100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183.6</v>
      </c>
      <c r="L2802" t="s">
        <v>77</v>
      </c>
      <c r="M2802" t="s"/>
      <c r="N2802" t="s">
        <v>2375</v>
      </c>
      <c r="O2802" t="s">
        <v>79</v>
      </c>
      <c r="P2802" t="s">
        <v>3100</v>
      </c>
      <c r="Q2802" t="s"/>
      <c r="R2802" t="s">
        <v>80</v>
      </c>
      <c r="S2802" t="s">
        <v>3176</v>
      </c>
      <c r="T2802" t="s">
        <v>82</v>
      </c>
      <c r="U2802" t="s">
        <v>83</v>
      </c>
      <c r="V2802" t="s">
        <v>84</v>
      </c>
      <c r="W2802" t="s">
        <v>103</v>
      </c>
      <c r="X2802" t="s"/>
      <c r="Y2802" t="s">
        <v>86</v>
      </c>
      <c r="Z2802">
        <f>HYPERLINK("https://hotelmonitor-cachepage.eclerx.com/savepage/tk_15454758770605123_sr_62.html","info")</f>
        <v/>
      </c>
      <c r="AA2802" t="n">
        <v>-6735217</v>
      </c>
      <c r="AB2802" t="s">
        <v>3128</v>
      </c>
      <c r="AC2802" t="s">
        <v>88</v>
      </c>
      <c r="AD2802" t="s">
        <v>89</v>
      </c>
      <c r="AE2802" t="s"/>
      <c r="AF2802" t="s"/>
      <c r="AG2802" t="s"/>
      <c r="AH2802" t="s">
        <v>3177</v>
      </c>
      <c r="AI2802" t="s">
        <v>3178</v>
      </c>
      <c r="AJ2802" t="s"/>
      <c r="AK2802" t="s">
        <v>91</v>
      </c>
      <c r="AL2802" t="s"/>
      <c r="AM2802" t="s"/>
      <c r="AN2802" t="s">
        <v>91</v>
      </c>
      <c r="AO2802" t="s"/>
      <c r="AP2802" t="n">
        <v>53</v>
      </c>
      <c r="AQ2802" t="s">
        <v>92</v>
      </c>
      <c r="AR2802" t="s"/>
      <c r="AS2802" t="s">
        <v>160</v>
      </c>
      <c r="AT2802" t="s">
        <v>94</v>
      </c>
      <c r="AU2802" t="s">
        <v>91</v>
      </c>
      <c r="AV2802" t="s"/>
      <c r="AW2802" t="s">
        <v>95</v>
      </c>
      <c r="AX2802" t="s"/>
      <c r="AY2802" t="n">
        <v>6735217</v>
      </c>
      <c r="AZ2802" t="s">
        <v>3104</v>
      </c>
      <c r="BA2802" t="s"/>
      <c r="BB2802" t="s"/>
      <c r="BC2802" t="n">
        <v>39.1133</v>
      </c>
      <c r="BD2802" t="n">
        <v>39.1133</v>
      </c>
      <c r="BE2802" t="s">
        <v>3179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>
        <v>98</v>
      </c>
      <c r="BO2802" t="s">
        <v>82</v>
      </c>
      <c r="BP2802" t="s">
        <v>99</v>
      </c>
      <c r="BQ2802" t="s">
        <v>2378</v>
      </c>
      <c r="BR2802" t="s">
        <v>3106</v>
      </c>
    </row>
    <row r="2803" spans="1:70">
      <c r="A2803" t="s">
        <v>70</v>
      </c>
      <c r="B2803" t="s">
        <v>71</v>
      </c>
      <c r="C2803" t="s">
        <v>72</v>
      </c>
      <c r="D2803" t="n">
        <v>3</v>
      </c>
      <c r="E2803" t="s">
        <v>3100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183.6</v>
      </c>
      <c r="L2803" t="s">
        <v>77</v>
      </c>
      <c r="M2803" t="s"/>
      <c r="N2803" t="s">
        <v>2375</v>
      </c>
      <c r="O2803" t="s">
        <v>79</v>
      </c>
      <c r="P2803" t="s">
        <v>3100</v>
      </c>
      <c r="Q2803" t="s"/>
      <c r="R2803" t="s">
        <v>80</v>
      </c>
      <c r="S2803" t="s">
        <v>3176</v>
      </c>
      <c r="T2803" t="s">
        <v>82</v>
      </c>
      <c r="U2803" t="s">
        <v>83</v>
      </c>
      <c r="V2803" t="s">
        <v>84</v>
      </c>
      <c r="W2803" t="s">
        <v>103</v>
      </c>
      <c r="X2803" t="s"/>
      <c r="Y2803" t="s">
        <v>86</v>
      </c>
      <c r="Z2803">
        <f>HYPERLINK("https://hotelmonitor-cachepage.eclerx.com/savepage/tk_15454758770605123_sr_62.html","info")</f>
        <v/>
      </c>
      <c r="AA2803" t="n">
        <v>-6735217</v>
      </c>
      <c r="AB2803" t="s">
        <v>3128</v>
      </c>
      <c r="AC2803" t="s">
        <v>88</v>
      </c>
      <c r="AD2803" t="s">
        <v>89</v>
      </c>
      <c r="AE2803" t="s"/>
      <c r="AF2803" t="s"/>
      <c r="AG2803" t="s"/>
      <c r="AH2803" t="s">
        <v>3177</v>
      </c>
      <c r="AI2803" t="s">
        <v>3178</v>
      </c>
      <c r="AJ2803" t="s"/>
      <c r="AK2803" t="s">
        <v>91</v>
      </c>
      <c r="AL2803" t="s"/>
      <c r="AM2803" t="s"/>
      <c r="AN2803" t="s">
        <v>91</v>
      </c>
      <c r="AO2803" t="s"/>
      <c r="AP2803" t="n">
        <v>53</v>
      </c>
      <c r="AQ2803" t="s">
        <v>92</v>
      </c>
      <c r="AR2803" t="s"/>
      <c r="AS2803" t="s">
        <v>160</v>
      </c>
      <c r="AT2803" t="s">
        <v>94</v>
      </c>
      <c r="AU2803" t="s">
        <v>91</v>
      </c>
      <c r="AV2803" t="s"/>
      <c r="AW2803" t="s">
        <v>95</v>
      </c>
      <c r="AX2803" t="s"/>
      <c r="AY2803" t="n">
        <v>6735217</v>
      </c>
      <c r="AZ2803" t="s">
        <v>3104</v>
      </c>
      <c r="BA2803" t="s"/>
      <c r="BB2803" t="s"/>
      <c r="BC2803" t="n">
        <v>39.1133</v>
      </c>
      <c r="BD2803" t="n">
        <v>39.1133</v>
      </c>
      <c r="BE2803" t="s">
        <v>3179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>
        <v>98</v>
      </c>
      <c r="BO2803" t="s">
        <v>82</v>
      </c>
      <c r="BP2803" t="s">
        <v>99</v>
      </c>
      <c r="BQ2803" t="s">
        <v>2378</v>
      </c>
      <c r="BR2803" t="s">
        <v>3106</v>
      </c>
    </row>
    <row r="2804" spans="1:70">
      <c r="A2804" t="s">
        <v>70</v>
      </c>
      <c r="B2804" t="s">
        <v>71</v>
      </c>
      <c r="C2804" t="s">
        <v>72</v>
      </c>
      <c r="D2804" t="n">
        <v>3</v>
      </c>
      <c r="E2804" t="s">
        <v>3100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181.6</v>
      </c>
      <c r="L2804" t="s">
        <v>77</v>
      </c>
      <c r="M2804" t="s"/>
      <c r="N2804" t="s">
        <v>2375</v>
      </c>
      <c r="O2804" t="s">
        <v>79</v>
      </c>
      <c r="P2804" t="s">
        <v>3100</v>
      </c>
      <c r="Q2804" t="s"/>
      <c r="R2804" t="s">
        <v>80</v>
      </c>
      <c r="S2804" t="s">
        <v>3172</v>
      </c>
      <c r="T2804" t="s">
        <v>82</v>
      </c>
      <c r="U2804" t="s">
        <v>83</v>
      </c>
      <c r="V2804" t="s">
        <v>84</v>
      </c>
      <c r="W2804" t="s">
        <v>107</v>
      </c>
      <c r="X2804" t="s"/>
      <c r="Y2804" t="s">
        <v>86</v>
      </c>
      <c r="Z2804">
        <f>HYPERLINK("https://hotelmonitor-cachepage.eclerx.com/savepage/tk_15454758770605123_sr_62.html","info")</f>
        <v/>
      </c>
      <c r="AA2804" t="n">
        <v>-6735217</v>
      </c>
      <c r="AB2804" t="s">
        <v>3131</v>
      </c>
      <c r="AC2804" t="s">
        <v>88</v>
      </c>
      <c r="AD2804" t="s">
        <v>89</v>
      </c>
      <c r="AE2804" t="s"/>
      <c r="AF2804" t="s"/>
      <c r="AG2804" t="s"/>
      <c r="AH2804" t="s">
        <v>3180</v>
      </c>
      <c r="AI2804" t="s">
        <v>3174</v>
      </c>
      <c r="AJ2804" t="s"/>
      <c r="AK2804" t="s">
        <v>99</v>
      </c>
      <c r="AL2804" t="s"/>
      <c r="AM2804" t="s"/>
      <c r="AN2804" t="s">
        <v>91</v>
      </c>
      <c r="AO2804" t="s"/>
      <c r="AP2804" t="n">
        <v>53</v>
      </c>
      <c r="AQ2804" t="s">
        <v>92</v>
      </c>
      <c r="AR2804" t="s"/>
      <c r="AS2804" t="s">
        <v>160</v>
      </c>
      <c r="AT2804" t="s">
        <v>94</v>
      </c>
      <c r="AU2804" t="s">
        <v>99</v>
      </c>
      <c r="AV2804" t="s"/>
      <c r="AW2804" t="s">
        <v>95</v>
      </c>
      <c r="AX2804" t="s"/>
      <c r="AY2804" t="n">
        <v>6735217</v>
      </c>
      <c r="AZ2804" t="s">
        <v>3104</v>
      </c>
      <c r="BA2804" t="s"/>
      <c r="BB2804" t="s"/>
      <c r="BC2804" t="n">
        <v>39.1133</v>
      </c>
      <c r="BD2804" t="n">
        <v>39.1133</v>
      </c>
      <c r="BE2804" t="s">
        <v>3181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>
        <v>98</v>
      </c>
      <c r="BO2804" t="s">
        <v>82</v>
      </c>
      <c r="BP2804" t="s">
        <v>99</v>
      </c>
      <c r="BQ2804" t="s">
        <v>2378</v>
      </c>
      <c r="BR2804" t="s">
        <v>3106</v>
      </c>
    </row>
    <row r="2805" spans="1:70">
      <c r="A2805" t="s">
        <v>70</v>
      </c>
      <c r="B2805" t="s">
        <v>71</v>
      </c>
      <c r="C2805" t="s">
        <v>72</v>
      </c>
      <c r="D2805" t="n">
        <v>3</v>
      </c>
      <c r="E2805" t="s">
        <v>3100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181.6</v>
      </c>
      <c r="L2805" t="s">
        <v>77</v>
      </c>
      <c r="M2805" t="s"/>
      <c r="N2805" t="s">
        <v>2375</v>
      </c>
      <c r="O2805" t="s">
        <v>79</v>
      </c>
      <c r="P2805" t="s">
        <v>3100</v>
      </c>
      <c r="Q2805" t="s"/>
      <c r="R2805" t="s">
        <v>80</v>
      </c>
      <c r="S2805" t="s">
        <v>3172</v>
      </c>
      <c r="T2805" t="s">
        <v>82</v>
      </c>
      <c r="U2805" t="s">
        <v>83</v>
      </c>
      <c r="V2805" t="s">
        <v>84</v>
      </c>
      <c r="W2805" t="s">
        <v>107</v>
      </c>
      <c r="X2805" t="s"/>
      <c r="Y2805" t="s">
        <v>86</v>
      </c>
      <c r="Z2805">
        <f>HYPERLINK("https://hotelmonitor-cachepage.eclerx.com/savepage/tk_15454758770605123_sr_62.html","info")</f>
        <v/>
      </c>
      <c r="AA2805" t="n">
        <v>-6735217</v>
      </c>
      <c r="AB2805" t="s">
        <v>3131</v>
      </c>
      <c r="AC2805" t="s">
        <v>88</v>
      </c>
      <c r="AD2805" t="s">
        <v>89</v>
      </c>
      <c r="AE2805" t="s"/>
      <c r="AF2805" t="s"/>
      <c r="AG2805" t="s"/>
      <c r="AH2805" t="s">
        <v>3180</v>
      </c>
      <c r="AI2805" t="s">
        <v>3174</v>
      </c>
      <c r="AJ2805" t="s"/>
      <c r="AK2805" t="s">
        <v>99</v>
      </c>
      <c r="AL2805" t="s"/>
      <c r="AM2805" t="s"/>
      <c r="AN2805" t="s">
        <v>91</v>
      </c>
      <c r="AO2805" t="s"/>
      <c r="AP2805" t="n">
        <v>53</v>
      </c>
      <c r="AQ2805" t="s">
        <v>92</v>
      </c>
      <c r="AR2805" t="s"/>
      <c r="AS2805" t="s">
        <v>160</v>
      </c>
      <c r="AT2805" t="s">
        <v>94</v>
      </c>
      <c r="AU2805" t="s">
        <v>99</v>
      </c>
      <c r="AV2805" t="s"/>
      <c r="AW2805" t="s">
        <v>95</v>
      </c>
      <c r="AX2805" t="s"/>
      <c r="AY2805" t="n">
        <v>6735217</v>
      </c>
      <c r="AZ2805" t="s">
        <v>3104</v>
      </c>
      <c r="BA2805" t="s"/>
      <c r="BB2805" t="s"/>
      <c r="BC2805" t="n">
        <v>39.1133</v>
      </c>
      <c r="BD2805" t="n">
        <v>39.1133</v>
      </c>
      <c r="BE2805" t="s">
        <v>3181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>
        <v>98</v>
      </c>
      <c r="BO2805" t="s">
        <v>82</v>
      </c>
      <c r="BP2805" t="s">
        <v>99</v>
      </c>
      <c r="BQ2805" t="s">
        <v>2378</v>
      </c>
      <c r="BR2805" t="s">
        <v>3106</v>
      </c>
    </row>
    <row r="2806" spans="1:70">
      <c r="A2806" t="s">
        <v>70</v>
      </c>
      <c r="B2806" t="s">
        <v>71</v>
      </c>
      <c r="C2806" t="s">
        <v>72</v>
      </c>
      <c r="D2806" t="n">
        <v>3</v>
      </c>
      <c r="E2806" t="s">
        <v>3100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181.6</v>
      </c>
      <c r="L2806" t="s">
        <v>77</v>
      </c>
      <c r="M2806" t="s"/>
      <c r="N2806" t="s">
        <v>2375</v>
      </c>
      <c r="O2806" t="s">
        <v>79</v>
      </c>
      <c r="P2806" t="s">
        <v>3100</v>
      </c>
      <c r="Q2806" t="s"/>
      <c r="R2806" t="s">
        <v>80</v>
      </c>
      <c r="S2806" t="s">
        <v>3172</v>
      </c>
      <c r="T2806" t="s">
        <v>82</v>
      </c>
      <c r="U2806" t="s">
        <v>83</v>
      </c>
      <c r="V2806" t="s">
        <v>84</v>
      </c>
      <c r="W2806" t="s">
        <v>107</v>
      </c>
      <c r="X2806" t="s"/>
      <c r="Y2806" t="s">
        <v>86</v>
      </c>
      <c r="Z2806">
        <f>HYPERLINK("https://hotelmonitor-cachepage.eclerx.com/savepage/tk_15454758770605123_sr_62.html","info")</f>
        <v/>
      </c>
      <c r="AA2806" t="n">
        <v>-6735217</v>
      </c>
      <c r="AB2806" t="s">
        <v>3123</v>
      </c>
      <c r="AC2806" t="s">
        <v>88</v>
      </c>
      <c r="AD2806" t="s">
        <v>89</v>
      </c>
      <c r="AE2806" t="s"/>
      <c r="AF2806" t="s"/>
      <c r="AG2806" t="s"/>
      <c r="AH2806" t="s">
        <v>3180</v>
      </c>
      <c r="AI2806" t="s">
        <v>3174</v>
      </c>
      <c r="AJ2806" t="s"/>
      <c r="AK2806" t="s">
        <v>99</v>
      </c>
      <c r="AL2806" t="s"/>
      <c r="AM2806" t="s"/>
      <c r="AN2806" t="s">
        <v>91</v>
      </c>
      <c r="AO2806" t="s"/>
      <c r="AP2806" t="n">
        <v>53</v>
      </c>
      <c r="AQ2806" t="s">
        <v>92</v>
      </c>
      <c r="AR2806" t="s"/>
      <c r="AS2806" t="s">
        <v>160</v>
      </c>
      <c r="AT2806" t="s">
        <v>94</v>
      </c>
      <c r="AU2806" t="s">
        <v>91</v>
      </c>
      <c r="AV2806" t="s"/>
      <c r="AW2806" t="s">
        <v>95</v>
      </c>
      <c r="AX2806" t="s"/>
      <c r="AY2806" t="n">
        <v>6735217</v>
      </c>
      <c r="AZ2806" t="s">
        <v>3104</v>
      </c>
      <c r="BA2806" t="s"/>
      <c r="BB2806" t="s"/>
      <c r="BC2806" t="n">
        <v>39.1133</v>
      </c>
      <c r="BD2806" t="n">
        <v>39.1133</v>
      </c>
      <c r="BE2806" t="s">
        <v>3181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>
        <v>98</v>
      </c>
      <c r="BO2806" t="s">
        <v>82</v>
      </c>
      <c r="BP2806" t="s">
        <v>99</v>
      </c>
      <c r="BQ2806" t="s">
        <v>2378</v>
      </c>
      <c r="BR2806" t="s">
        <v>3106</v>
      </c>
    </row>
    <row r="2807" spans="1:70">
      <c r="A2807" t="s">
        <v>70</v>
      </c>
      <c r="B2807" t="s">
        <v>71</v>
      </c>
      <c r="C2807" t="s">
        <v>72</v>
      </c>
      <c r="D2807" t="n">
        <v>3</v>
      </c>
      <c r="E2807" t="s">
        <v>3100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181.6</v>
      </c>
      <c r="L2807" t="s">
        <v>77</v>
      </c>
      <c r="M2807" t="s"/>
      <c r="N2807" t="s">
        <v>2375</v>
      </c>
      <c r="O2807" t="s">
        <v>79</v>
      </c>
      <c r="P2807" t="s">
        <v>3100</v>
      </c>
      <c r="Q2807" t="s"/>
      <c r="R2807" t="s">
        <v>80</v>
      </c>
      <c r="S2807" t="s">
        <v>3172</v>
      </c>
      <c r="T2807" t="s">
        <v>82</v>
      </c>
      <c r="U2807" t="s">
        <v>83</v>
      </c>
      <c r="V2807" t="s">
        <v>84</v>
      </c>
      <c r="W2807" t="s">
        <v>107</v>
      </c>
      <c r="X2807" t="s"/>
      <c r="Y2807" t="s">
        <v>86</v>
      </c>
      <c r="Z2807">
        <f>HYPERLINK("https://hotelmonitor-cachepage.eclerx.com/savepage/tk_15454758770605123_sr_62.html","info")</f>
        <v/>
      </c>
      <c r="AA2807" t="n">
        <v>-6735217</v>
      </c>
      <c r="AB2807" t="s">
        <v>3123</v>
      </c>
      <c r="AC2807" t="s">
        <v>88</v>
      </c>
      <c r="AD2807" t="s">
        <v>89</v>
      </c>
      <c r="AE2807" t="s"/>
      <c r="AF2807" t="s"/>
      <c r="AG2807" t="s"/>
      <c r="AH2807" t="s">
        <v>3180</v>
      </c>
      <c r="AI2807" t="s">
        <v>3174</v>
      </c>
      <c r="AJ2807" t="s"/>
      <c r="AK2807" t="s">
        <v>99</v>
      </c>
      <c r="AL2807" t="s"/>
      <c r="AM2807" t="s"/>
      <c r="AN2807" t="s">
        <v>91</v>
      </c>
      <c r="AO2807" t="s"/>
      <c r="AP2807" t="n">
        <v>53</v>
      </c>
      <c r="AQ2807" t="s">
        <v>92</v>
      </c>
      <c r="AR2807" t="s"/>
      <c r="AS2807" t="s">
        <v>160</v>
      </c>
      <c r="AT2807" t="s">
        <v>94</v>
      </c>
      <c r="AU2807" t="s">
        <v>91</v>
      </c>
      <c r="AV2807" t="s"/>
      <c r="AW2807" t="s">
        <v>95</v>
      </c>
      <c r="AX2807" t="s"/>
      <c r="AY2807" t="n">
        <v>6735217</v>
      </c>
      <c r="AZ2807" t="s">
        <v>3104</v>
      </c>
      <c r="BA2807" t="s"/>
      <c r="BB2807" t="s"/>
      <c r="BC2807" t="n">
        <v>39.1133</v>
      </c>
      <c r="BD2807" t="n">
        <v>39.1133</v>
      </c>
      <c r="BE2807" t="s">
        <v>3181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>
        <v>98</v>
      </c>
      <c r="BO2807" t="s">
        <v>82</v>
      </c>
      <c r="BP2807" t="s">
        <v>99</v>
      </c>
      <c r="BQ2807" t="s">
        <v>2378</v>
      </c>
      <c r="BR2807" t="s">
        <v>3106</v>
      </c>
    </row>
    <row r="2808" spans="1:70">
      <c r="A2808" t="s">
        <v>70</v>
      </c>
      <c r="B2808" t="s">
        <v>71</v>
      </c>
      <c r="C2808" t="s">
        <v>72</v>
      </c>
      <c r="D2808" t="n">
        <v>3</v>
      </c>
      <c r="E2808" t="s">
        <v>3100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183.6</v>
      </c>
      <c r="L2808" t="s">
        <v>77</v>
      </c>
      <c r="M2808" t="s"/>
      <c r="N2808" t="s">
        <v>2375</v>
      </c>
      <c r="O2808" t="s">
        <v>79</v>
      </c>
      <c r="P2808" t="s">
        <v>3100</v>
      </c>
      <c r="Q2808" t="s"/>
      <c r="R2808" t="s">
        <v>80</v>
      </c>
      <c r="S2808" t="s">
        <v>3176</v>
      </c>
      <c r="T2808" t="s">
        <v>82</v>
      </c>
      <c r="U2808" t="s">
        <v>83</v>
      </c>
      <c r="V2808" t="s">
        <v>84</v>
      </c>
      <c r="W2808" t="s">
        <v>103</v>
      </c>
      <c r="X2808" t="s"/>
      <c r="Y2808" t="s">
        <v>86</v>
      </c>
      <c r="Z2808">
        <f>HYPERLINK("https://hotelmonitor-cachepage.eclerx.com/savepage/tk_15454758770605123_sr_62.html","info")</f>
        <v/>
      </c>
      <c r="AA2808" t="n">
        <v>-6735217</v>
      </c>
      <c r="AB2808" t="s">
        <v>3128</v>
      </c>
      <c r="AC2808" t="s">
        <v>88</v>
      </c>
      <c r="AD2808" t="s">
        <v>89</v>
      </c>
      <c r="AE2808" t="s"/>
      <c r="AF2808" t="s"/>
      <c r="AG2808" t="s"/>
      <c r="AH2808" t="s">
        <v>3182</v>
      </c>
      <c r="AI2808" t="s">
        <v>3178</v>
      </c>
      <c r="AJ2808" t="s"/>
      <c r="AK2808" t="s">
        <v>99</v>
      </c>
      <c r="AL2808" t="s"/>
      <c r="AM2808" t="s"/>
      <c r="AN2808" t="s">
        <v>91</v>
      </c>
      <c r="AO2808" t="s"/>
      <c r="AP2808" t="n">
        <v>53</v>
      </c>
      <c r="AQ2808" t="s">
        <v>92</v>
      </c>
      <c r="AR2808" t="s"/>
      <c r="AS2808" t="s">
        <v>160</v>
      </c>
      <c r="AT2808" t="s">
        <v>94</v>
      </c>
      <c r="AU2808" t="s">
        <v>91</v>
      </c>
      <c r="AV2808" t="s"/>
      <c r="AW2808" t="s">
        <v>95</v>
      </c>
      <c r="AX2808" t="s"/>
      <c r="AY2808" t="n">
        <v>6735217</v>
      </c>
      <c r="AZ2808" t="s">
        <v>3104</v>
      </c>
      <c r="BA2808" t="s"/>
      <c r="BB2808" t="s"/>
      <c r="BC2808" t="n">
        <v>39.1133</v>
      </c>
      <c r="BD2808" t="n">
        <v>39.1133</v>
      </c>
      <c r="BE2808" t="s">
        <v>3183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>
        <v>98</v>
      </c>
      <c r="BO2808" t="s">
        <v>82</v>
      </c>
      <c r="BP2808" t="s">
        <v>99</v>
      </c>
      <c r="BQ2808" t="s">
        <v>2378</v>
      </c>
      <c r="BR2808" t="s">
        <v>3106</v>
      </c>
    </row>
    <row r="2809" spans="1:70">
      <c r="A2809" t="s">
        <v>70</v>
      </c>
      <c r="B2809" t="s">
        <v>71</v>
      </c>
      <c r="C2809" t="s">
        <v>72</v>
      </c>
      <c r="D2809" t="n">
        <v>3</v>
      </c>
      <c r="E2809" t="s">
        <v>3100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183.6</v>
      </c>
      <c r="L2809" t="s">
        <v>77</v>
      </c>
      <c r="M2809" t="s"/>
      <c r="N2809" t="s">
        <v>2375</v>
      </c>
      <c r="O2809" t="s">
        <v>79</v>
      </c>
      <c r="P2809" t="s">
        <v>3100</v>
      </c>
      <c r="Q2809" t="s"/>
      <c r="R2809" t="s">
        <v>80</v>
      </c>
      <c r="S2809" t="s">
        <v>3176</v>
      </c>
      <c r="T2809" t="s">
        <v>82</v>
      </c>
      <c r="U2809" t="s">
        <v>83</v>
      </c>
      <c r="V2809" t="s">
        <v>84</v>
      </c>
      <c r="W2809" t="s">
        <v>103</v>
      </c>
      <c r="X2809" t="s"/>
      <c r="Y2809" t="s">
        <v>86</v>
      </c>
      <c r="Z2809">
        <f>HYPERLINK("https://hotelmonitor-cachepage.eclerx.com/savepage/tk_15454758770605123_sr_62.html","info")</f>
        <v/>
      </c>
      <c r="AA2809" t="n">
        <v>-6735217</v>
      </c>
      <c r="AB2809" t="s">
        <v>3128</v>
      </c>
      <c r="AC2809" t="s">
        <v>88</v>
      </c>
      <c r="AD2809" t="s">
        <v>89</v>
      </c>
      <c r="AE2809" t="s"/>
      <c r="AF2809" t="s"/>
      <c r="AG2809" t="s"/>
      <c r="AH2809" t="s">
        <v>3182</v>
      </c>
      <c r="AI2809" t="s">
        <v>3178</v>
      </c>
      <c r="AJ2809" t="s"/>
      <c r="AK2809" t="s">
        <v>99</v>
      </c>
      <c r="AL2809" t="s"/>
      <c r="AM2809" t="s"/>
      <c r="AN2809" t="s">
        <v>91</v>
      </c>
      <c r="AO2809" t="s"/>
      <c r="AP2809" t="n">
        <v>53</v>
      </c>
      <c r="AQ2809" t="s">
        <v>92</v>
      </c>
      <c r="AR2809" t="s"/>
      <c r="AS2809" t="s">
        <v>160</v>
      </c>
      <c r="AT2809" t="s">
        <v>94</v>
      </c>
      <c r="AU2809" t="s">
        <v>91</v>
      </c>
      <c r="AV2809" t="s"/>
      <c r="AW2809" t="s">
        <v>95</v>
      </c>
      <c r="AX2809" t="s"/>
      <c r="AY2809" t="n">
        <v>6735217</v>
      </c>
      <c r="AZ2809" t="s">
        <v>3104</v>
      </c>
      <c r="BA2809" t="s"/>
      <c r="BB2809" t="s"/>
      <c r="BC2809" t="n">
        <v>39.1133</v>
      </c>
      <c r="BD2809" t="n">
        <v>39.1133</v>
      </c>
      <c r="BE2809" t="s">
        <v>3183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>
        <v>98</v>
      </c>
      <c r="BO2809" t="s">
        <v>82</v>
      </c>
      <c r="BP2809" t="s">
        <v>99</v>
      </c>
      <c r="BQ2809" t="s">
        <v>2378</v>
      </c>
      <c r="BR2809" t="s">
        <v>3106</v>
      </c>
    </row>
    <row r="2810" spans="1:70">
      <c r="A2810" t="s">
        <v>70</v>
      </c>
      <c r="B2810" t="s">
        <v>71</v>
      </c>
      <c r="C2810" t="s">
        <v>72</v>
      </c>
      <c r="D2810" t="n">
        <v>3</v>
      </c>
      <c r="E2810" t="s">
        <v>3100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188.42</v>
      </c>
      <c r="L2810" t="s">
        <v>77</v>
      </c>
      <c r="M2810" t="s"/>
      <c r="N2810" t="s">
        <v>2375</v>
      </c>
      <c r="O2810" t="s">
        <v>79</v>
      </c>
      <c r="P2810" t="s">
        <v>3100</v>
      </c>
      <c r="Q2810" t="s"/>
      <c r="R2810" t="s">
        <v>80</v>
      </c>
      <c r="S2810" t="s">
        <v>3184</v>
      </c>
      <c r="T2810" t="s">
        <v>82</v>
      </c>
      <c r="U2810" t="s">
        <v>83</v>
      </c>
      <c r="V2810" t="s">
        <v>84</v>
      </c>
      <c r="W2810" t="s">
        <v>103</v>
      </c>
      <c r="X2810" t="s"/>
      <c r="Y2810" t="s">
        <v>86</v>
      </c>
      <c r="Z2810">
        <f>HYPERLINK("https://hotelmonitor-cachepage.eclerx.com/savepage/tk_15454758770605123_sr_62.html","info")</f>
        <v/>
      </c>
      <c r="AA2810" t="n">
        <v>-6735217</v>
      </c>
      <c r="AB2810" t="s">
        <v>3119</v>
      </c>
      <c r="AC2810" t="s">
        <v>88</v>
      </c>
      <c r="AD2810" t="s">
        <v>89</v>
      </c>
      <c r="AE2810" t="s"/>
      <c r="AF2810" t="s"/>
      <c r="AG2810" t="s"/>
      <c r="AH2810" t="s">
        <v>3185</v>
      </c>
      <c r="AI2810" t="s">
        <v>3184</v>
      </c>
      <c r="AJ2810" t="s"/>
      <c r="AK2810" t="s">
        <v>91</v>
      </c>
      <c r="AL2810" t="s"/>
      <c r="AM2810" t="s"/>
      <c r="AN2810" t="s">
        <v>91</v>
      </c>
      <c r="AO2810" t="s"/>
      <c r="AP2810" t="n">
        <v>53</v>
      </c>
      <c r="AQ2810" t="s">
        <v>92</v>
      </c>
      <c r="AR2810" t="s"/>
      <c r="AS2810" t="s">
        <v>160</v>
      </c>
      <c r="AT2810" t="s">
        <v>94</v>
      </c>
      <c r="AU2810" t="s">
        <v>99</v>
      </c>
      <c r="AV2810" t="s"/>
      <c r="AW2810" t="s">
        <v>95</v>
      </c>
      <c r="AX2810" t="s"/>
      <c r="AY2810" t="n">
        <v>6735217</v>
      </c>
      <c r="AZ2810" t="s">
        <v>3104</v>
      </c>
      <c r="BA2810" t="s"/>
      <c r="BB2810" t="s"/>
      <c r="BC2810" t="n">
        <v>39.1133</v>
      </c>
      <c r="BD2810" t="n">
        <v>39.1133</v>
      </c>
      <c r="BE2810" t="s">
        <v>3167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>
        <v>98</v>
      </c>
      <c r="BO2810" t="s">
        <v>82</v>
      </c>
      <c r="BP2810" t="s">
        <v>99</v>
      </c>
      <c r="BQ2810" t="s">
        <v>2378</v>
      </c>
      <c r="BR2810" t="s">
        <v>3106</v>
      </c>
    </row>
    <row r="2811" spans="1:70">
      <c r="A2811" t="s">
        <v>70</v>
      </c>
      <c r="B2811" t="s">
        <v>71</v>
      </c>
      <c r="C2811" t="s">
        <v>72</v>
      </c>
      <c r="D2811" t="n">
        <v>3</v>
      </c>
      <c r="E2811" t="s">
        <v>3100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188.42</v>
      </c>
      <c r="L2811" t="s">
        <v>77</v>
      </c>
      <c r="M2811" t="s"/>
      <c r="N2811" t="s">
        <v>2375</v>
      </c>
      <c r="O2811" t="s">
        <v>79</v>
      </c>
      <c r="P2811" t="s">
        <v>3100</v>
      </c>
      <c r="Q2811" t="s"/>
      <c r="R2811" t="s">
        <v>80</v>
      </c>
      <c r="S2811" t="s">
        <v>3184</v>
      </c>
      <c r="T2811" t="s">
        <v>82</v>
      </c>
      <c r="U2811" t="s">
        <v>83</v>
      </c>
      <c r="V2811" t="s">
        <v>84</v>
      </c>
      <c r="W2811" t="s">
        <v>103</v>
      </c>
      <c r="X2811" t="s"/>
      <c r="Y2811" t="s">
        <v>86</v>
      </c>
      <c r="Z2811">
        <f>HYPERLINK("https://hotelmonitor-cachepage.eclerx.com/savepage/tk_15454758770605123_sr_62.html","info")</f>
        <v/>
      </c>
      <c r="AA2811" t="n">
        <v>-6735217</v>
      </c>
      <c r="AB2811" t="s">
        <v>3119</v>
      </c>
      <c r="AC2811" t="s">
        <v>88</v>
      </c>
      <c r="AD2811" t="s">
        <v>89</v>
      </c>
      <c r="AE2811" t="s"/>
      <c r="AF2811" t="s"/>
      <c r="AG2811" t="s"/>
      <c r="AH2811" t="s">
        <v>3185</v>
      </c>
      <c r="AI2811" t="s">
        <v>3184</v>
      </c>
      <c r="AJ2811" t="s"/>
      <c r="AK2811" t="s">
        <v>91</v>
      </c>
      <c r="AL2811" t="s"/>
      <c r="AM2811" t="s"/>
      <c r="AN2811" t="s">
        <v>91</v>
      </c>
      <c r="AO2811" t="s"/>
      <c r="AP2811" t="n">
        <v>53</v>
      </c>
      <c r="AQ2811" t="s">
        <v>92</v>
      </c>
      <c r="AR2811" t="s"/>
      <c r="AS2811" t="s">
        <v>160</v>
      </c>
      <c r="AT2811" t="s">
        <v>94</v>
      </c>
      <c r="AU2811" t="s">
        <v>99</v>
      </c>
      <c r="AV2811" t="s"/>
      <c r="AW2811" t="s">
        <v>95</v>
      </c>
      <c r="AX2811" t="s"/>
      <c r="AY2811" t="n">
        <v>6735217</v>
      </c>
      <c r="AZ2811" t="s">
        <v>3104</v>
      </c>
      <c r="BA2811" t="s"/>
      <c r="BB2811" t="s"/>
      <c r="BC2811" t="n">
        <v>39.1133</v>
      </c>
      <c r="BD2811" t="n">
        <v>39.1133</v>
      </c>
      <c r="BE2811" t="s">
        <v>3167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>
        <v>98</v>
      </c>
      <c r="BO2811" t="s">
        <v>82</v>
      </c>
      <c r="BP2811" t="s">
        <v>99</v>
      </c>
      <c r="BQ2811" t="s">
        <v>2378</v>
      </c>
      <c r="BR2811" t="s">
        <v>3106</v>
      </c>
    </row>
    <row r="2812" spans="1:70">
      <c r="A2812" t="s">
        <v>70</v>
      </c>
      <c r="B2812" t="s">
        <v>71</v>
      </c>
      <c r="C2812" t="s">
        <v>72</v>
      </c>
      <c r="D2812" t="n">
        <v>3</v>
      </c>
      <c r="E2812" t="s">
        <v>3100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192.95</v>
      </c>
      <c r="L2812" t="s">
        <v>77</v>
      </c>
      <c r="M2812" t="s"/>
      <c r="N2812" t="s">
        <v>2375</v>
      </c>
      <c r="O2812" t="s">
        <v>79</v>
      </c>
      <c r="P2812" t="s">
        <v>3100</v>
      </c>
      <c r="Q2812" t="s"/>
      <c r="R2812" t="s">
        <v>80</v>
      </c>
      <c r="S2812" t="s">
        <v>3186</v>
      </c>
      <c r="T2812" t="s">
        <v>82</v>
      </c>
      <c r="U2812" t="s">
        <v>83</v>
      </c>
      <c r="V2812" t="s">
        <v>84</v>
      </c>
      <c r="W2812" t="s">
        <v>107</v>
      </c>
      <c r="X2812" t="s"/>
      <c r="Y2812" t="s">
        <v>86</v>
      </c>
      <c r="Z2812">
        <f>HYPERLINK("https://hotelmonitor-cachepage.eclerx.com/savepage/tk_15454758770605123_sr_62.html","info")</f>
        <v/>
      </c>
      <c r="AA2812" t="n">
        <v>-6735217</v>
      </c>
      <c r="AB2812" t="s">
        <v>3139</v>
      </c>
      <c r="AC2812" t="s">
        <v>88</v>
      </c>
      <c r="AD2812" t="s">
        <v>89</v>
      </c>
      <c r="AE2812" t="s"/>
      <c r="AF2812" t="s"/>
      <c r="AG2812" t="s"/>
      <c r="AH2812" t="s">
        <v>3187</v>
      </c>
      <c r="AI2812" t="s">
        <v>3186</v>
      </c>
      <c r="AJ2812" t="s"/>
      <c r="AK2812" t="s">
        <v>91</v>
      </c>
      <c r="AL2812" t="s"/>
      <c r="AM2812" t="s"/>
      <c r="AN2812" t="s">
        <v>91</v>
      </c>
      <c r="AO2812" t="s"/>
      <c r="AP2812" t="n">
        <v>53</v>
      </c>
      <c r="AQ2812" t="s">
        <v>92</v>
      </c>
      <c r="AR2812" t="s"/>
      <c r="AS2812" t="s">
        <v>160</v>
      </c>
      <c r="AT2812" t="s">
        <v>94</v>
      </c>
      <c r="AU2812" t="s">
        <v>91</v>
      </c>
      <c r="AV2812" t="s"/>
      <c r="AW2812" t="s">
        <v>95</v>
      </c>
      <c r="AX2812" t="s"/>
      <c r="AY2812" t="n">
        <v>6735217</v>
      </c>
      <c r="AZ2812" t="s">
        <v>3104</v>
      </c>
      <c r="BA2812" t="s"/>
      <c r="BB2812" t="s"/>
      <c r="BC2812" t="n">
        <v>39.1133</v>
      </c>
      <c r="BD2812" t="n">
        <v>39.1133</v>
      </c>
      <c r="BE2812" t="s">
        <v>1457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>
        <v>98</v>
      </c>
      <c r="BO2812" t="s">
        <v>82</v>
      </c>
      <c r="BP2812" t="s">
        <v>99</v>
      </c>
      <c r="BQ2812" t="s">
        <v>2378</v>
      </c>
      <c r="BR2812" t="s">
        <v>3106</v>
      </c>
    </row>
    <row r="2813" spans="1:70">
      <c r="A2813" t="s">
        <v>70</v>
      </c>
      <c r="B2813" t="s">
        <v>71</v>
      </c>
      <c r="C2813" t="s">
        <v>72</v>
      </c>
      <c r="D2813" t="n">
        <v>3</v>
      </c>
      <c r="E2813" t="s">
        <v>3100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192.95</v>
      </c>
      <c r="L2813" t="s">
        <v>77</v>
      </c>
      <c r="M2813" t="s"/>
      <c r="N2813" t="s">
        <v>2375</v>
      </c>
      <c r="O2813" t="s">
        <v>79</v>
      </c>
      <c r="P2813" t="s">
        <v>3100</v>
      </c>
      <c r="Q2813" t="s"/>
      <c r="R2813" t="s">
        <v>80</v>
      </c>
      <c r="S2813" t="s">
        <v>3186</v>
      </c>
      <c r="T2813" t="s">
        <v>82</v>
      </c>
      <c r="U2813" t="s">
        <v>83</v>
      </c>
      <c r="V2813" t="s">
        <v>84</v>
      </c>
      <c r="W2813" t="s">
        <v>107</v>
      </c>
      <c r="X2813" t="s"/>
      <c r="Y2813" t="s">
        <v>86</v>
      </c>
      <c r="Z2813">
        <f>HYPERLINK("https://hotelmonitor-cachepage.eclerx.com/savepage/tk_15454758770605123_sr_62.html","info")</f>
        <v/>
      </c>
      <c r="AA2813" t="n">
        <v>-6735217</v>
      </c>
      <c r="AB2813" t="s">
        <v>3139</v>
      </c>
      <c r="AC2813" t="s">
        <v>88</v>
      </c>
      <c r="AD2813" t="s">
        <v>89</v>
      </c>
      <c r="AE2813" t="s"/>
      <c r="AF2813" t="s"/>
      <c r="AG2813" t="s"/>
      <c r="AH2813" t="s">
        <v>3187</v>
      </c>
      <c r="AI2813" t="s">
        <v>3186</v>
      </c>
      <c r="AJ2813" t="s"/>
      <c r="AK2813" t="s">
        <v>91</v>
      </c>
      <c r="AL2813" t="s"/>
      <c r="AM2813" t="s"/>
      <c r="AN2813" t="s">
        <v>91</v>
      </c>
      <c r="AO2813" t="s"/>
      <c r="AP2813" t="n">
        <v>53</v>
      </c>
      <c r="AQ2813" t="s">
        <v>92</v>
      </c>
      <c r="AR2813" t="s"/>
      <c r="AS2813" t="s">
        <v>160</v>
      </c>
      <c r="AT2813" t="s">
        <v>94</v>
      </c>
      <c r="AU2813" t="s">
        <v>91</v>
      </c>
      <c r="AV2813" t="s"/>
      <c r="AW2813" t="s">
        <v>95</v>
      </c>
      <c r="AX2813" t="s"/>
      <c r="AY2813" t="n">
        <v>6735217</v>
      </c>
      <c r="AZ2813" t="s">
        <v>3104</v>
      </c>
      <c r="BA2813" t="s"/>
      <c r="BB2813" t="s"/>
      <c r="BC2813" t="n">
        <v>39.1133</v>
      </c>
      <c r="BD2813" t="n">
        <v>39.1133</v>
      </c>
      <c r="BE2813" t="s">
        <v>1457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>
        <v>98</v>
      </c>
      <c r="BO2813" t="s">
        <v>82</v>
      </c>
      <c r="BP2813" t="s">
        <v>99</v>
      </c>
      <c r="BQ2813" t="s">
        <v>2378</v>
      </c>
      <c r="BR2813" t="s">
        <v>3106</v>
      </c>
    </row>
    <row r="2814" spans="1:70">
      <c r="A2814" t="s">
        <v>70</v>
      </c>
      <c r="B2814" t="s">
        <v>71</v>
      </c>
      <c r="C2814" t="s">
        <v>72</v>
      </c>
      <c r="D2814" t="n">
        <v>3</v>
      </c>
      <c r="E2814" t="s">
        <v>3100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197.33</v>
      </c>
      <c r="L2814" t="s">
        <v>77</v>
      </c>
      <c r="M2814" t="s"/>
      <c r="N2814" t="s">
        <v>2375</v>
      </c>
      <c r="O2814" t="s">
        <v>79</v>
      </c>
      <c r="P2814" t="s">
        <v>3100</v>
      </c>
      <c r="Q2814" t="s"/>
      <c r="R2814" t="s">
        <v>80</v>
      </c>
      <c r="S2814" t="s">
        <v>3188</v>
      </c>
      <c r="T2814" t="s">
        <v>82</v>
      </c>
      <c r="U2814" t="s">
        <v>83</v>
      </c>
      <c r="V2814" t="s">
        <v>84</v>
      </c>
      <c r="W2814" t="s">
        <v>107</v>
      </c>
      <c r="X2814" t="s"/>
      <c r="Y2814" t="s">
        <v>86</v>
      </c>
      <c r="Z2814">
        <f>HYPERLINK("https://hotelmonitor-cachepage.eclerx.com/savepage/tk_15454758770605123_sr_62.html","info")</f>
        <v/>
      </c>
      <c r="AA2814" t="n">
        <v>-6735217</v>
      </c>
      <c r="AB2814" t="s">
        <v>3131</v>
      </c>
      <c r="AC2814" t="s">
        <v>88</v>
      </c>
      <c r="AD2814" t="s">
        <v>89</v>
      </c>
      <c r="AE2814" t="s"/>
      <c r="AF2814" t="s"/>
      <c r="AG2814" t="s"/>
      <c r="AH2814" t="s">
        <v>3189</v>
      </c>
      <c r="AI2814" t="s">
        <v>3188</v>
      </c>
      <c r="AJ2814" t="s"/>
      <c r="AK2814" t="s">
        <v>91</v>
      </c>
      <c r="AL2814" t="s"/>
      <c r="AM2814" t="s"/>
      <c r="AN2814" t="s">
        <v>91</v>
      </c>
      <c r="AO2814" t="s"/>
      <c r="AP2814" t="n">
        <v>53</v>
      </c>
      <c r="AQ2814" t="s">
        <v>92</v>
      </c>
      <c r="AR2814" t="s"/>
      <c r="AS2814" t="s">
        <v>160</v>
      </c>
      <c r="AT2814" t="s">
        <v>94</v>
      </c>
      <c r="AU2814" t="s">
        <v>99</v>
      </c>
      <c r="AV2814" t="s"/>
      <c r="AW2814" t="s">
        <v>95</v>
      </c>
      <c r="AX2814" t="s"/>
      <c r="AY2814" t="n">
        <v>6735217</v>
      </c>
      <c r="AZ2814" t="s">
        <v>3104</v>
      </c>
      <c r="BA2814" t="s"/>
      <c r="BB2814" t="s"/>
      <c r="BC2814" t="n">
        <v>39.1133</v>
      </c>
      <c r="BD2814" t="n">
        <v>39.1133</v>
      </c>
      <c r="BE2814" t="s">
        <v>3175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>
        <v>98</v>
      </c>
      <c r="BO2814" t="s">
        <v>82</v>
      </c>
      <c r="BP2814" t="s">
        <v>99</v>
      </c>
      <c r="BQ2814" t="s">
        <v>2378</v>
      </c>
      <c r="BR2814" t="s">
        <v>3106</v>
      </c>
    </row>
    <row r="2815" spans="1:70">
      <c r="A2815" t="s">
        <v>70</v>
      </c>
      <c r="B2815" t="s">
        <v>71</v>
      </c>
      <c r="C2815" t="s">
        <v>72</v>
      </c>
      <c r="D2815" t="n">
        <v>3</v>
      </c>
      <c r="E2815" t="s">
        <v>3100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197.33</v>
      </c>
      <c r="L2815" t="s">
        <v>77</v>
      </c>
      <c r="M2815" t="s"/>
      <c r="N2815" t="s">
        <v>2375</v>
      </c>
      <c r="O2815" t="s">
        <v>79</v>
      </c>
      <c r="P2815" t="s">
        <v>3100</v>
      </c>
      <c r="Q2815" t="s"/>
      <c r="R2815" t="s">
        <v>80</v>
      </c>
      <c r="S2815" t="s">
        <v>3188</v>
      </c>
      <c r="T2815" t="s">
        <v>82</v>
      </c>
      <c r="U2815" t="s">
        <v>83</v>
      </c>
      <c r="V2815" t="s">
        <v>84</v>
      </c>
      <c r="W2815" t="s">
        <v>107</v>
      </c>
      <c r="X2815" t="s"/>
      <c r="Y2815" t="s">
        <v>86</v>
      </c>
      <c r="Z2815">
        <f>HYPERLINK("https://hotelmonitor-cachepage.eclerx.com/savepage/tk_15454758770605123_sr_62.html","info")</f>
        <v/>
      </c>
      <c r="AA2815" t="n">
        <v>-6735217</v>
      </c>
      <c r="AB2815" t="s">
        <v>3131</v>
      </c>
      <c r="AC2815" t="s">
        <v>88</v>
      </c>
      <c r="AD2815" t="s">
        <v>89</v>
      </c>
      <c r="AE2815" t="s"/>
      <c r="AF2815" t="s"/>
      <c r="AG2815" t="s"/>
      <c r="AH2815" t="s">
        <v>3189</v>
      </c>
      <c r="AI2815" t="s">
        <v>3188</v>
      </c>
      <c r="AJ2815" t="s"/>
      <c r="AK2815" t="s">
        <v>91</v>
      </c>
      <c r="AL2815" t="s"/>
      <c r="AM2815" t="s"/>
      <c r="AN2815" t="s">
        <v>91</v>
      </c>
      <c r="AO2815" t="s"/>
      <c r="AP2815" t="n">
        <v>53</v>
      </c>
      <c r="AQ2815" t="s">
        <v>92</v>
      </c>
      <c r="AR2815" t="s"/>
      <c r="AS2815" t="s">
        <v>160</v>
      </c>
      <c r="AT2815" t="s">
        <v>94</v>
      </c>
      <c r="AU2815" t="s">
        <v>99</v>
      </c>
      <c r="AV2815" t="s"/>
      <c r="AW2815" t="s">
        <v>95</v>
      </c>
      <c r="AX2815" t="s"/>
      <c r="AY2815" t="n">
        <v>6735217</v>
      </c>
      <c r="AZ2815" t="s">
        <v>3104</v>
      </c>
      <c r="BA2815" t="s"/>
      <c r="BB2815" t="s"/>
      <c r="BC2815" t="n">
        <v>39.1133</v>
      </c>
      <c r="BD2815" t="n">
        <v>39.1133</v>
      </c>
      <c r="BE2815" t="s">
        <v>3175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>
        <v>98</v>
      </c>
      <c r="BO2815" t="s">
        <v>82</v>
      </c>
      <c r="BP2815" t="s">
        <v>99</v>
      </c>
      <c r="BQ2815" t="s">
        <v>2378</v>
      </c>
      <c r="BR2815" t="s">
        <v>3106</v>
      </c>
    </row>
    <row r="2816" spans="1:70">
      <c r="A2816" t="s">
        <v>70</v>
      </c>
      <c r="B2816" t="s">
        <v>71</v>
      </c>
      <c r="C2816" t="s">
        <v>72</v>
      </c>
      <c r="D2816" t="n">
        <v>3</v>
      </c>
      <c r="E2816" t="s">
        <v>3100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192.95</v>
      </c>
      <c r="L2816" t="s">
        <v>77</v>
      </c>
      <c r="M2816" t="s"/>
      <c r="N2816" t="s">
        <v>2375</v>
      </c>
      <c r="O2816" t="s">
        <v>79</v>
      </c>
      <c r="P2816" t="s">
        <v>3100</v>
      </c>
      <c r="Q2816" t="s"/>
      <c r="R2816" t="s">
        <v>80</v>
      </c>
      <c r="S2816" t="s">
        <v>3186</v>
      </c>
      <c r="T2816" t="s">
        <v>82</v>
      </c>
      <c r="U2816" t="s">
        <v>83</v>
      </c>
      <c r="V2816" t="s">
        <v>84</v>
      </c>
      <c r="W2816" t="s">
        <v>107</v>
      </c>
      <c r="X2816" t="s"/>
      <c r="Y2816" t="s">
        <v>86</v>
      </c>
      <c r="Z2816">
        <f>HYPERLINK("https://hotelmonitor-cachepage.eclerx.com/savepage/tk_15454758770605123_sr_62.html","info")</f>
        <v/>
      </c>
      <c r="AA2816" t="n">
        <v>-6735217</v>
      </c>
      <c r="AB2816" t="s">
        <v>3139</v>
      </c>
      <c r="AC2816" t="s">
        <v>88</v>
      </c>
      <c r="AD2816" t="s">
        <v>89</v>
      </c>
      <c r="AE2816" t="s"/>
      <c r="AF2816" t="s"/>
      <c r="AG2816" t="s"/>
      <c r="AH2816" t="s">
        <v>3190</v>
      </c>
      <c r="AI2816" t="s">
        <v>3186</v>
      </c>
      <c r="AJ2816" t="s"/>
      <c r="AK2816" t="s">
        <v>99</v>
      </c>
      <c r="AL2816" t="s"/>
      <c r="AM2816" t="s"/>
      <c r="AN2816" t="s">
        <v>91</v>
      </c>
      <c r="AO2816" t="s"/>
      <c r="AP2816" t="n">
        <v>53</v>
      </c>
      <c r="AQ2816" t="s">
        <v>92</v>
      </c>
      <c r="AR2816" t="s"/>
      <c r="AS2816" t="s">
        <v>160</v>
      </c>
      <c r="AT2816" t="s">
        <v>94</v>
      </c>
      <c r="AU2816" t="s">
        <v>91</v>
      </c>
      <c r="AV2816" t="s"/>
      <c r="AW2816" t="s">
        <v>95</v>
      </c>
      <c r="AX2816" t="s"/>
      <c r="AY2816" t="n">
        <v>6735217</v>
      </c>
      <c r="AZ2816" t="s">
        <v>3104</v>
      </c>
      <c r="BA2816" t="s"/>
      <c r="BB2816" t="s"/>
      <c r="BC2816" t="n">
        <v>39.1133</v>
      </c>
      <c r="BD2816" t="n">
        <v>39.1133</v>
      </c>
      <c r="BE2816" t="s">
        <v>3191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>
        <v>98</v>
      </c>
      <c r="BO2816" t="s">
        <v>82</v>
      </c>
      <c r="BP2816" t="s">
        <v>99</v>
      </c>
      <c r="BQ2816" t="s">
        <v>2378</v>
      </c>
      <c r="BR2816" t="s">
        <v>3106</v>
      </c>
    </row>
    <row r="2817" spans="1:70">
      <c r="A2817" t="s">
        <v>70</v>
      </c>
      <c r="B2817" t="s">
        <v>71</v>
      </c>
      <c r="C2817" t="s">
        <v>72</v>
      </c>
      <c r="D2817" t="n">
        <v>3</v>
      </c>
      <c r="E2817" t="s">
        <v>3100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192.95</v>
      </c>
      <c r="L2817" t="s">
        <v>77</v>
      </c>
      <c r="M2817" t="s"/>
      <c r="N2817" t="s">
        <v>2375</v>
      </c>
      <c r="O2817" t="s">
        <v>79</v>
      </c>
      <c r="P2817" t="s">
        <v>3100</v>
      </c>
      <c r="Q2817" t="s"/>
      <c r="R2817" t="s">
        <v>80</v>
      </c>
      <c r="S2817" t="s">
        <v>3186</v>
      </c>
      <c r="T2817" t="s">
        <v>82</v>
      </c>
      <c r="U2817" t="s">
        <v>83</v>
      </c>
      <c r="V2817" t="s">
        <v>84</v>
      </c>
      <c r="W2817" t="s">
        <v>107</v>
      </c>
      <c r="X2817" t="s"/>
      <c r="Y2817" t="s">
        <v>86</v>
      </c>
      <c r="Z2817">
        <f>HYPERLINK("https://hotelmonitor-cachepage.eclerx.com/savepage/tk_15454758770605123_sr_62.html","info")</f>
        <v/>
      </c>
      <c r="AA2817" t="n">
        <v>-6735217</v>
      </c>
      <c r="AB2817" t="s">
        <v>3139</v>
      </c>
      <c r="AC2817" t="s">
        <v>88</v>
      </c>
      <c r="AD2817" t="s">
        <v>89</v>
      </c>
      <c r="AE2817" t="s"/>
      <c r="AF2817" t="s"/>
      <c r="AG2817" t="s"/>
      <c r="AH2817" t="s">
        <v>3190</v>
      </c>
      <c r="AI2817" t="s">
        <v>3186</v>
      </c>
      <c r="AJ2817" t="s"/>
      <c r="AK2817" t="s">
        <v>99</v>
      </c>
      <c r="AL2817" t="s"/>
      <c r="AM2817" t="s"/>
      <c r="AN2817" t="s">
        <v>91</v>
      </c>
      <c r="AO2817" t="s"/>
      <c r="AP2817" t="n">
        <v>53</v>
      </c>
      <c r="AQ2817" t="s">
        <v>92</v>
      </c>
      <c r="AR2817" t="s"/>
      <c r="AS2817" t="s">
        <v>160</v>
      </c>
      <c r="AT2817" t="s">
        <v>94</v>
      </c>
      <c r="AU2817" t="s">
        <v>91</v>
      </c>
      <c r="AV2817" t="s"/>
      <c r="AW2817" t="s">
        <v>95</v>
      </c>
      <c r="AX2817" t="s"/>
      <c r="AY2817" t="n">
        <v>6735217</v>
      </c>
      <c r="AZ2817" t="s">
        <v>3104</v>
      </c>
      <c r="BA2817" t="s"/>
      <c r="BB2817" t="s"/>
      <c r="BC2817" t="n">
        <v>39.1133</v>
      </c>
      <c r="BD2817" t="n">
        <v>39.1133</v>
      </c>
      <c r="BE2817" t="s">
        <v>3191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>
        <v>98</v>
      </c>
      <c r="BO2817" t="s">
        <v>82</v>
      </c>
      <c r="BP2817" t="s">
        <v>99</v>
      </c>
      <c r="BQ2817" t="s">
        <v>2378</v>
      </c>
      <c r="BR2817" t="s">
        <v>3106</v>
      </c>
    </row>
    <row r="2818" spans="1:70">
      <c r="A2818" t="s">
        <v>70</v>
      </c>
      <c r="B2818" t="s">
        <v>71</v>
      </c>
      <c r="C2818" t="s">
        <v>72</v>
      </c>
      <c r="D2818" t="n">
        <v>3</v>
      </c>
      <c r="E2818" t="s">
        <v>3100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204</v>
      </c>
      <c r="L2818" t="s">
        <v>77</v>
      </c>
      <c r="M2818" t="s"/>
      <c r="N2818" t="s">
        <v>2375</v>
      </c>
      <c r="O2818" t="s">
        <v>79</v>
      </c>
      <c r="P2818" t="s">
        <v>3100</v>
      </c>
      <c r="Q2818" t="s"/>
      <c r="R2818" t="s">
        <v>80</v>
      </c>
      <c r="S2818" t="s">
        <v>3192</v>
      </c>
      <c r="T2818" t="s">
        <v>82</v>
      </c>
      <c r="U2818" t="s">
        <v>83</v>
      </c>
      <c r="V2818" t="s">
        <v>84</v>
      </c>
      <c r="W2818" t="s">
        <v>103</v>
      </c>
      <c r="X2818" t="s"/>
      <c r="Y2818" t="s">
        <v>86</v>
      </c>
      <c r="Z2818">
        <f>HYPERLINK("https://hotelmonitor-cachepage.eclerx.com/savepage/tk_15454758770605123_sr_62.html","info")</f>
        <v/>
      </c>
      <c r="AA2818" t="n">
        <v>-6735217</v>
      </c>
      <c r="AB2818" t="s">
        <v>3147</v>
      </c>
      <c r="AC2818" t="s">
        <v>88</v>
      </c>
      <c r="AD2818" t="s">
        <v>89</v>
      </c>
      <c r="AE2818" t="s"/>
      <c r="AF2818" t="s"/>
      <c r="AG2818" t="s"/>
      <c r="AH2818" t="s">
        <v>3193</v>
      </c>
      <c r="AI2818" t="s">
        <v>3194</v>
      </c>
      <c r="AJ2818" t="s"/>
      <c r="AK2818" t="s">
        <v>91</v>
      </c>
      <c r="AL2818" t="s"/>
      <c r="AM2818" t="s"/>
      <c r="AN2818" t="s">
        <v>91</v>
      </c>
      <c r="AO2818" t="s"/>
      <c r="AP2818" t="n">
        <v>53</v>
      </c>
      <c r="AQ2818" t="s">
        <v>92</v>
      </c>
      <c r="AR2818" t="s"/>
      <c r="AS2818" t="s">
        <v>160</v>
      </c>
      <c r="AT2818" t="s">
        <v>94</v>
      </c>
      <c r="AU2818" t="s">
        <v>91</v>
      </c>
      <c r="AV2818" t="s"/>
      <c r="AW2818" t="s">
        <v>95</v>
      </c>
      <c r="AX2818" t="s"/>
      <c r="AY2818" t="n">
        <v>6735217</v>
      </c>
      <c r="AZ2818" t="s">
        <v>3104</v>
      </c>
      <c r="BA2818" t="s"/>
      <c r="BB2818" t="s"/>
      <c r="BC2818" t="n">
        <v>39.1133</v>
      </c>
      <c r="BD2818" t="n">
        <v>39.1133</v>
      </c>
      <c r="BE2818" t="s">
        <v>3195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>
        <v>98</v>
      </c>
      <c r="BO2818" t="s">
        <v>82</v>
      </c>
      <c r="BP2818" t="s">
        <v>99</v>
      </c>
      <c r="BQ2818" t="s">
        <v>2378</v>
      </c>
      <c r="BR2818" t="s">
        <v>3106</v>
      </c>
    </row>
    <row r="2819" spans="1:70">
      <c r="A2819" t="s">
        <v>70</v>
      </c>
      <c r="B2819" t="s">
        <v>71</v>
      </c>
      <c r="C2819" t="s">
        <v>72</v>
      </c>
      <c r="D2819" t="n">
        <v>3</v>
      </c>
      <c r="E2819" t="s">
        <v>3100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204</v>
      </c>
      <c r="L2819" t="s">
        <v>77</v>
      </c>
      <c r="M2819" t="s"/>
      <c r="N2819" t="s">
        <v>2375</v>
      </c>
      <c r="O2819" t="s">
        <v>79</v>
      </c>
      <c r="P2819" t="s">
        <v>3100</v>
      </c>
      <c r="Q2819" t="s"/>
      <c r="R2819" t="s">
        <v>80</v>
      </c>
      <c r="S2819" t="s">
        <v>3192</v>
      </c>
      <c r="T2819" t="s">
        <v>82</v>
      </c>
      <c r="U2819" t="s">
        <v>83</v>
      </c>
      <c r="V2819" t="s">
        <v>84</v>
      </c>
      <c r="W2819" t="s">
        <v>103</v>
      </c>
      <c r="X2819" t="s"/>
      <c r="Y2819" t="s">
        <v>86</v>
      </c>
      <c r="Z2819">
        <f>HYPERLINK("https://hotelmonitor-cachepage.eclerx.com/savepage/tk_15454758770605123_sr_62.html","info")</f>
        <v/>
      </c>
      <c r="AA2819" t="n">
        <v>-6735217</v>
      </c>
      <c r="AB2819" t="s">
        <v>3147</v>
      </c>
      <c r="AC2819" t="s">
        <v>88</v>
      </c>
      <c r="AD2819" t="s">
        <v>89</v>
      </c>
      <c r="AE2819" t="s"/>
      <c r="AF2819" t="s"/>
      <c r="AG2819" t="s"/>
      <c r="AH2819" t="s">
        <v>3193</v>
      </c>
      <c r="AI2819" t="s">
        <v>3194</v>
      </c>
      <c r="AJ2819" t="s"/>
      <c r="AK2819" t="s">
        <v>91</v>
      </c>
      <c r="AL2819" t="s"/>
      <c r="AM2819" t="s"/>
      <c r="AN2819" t="s">
        <v>91</v>
      </c>
      <c r="AO2819" t="s"/>
      <c r="AP2819" t="n">
        <v>53</v>
      </c>
      <c r="AQ2819" t="s">
        <v>92</v>
      </c>
      <c r="AR2819" t="s"/>
      <c r="AS2819" t="s">
        <v>160</v>
      </c>
      <c r="AT2819" t="s">
        <v>94</v>
      </c>
      <c r="AU2819" t="s">
        <v>91</v>
      </c>
      <c r="AV2819" t="s"/>
      <c r="AW2819" t="s">
        <v>95</v>
      </c>
      <c r="AX2819" t="s"/>
      <c r="AY2819" t="n">
        <v>6735217</v>
      </c>
      <c r="AZ2819" t="s">
        <v>3104</v>
      </c>
      <c r="BA2819" t="s"/>
      <c r="BB2819" t="s"/>
      <c r="BC2819" t="n">
        <v>39.1133</v>
      </c>
      <c r="BD2819" t="n">
        <v>39.1133</v>
      </c>
      <c r="BE2819" t="s">
        <v>3195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>
        <v>98</v>
      </c>
      <c r="BO2819" t="s">
        <v>82</v>
      </c>
      <c r="BP2819" t="s">
        <v>99</v>
      </c>
      <c r="BQ2819" t="s">
        <v>2378</v>
      </c>
      <c r="BR2819" t="s">
        <v>3106</v>
      </c>
    </row>
    <row r="2820" spans="1:70">
      <c r="A2820" t="s">
        <v>70</v>
      </c>
      <c r="B2820" t="s">
        <v>71</v>
      </c>
      <c r="C2820" t="s">
        <v>72</v>
      </c>
      <c r="D2820" t="n">
        <v>3</v>
      </c>
      <c r="E2820" t="s">
        <v>3100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204</v>
      </c>
      <c r="L2820" t="s">
        <v>77</v>
      </c>
      <c r="M2820" t="s"/>
      <c r="N2820" t="s">
        <v>2375</v>
      </c>
      <c r="O2820" t="s">
        <v>79</v>
      </c>
      <c r="P2820" t="s">
        <v>3100</v>
      </c>
      <c r="Q2820" t="s"/>
      <c r="R2820" t="s">
        <v>80</v>
      </c>
      <c r="S2820" t="s">
        <v>3192</v>
      </c>
      <c r="T2820" t="s">
        <v>82</v>
      </c>
      <c r="U2820" t="s">
        <v>83</v>
      </c>
      <c r="V2820" t="s">
        <v>84</v>
      </c>
      <c r="W2820" t="s">
        <v>103</v>
      </c>
      <c r="X2820" t="s"/>
      <c r="Y2820" t="s">
        <v>86</v>
      </c>
      <c r="Z2820">
        <f>HYPERLINK("https://hotelmonitor-cachepage.eclerx.com/savepage/tk_15454758770605123_sr_62.html","info")</f>
        <v/>
      </c>
      <c r="AA2820" t="n">
        <v>-6735217</v>
      </c>
      <c r="AB2820" t="s">
        <v>3147</v>
      </c>
      <c r="AC2820" t="s">
        <v>88</v>
      </c>
      <c r="AD2820" t="s">
        <v>89</v>
      </c>
      <c r="AE2820" t="s"/>
      <c r="AF2820" t="s"/>
      <c r="AG2820" t="s"/>
      <c r="AH2820" t="s">
        <v>3178</v>
      </c>
      <c r="AI2820" t="s">
        <v>3194</v>
      </c>
      <c r="AJ2820" t="s"/>
      <c r="AK2820" t="s">
        <v>99</v>
      </c>
      <c r="AL2820" t="s"/>
      <c r="AM2820" t="s"/>
      <c r="AN2820" t="s">
        <v>91</v>
      </c>
      <c r="AO2820" t="s"/>
      <c r="AP2820" t="n">
        <v>53</v>
      </c>
      <c r="AQ2820" t="s">
        <v>92</v>
      </c>
      <c r="AR2820" t="s"/>
      <c r="AS2820" t="s">
        <v>160</v>
      </c>
      <c r="AT2820" t="s">
        <v>94</v>
      </c>
      <c r="AU2820" t="s">
        <v>91</v>
      </c>
      <c r="AV2820" t="s"/>
      <c r="AW2820" t="s">
        <v>95</v>
      </c>
      <c r="AX2820" t="s"/>
      <c r="AY2820" t="n">
        <v>6735217</v>
      </c>
      <c r="AZ2820" t="s">
        <v>3104</v>
      </c>
      <c r="BA2820" t="s"/>
      <c r="BB2820" t="s"/>
      <c r="BC2820" t="n">
        <v>39.1133</v>
      </c>
      <c r="BD2820" t="n">
        <v>39.1133</v>
      </c>
      <c r="BE2820" t="s">
        <v>3196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>
        <v>98</v>
      </c>
      <c r="BO2820" t="s">
        <v>82</v>
      </c>
      <c r="BP2820" t="s">
        <v>99</v>
      </c>
      <c r="BQ2820" t="s">
        <v>2378</v>
      </c>
      <c r="BR2820" t="s">
        <v>3106</v>
      </c>
    </row>
    <row r="2821" spans="1:70">
      <c r="A2821" t="s">
        <v>70</v>
      </c>
      <c r="B2821" t="s">
        <v>71</v>
      </c>
      <c r="C2821" t="s">
        <v>72</v>
      </c>
      <c r="D2821" t="n">
        <v>3</v>
      </c>
      <c r="E2821" t="s">
        <v>3100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204</v>
      </c>
      <c r="L2821" t="s">
        <v>77</v>
      </c>
      <c r="M2821" t="s"/>
      <c r="N2821" t="s">
        <v>2375</v>
      </c>
      <c r="O2821" t="s">
        <v>79</v>
      </c>
      <c r="P2821" t="s">
        <v>3100</v>
      </c>
      <c r="Q2821" t="s"/>
      <c r="R2821" t="s">
        <v>80</v>
      </c>
      <c r="S2821" t="s">
        <v>3192</v>
      </c>
      <c r="T2821" t="s">
        <v>82</v>
      </c>
      <c r="U2821" t="s">
        <v>83</v>
      </c>
      <c r="V2821" t="s">
        <v>84</v>
      </c>
      <c r="W2821" t="s">
        <v>103</v>
      </c>
      <c r="X2821" t="s"/>
      <c r="Y2821" t="s">
        <v>86</v>
      </c>
      <c r="Z2821">
        <f>HYPERLINK("https://hotelmonitor-cachepage.eclerx.com/savepage/tk_15454758770605123_sr_62.html","info")</f>
        <v/>
      </c>
      <c r="AA2821" t="n">
        <v>-6735217</v>
      </c>
      <c r="AB2821" t="s">
        <v>3147</v>
      </c>
      <c r="AC2821" t="s">
        <v>88</v>
      </c>
      <c r="AD2821" t="s">
        <v>89</v>
      </c>
      <c r="AE2821" t="s"/>
      <c r="AF2821" t="s"/>
      <c r="AG2821" t="s"/>
      <c r="AH2821" t="s">
        <v>3178</v>
      </c>
      <c r="AI2821" t="s">
        <v>3194</v>
      </c>
      <c r="AJ2821" t="s"/>
      <c r="AK2821" t="s">
        <v>99</v>
      </c>
      <c r="AL2821" t="s"/>
      <c r="AM2821" t="s"/>
      <c r="AN2821" t="s">
        <v>91</v>
      </c>
      <c r="AO2821" t="s"/>
      <c r="AP2821" t="n">
        <v>53</v>
      </c>
      <c r="AQ2821" t="s">
        <v>92</v>
      </c>
      <c r="AR2821" t="s"/>
      <c r="AS2821" t="s">
        <v>160</v>
      </c>
      <c r="AT2821" t="s">
        <v>94</v>
      </c>
      <c r="AU2821" t="s">
        <v>91</v>
      </c>
      <c r="AV2821" t="s"/>
      <c r="AW2821" t="s">
        <v>95</v>
      </c>
      <c r="AX2821" t="s"/>
      <c r="AY2821" t="n">
        <v>6735217</v>
      </c>
      <c r="AZ2821" t="s">
        <v>3104</v>
      </c>
      <c r="BA2821" t="s"/>
      <c r="BB2821" t="s"/>
      <c r="BC2821" t="n">
        <v>39.1133</v>
      </c>
      <c r="BD2821" t="n">
        <v>39.1133</v>
      </c>
      <c r="BE2821" t="s">
        <v>3196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>
        <v>98</v>
      </c>
      <c r="BO2821" t="s">
        <v>82</v>
      </c>
      <c r="BP2821" t="s">
        <v>99</v>
      </c>
      <c r="BQ2821" t="s">
        <v>2378</v>
      </c>
      <c r="BR2821" t="s">
        <v>3106</v>
      </c>
    </row>
    <row r="2822" spans="1:70">
      <c r="A2822" t="s">
        <v>70</v>
      </c>
      <c r="B2822" t="s">
        <v>71</v>
      </c>
      <c r="C2822" t="s">
        <v>72</v>
      </c>
      <c r="D2822" t="n">
        <v>3</v>
      </c>
      <c r="E2822" t="s">
        <v>3100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227</v>
      </c>
      <c r="L2822" t="s">
        <v>77</v>
      </c>
      <c r="M2822" t="s"/>
      <c r="N2822" t="s">
        <v>2375</v>
      </c>
      <c r="O2822" t="s">
        <v>79</v>
      </c>
      <c r="P2822" t="s">
        <v>3100</v>
      </c>
      <c r="Q2822" t="s"/>
      <c r="R2822" t="s">
        <v>80</v>
      </c>
      <c r="S2822" t="s">
        <v>3197</v>
      </c>
      <c r="T2822" t="s">
        <v>82</v>
      </c>
      <c r="U2822" t="s">
        <v>83</v>
      </c>
      <c r="V2822" t="s">
        <v>84</v>
      </c>
      <c r="W2822" t="s">
        <v>107</v>
      </c>
      <c r="X2822" t="s"/>
      <c r="Y2822" t="s">
        <v>86</v>
      </c>
      <c r="Z2822">
        <f>HYPERLINK("https://hotelmonitor-cachepage.eclerx.com/savepage/tk_15454758770605123_sr_62.html","info")</f>
        <v/>
      </c>
      <c r="AA2822" t="n">
        <v>-6735217</v>
      </c>
      <c r="AB2822" t="s">
        <v>3150</v>
      </c>
      <c r="AC2822" t="s">
        <v>88</v>
      </c>
      <c r="AD2822" t="s">
        <v>89</v>
      </c>
      <c r="AE2822" t="s"/>
      <c r="AF2822" t="s"/>
      <c r="AG2822" t="s"/>
      <c r="AH2822" t="s">
        <v>3198</v>
      </c>
      <c r="AI2822" t="s">
        <v>3199</v>
      </c>
      <c r="AJ2822" t="s"/>
      <c r="AK2822" t="s">
        <v>91</v>
      </c>
      <c r="AL2822" t="s"/>
      <c r="AM2822" t="s"/>
      <c r="AN2822" t="s">
        <v>91</v>
      </c>
      <c r="AO2822" t="s"/>
      <c r="AP2822" t="n">
        <v>53</v>
      </c>
      <c r="AQ2822" t="s">
        <v>92</v>
      </c>
      <c r="AR2822" t="s"/>
      <c r="AS2822" t="s">
        <v>160</v>
      </c>
      <c r="AT2822" t="s">
        <v>94</v>
      </c>
      <c r="AU2822" t="s">
        <v>91</v>
      </c>
      <c r="AV2822" t="s"/>
      <c r="AW2822" t="s">
        <v>95</v>
      </c>
      <c r="AX2822" t="s"/>
      <c r="AY2822" t="n">
        <v>6735217</v>
      </c>
      <c r="AZ2822" t="s">
        <v>3104</v>
      </c>
      <c r="BA2822" t="s"/>
      <c r="BB2822" t="s"/>
      <c r="BC2822" t="n">
        <v>39.1133</v>
      </c>
      <c r="BD2822" t="n">
        <v>39.1133</v>
      </c>
      <c r="BE2822" t="s">
        <v>3200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>
        <v>98</v>
      </c>
      <c r="BO2822" t="s">
        <v>82</v>
      </c>
      <c r="BP2822" t="s">
        <v>99</v>
      </c>
      <c r="BQ2822" t="s">
        <v>2378</v>
      </c>
      <c r="BR2822" t="s">
        <v>3106</v>
      </c>
    </row>
    <row r="2823" spans="1:70">
      <c r="A2823" t="s">
        <v>70</v>
      </c>
      <c r="B2823" t="s">
        <v>71</v>
      </c>
      <c r="C2823" t="s">
        <v>72</v>
      </c>
      <c r="D2823" t="n">
        <v>3</v>
      </c>
      <c r="E2823" t="s">
        <v>3100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227</v>
      </c>
      <c r="L2823" t="s">
        <v>77</v>
      </c>
      <c r="M2823" t="s"/>
      <c r="N2823" t="s">
        <v>2375</v>
      </c>
      <c r="O2823" t="s">
        <v>79</v>
      </c>
      <c r="P2823" t="s">
        <v>3100</v>
      </c>
      <c r="Q2823" t="s"/>
      <c r="R2823" t="s">
        <v>80</v>
      </c>
      <c r="S2823" t="s">
        <v>3197</v>
      </c>
      <c r="T2823" t="s">
        <v>82</v>
      </c>
      <c r="U2823" t="s">
        <v>83</v>
      </c>
      <c r="V2823" t="s">
        <v>84</v>
      </c>
      <c r="W2823" t="s">
        <v>107</v>
      </c>
      <c r="X2823" t="s"/>
      <c r="Y2823" t="s">
        <v>86</v>
      </c>
      <c r="Z2823">
        <f>HYPERLINK("https://hotelmonitor-cachepage.eclerx.com/savepage/tk_15454758770605123_sr_62.html","info")</f>
        <v/>
      </c>
      <c r="AA2823" t="n">
        <v>-6735217</v>
      </c>
      <c r="AB2823" t="s">
        <v>3150</v>
      </c>
      <c r="AC2823" t="s">
        <v>88</v>
      </c>
      <c r="AD2823" t="s">
        <v>89</v>
      </c>
      <c r="AE2823" t="s"/>
      <c r="AF2823" t="s"/>
      <c r="AG2823" t="s"/>
      <c r="AH2823" t="s">
        <v>3198</v>
      </c>
      <c r="AI2823" t="s">
        <v>3199</v>
      </c>
      <c r="AJ2823" t="s"/>
      <c r="AK2823" t="s">
        <v>91</v>
      </c>
      <c r="AL2823" t="s"/>
      <c r="AM2823" t="s"/>
      <c r="AN2823" t="s">
        <v>91</v>
      </c>
      <c r="AO2823" t="s"/>
      <c r="AP2823" t="n">
        <v>53</v>
      </c>
      <c r="AQ2823" t="s">
        <v>92</v>
      </c>
      <c r="AR2823" t="s"/>
      <c r="AS2823" t="s">
        <v>160</v>
      </c>
      <c r="AT2823" t="s">
        <v>94</v>
      </c>
      <c r="AU2823" t="s">
        <v>91</v>
      </c>
      <c r="AV2823" t="s"/>
      <c r="AW2823" t="s">
        <v>95</v>
      </c>
      <c r="AX2823" t="s"/>
      <c r="AY2823" t="n">
        <v>6735217</v>
      </c>
      <c r="AZ2823" t="s">
        <v>3104</v>
      </c>
      <c r="BA2823" t="s"/>
      <c r="BB2823" t="s"/>
      <c r="BC2823" t="n">
        <v>39.1133</v>
      </c>
      <c r="BD2823" t="n">
        <v>39.1133</v>
      </c>
      <c r="BE2823" t="s">
        <v>3200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>
        <v>98</v>
      </c>
      <c r="BO2823" t="s">
        <v>82</v>
      </c>
      <c r="BP2823" t="s">
        <v>99</v>
      </c>
      <c r="BQ2823" t="s">
        <v>2378</v>
      </c>
      <c r="BR2823" t="s">
        <v>3106</v>
      </c>
    </row>
    <row r="2824" spans="1:70">
      <c r="A2824" t="s">
        <v>70</v>
      </c>
      <c r="B2824" t="s">
        <v>71</v>
      </c>
      <c r="C2824" t="s">
        <v>72</v>
      </c>
      <c r="D2824" t="n">
        <v>3</v>
      </c>
      <c r="E2824" t="s">
        <v>3100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227</v>
      </c>
      <c r="L2824" t="s">
        <v>77</v>
      </c>
      <c r="M2824" t="s"/>
      <c r="N2824" t="s">
        <v>2375</v>
      </c>
      <c r="O2824" t="s">
        <v>79</v>
      </c>
      <c r="P2824" t="s">
        <v>3100</v>
      </c>
      <c r="Q2824" t="s"/>
      <c r="R2824" t="s">
        <v>80</v>
      </c>
      <c r="S2824" t="s">
        <v>3197</v>
      </c>
      <c r="T2824" t="s">
        <v>82</v>
      </c>
      <c r="U2824" t="s">
        <v>83</v>
      </c>
      <c r="V2824" t="s">
        <v>84</v>
      </c>
      <c r="W2824" t="s">
        <v>107</v>
      </c>
      <c r="X2824" t="s"/>
      <c r="Y2824" t="s">
        <v>86</v>
      </c>
      <c r="Z2824">
        <f>HYPERLINK("https://hotelmonitor-cachepage.eclerx.com/savepage/tk_15454758770605123_sr_62.html","info")</f>
        <v/>
      </c>
      <c r="AA2824" t="n">
        <v>-6735217</v>
      </c>
      <c r="AB2824" t="s">
        <v>3150</v>
      </c>
      <c r="AC2824" t="s">
        <v>88</v>
      </c>
      <c r="AD2824" t="s">
        <v>89</v>
      </c>
      <c r="AE2824" t="s"/>
      <c r="AF2824" t="s"/>
      <c r="AG2824" t="s"/>
      <c r="AH2824" t="s">
        <v>3201</v>
      </c>
      <c r="AI2824" t="s">
        <v>3199</v>
      </c>
      <c r="AJ2824" t="s"/>
      <c r="AK2824" t="s">
        <v>99</v>
      </c>
      <c r="AL2824" t="s"/>
      <c r="AM2824" t="s"/>
      <c r="AN2824" t="s">
        <v>91</v>
      </c>
      <c r="AO2824" t="s"/>
      <c r="AP2824" t="n">
        <v>53</v>
      </c>
      <c r="AQ2824" t="s">
        <v>92</v>
      </c>
      <c r="AR2824" t="s"/>
      <c r="AS2824" t="s">
        <v>160</v>
      </c>
      <c r="AT2824" t="s">
        <v>94</v>
      </c>
      <c r="AU2824" t="s">
        <v>91</v>
      </c>
      <c r="AV2824" t="s"/>
      <c r="AW2824" t="s">
        <v>95</v>
      </c>
      <c r="AX2824" t="s"/>
      <c r="AY2824" t="n">
        <v>6735217</v>
      </c>
      <c r="AZ2824" t="s">
        <v>3104</v>
      </c>
      <c r="BA2824" t="s"/>
      <c r="BB2824" t="s"/>
      <c r="BC2824" t="n">
        <v>39.1133</v>
      </c>
      <c r="BD2824" t="n">
        <v>39.1133</v>
      </c>
      <c r="BE2824" t="s">
        <v>3202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>
        <v>98</v>
      </c>
      <c r="BO2824" t="s">
        <v>82</v>
      </c>
      <c r="BP2824" t="s">
        <v>99</v>
      </c>
      <c r="BQ2824" t="s">
        <v>2378</v>
      </c>
      <c r="BR2824" t="s">
        <v>3106</v>
      </c>
    </row>
    <row r="2825" spans="1:70">
      <c r="A2825" t="s">
        <v>70</v>
      </c>
      <c r="B2825" t="s">
        <v>71</v>
      </c>
      <c r="C2825" t="s">
        <v>72</v>
      </c>
      <c r="D2825" t="n">
        <v>3</v>
      </c>
      <c r="E2825" t="s">
        <v>3100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227</v>
      </c>
      <c r="L2825" t="s">
        <v>77</v>
      </c>
      <c r="M2825" t="s"/>
      <c r="N2825" t="s">
        <v>2375</v>
      </c>
      <c r="O2825" t="s">
        <v>79</v>
      </c>
      <c r="P2825" t="s">
        <v>3100</v>
      </c>
      <c r="Q2825" t="s"/>
      <c r="R2825" t="s">
        <v>80</v>
      </c>
      <c r="S2825" t="s">
        <v>3197</v>
      </c>
      <c r="T2825" t="s">
        <v>82</v>
      </c>
      <c r="U2825" t="s">
        <v>83</v>
      </c>
      <c r="V2825" t="s">
        <v>84</v>
      </c>
      <c r="W2825" t="s">
        <v>107</v>
      </c>
      <c r="X2825" t="s"/>
      <c r="Y2825" t="s">
        <v>86</v>
      </c>
      <c r="Z2825">
        <f>HYPERLINK("https://hotelmonitor-cachepage.eclerx.com/savepage/tk_15454758770605123_sr_62.html","info")</f>
        <v/>
      </c>
      <c r="AA2825" t="n">
        <v>-6735217</v>
      </c>
      <c r="AB2825" t="s">
        <v>3150</v>
      </c>
      <c r="AC2825" t="s">
        <v>88</v>
      </c>
      <c r="AD2825" t="s">
        <v>89</v>
      </c>
      <c r="AE2825" t="s"/>
      <c r="AF2825" t="s"/>
      <c r="AG2825" t="s"/>
      <c r="AH2825" t="s">
        <v>3201</v>
      </c>
      <c r="AI2825" t="s">
        <v>3199</v>
      </c>
      <c r="AJ2825" t="s"/>
      <c r="AK2825" t="s">
        <v>99</v>
      </c>
      <c r="AL2825" t="s"/>
      <c r="AM2825" t="s"/>
      <c r="AN2825" t="s">
        <v>91</v>
      </c>
      <c r="AO2825" t="s"/>
      <c r="AP2825" t="n">
        <v>53</v>
      </c>
      <c r="AQ2825" t="s">
        <v>92</v>
      </c>
      <c r="AR2825" t="s"/>
      <c r="AS2825" t="s">
        <v>160</v>
      </c>
      <c r="AT2825" t="s">
        <v>94</v>
      </c>
      <c r="AU2825" t="s">
        <v>91</v>
      </c>
      <c r="AV2825" t="s"/>
      <c r="AW2825" t="s">
        <v>95</v>
      </c>
      <c r="AX2825" t="s"/>
      <c r="AY2825" t="n">
        <v>6735217</v>
      </c>
      <c r="AZ2825" t="s">
        <v>3104</v>
      </c>
      <c r="BA2825" t="s"/>
      <c r="BB2825" t="s"/>
      <c r="BC2825" t="n">
        <v>39.1133</v>
      </c>
      <c r="BD2825" t="n">
        <v>39.1133</v>
      </c>
      <c r="BE2825" t="s">
        <v>3202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>
        <v>98</v>
      </c>
      <c r="BO2825" t="s">
        <v>82</v>
      </c>
      <c r="BP2825" t="s">
        <v>99</v>
      </c>
      <c r="BQ2825" t="s">
        <v>2378</v>
      </c>
      <c r="BR2825" t="s">
        <v>3106</v>
      </c>
    </row>
    <row r="2826" spans="1:70">
      <c r="A2826" t="s">
        <v>70</v>
      </c>
      <c r="B2826" t="s">
        <v>71</v>
      </c>
      <c r="C2826" t="s">
        <v>72</v>
      </c>
      <c r="D2826" t="n">
        <v>3</v>
      </c>
      <c r="E2826" t="s">
        <v>3100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232.2</v>
      </c>
      <c r="L2826" t="s">
        <v>77</v>
      </c>
      <c r="M2826" t="s"/>
      <c r="N2826" t="s">
        <v>649</v>
      </c>
      <c r="O2826" t="s">
        <v>79</v>
      </c>
      <c r="P2826" t="s">
        <v>3100</v>
      </c>
      <c r="Q2826" t="s"/>
      <c r="R2826" t="s">
        <v>80</v>
      </c>
      <c r="S2826" t="s">
        <v>3203</v>
      </c>
      <c r="T2826" t="s">
        <v>82</v>
      </c>
      <c r="U2826" t="s">
        <v>83</v>
      </c>
      <c r="V2826" t="s">
        <v>84</v>
      </c>
      <c r="W2826" t="s">
        <v>103</v>
      </c>
      <c r="X2826" t="s"/>
      <c r="Y2826" t="s">
        <v>86</v>
      </c>
      <c r="Z2826">
        <f>HYPERLINK("https://hotelmonitor-cachepage.eclerx.com/savepage/tk_15454758770605123_sr_62.html","info")</f>
        <v/>
      </c>
      <c r="AA2826" t="n">
        <v>-6735217</v>
      </c>
      <c r="AB2826" t="s">
        <v>3128</v>
      </c>
      <c r="AC2826" t="s">
        <v>88</v>
      </c>
      <c r="AD2826" t="s">
        <v>89</v>
      </c>
      <c r="AE2826" t="s"/>
      <c r="AF2826" t="s"/>
      <c r="AG2826" t="s"/>
      <c r="AH2826" t="s">
        <v>3204</v>
      </c>
      <c r="AI2826" t="s">
        <v>3205</v>
      </c>
      <c r="AJ2826" t="s"/>
      <c r="AK2826" t="s">
        <v>91</v>
      </c>
      <c r="AL2826" t="s"/>
      <c r="AM2826" t="s"/>
      <c r="AN2826" t="s">
        <v>91</v>
      </c>
      <c r="AO2826" t="s"/>
      <c r="AP2826" t="n">
        <v>53</v>
      </c>
      <c r="AQ2826" t="s">
        <v>92</v>
      </c>
      <c r="AR2826" t="s"/>
      <c r="AS2826" t="s">
        <v>1235</v>
      </c>
      <c r="AT2826" t="s">
        <v>94</v>
      </c>
      <c r="AU2826" t="s">
        <v>91</v>
      </c>
      <c r="AV2826" t="s"/>
      <c r="AW2826" t="s">
        <v>95</v>
      </c>
      <c r="AX2826" t="s"/>
      <c r="AY2826" t="n">
        <v>6735217</v>
      </c>
      <c r="AZ2826" t="s">
        <v>3104</v>
      </c>
      <c r="BA2826" t="s"/>
      <c r="BB2826" t="s"/>
      <c r="BC2826" t="n">
        <v>39.1133</v>
      </c>
      <c r="BD2826" t="n">
        <v>39.1133</v>
      </c>
      <c r="BE2826" t="s">
        <v>3206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>
        <v>98</v>
      </c>
      <c r="BO2826" t="s">
        <v>82</v>
      </c>
      <c r="BP2826" t="s">
        <v>99</v>
      </c>
      <c r="BQ2826" t="s">
        <v>656</v>
      </c>
      <c r="BR2826" t="s">
        <v>3106</v>
      </c>
    </row>
    <row r="2827" spans="1:70">
      <c r="A2827" t="s">
        <v>70</v>
      </c>
      <c r="B2827" t="s">
        <v>71</v>
      </c>
      <c r="C2827" t="s">
        <v>72</v>
      </c>
      <c r="D2827" t="n">
        <v>3</v>
      </c>
      <c r="E2827" t="s">
        <v>3100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232.2</v>
      </c>
      <c r="L2827" t="s">
        <v>77</v>
      </c>
      <c r="M2827" t="s"/>
      <c r="N2827" t="s">
        <v>649</v>
      </c>
      <c r="O2827" t="s">
        <v>79</v>
      </c>
      <c r="P2827" t="s">
        <v>3100</v>
      </c>
      <c r="Q2827" t="s"/>
      <c r="R2827" t="s">
        <v>80</v>
      </c>
      <c r="S2827" t="s">
        <v>3203</v>
      </c>
      <c r="T2827" t="s">
        <v>82</v>
      </c>
      <c r="U2827" t="s">
        <v>83</v>
      </c>
      <c r="V2827" t="s">
        <v>84</v>
      </c>
      <c r="W2827" t="s">
        <v>103</v>
      </c>
      <c r="X2827" t="s"/>
      <c r="Y2827" t="s">
        <v>86</v>
      </c>
      <c r="Z2827">
        <f>HYPERLINK("https://hotelmonitor-cachepage.eclerx.com/savepage/tk_15454758770605123_sr_62.html","info")</f>
        <v/>
      </c>
      <c r="AA2827" t="n">
        <v>-6735217</v>
      </c>
      <c r="AB2827" t="s">
        <v>3128</v>
      </c>
      <c r="AC2827" t="s">
        <v>88</v>
      </c>
      <c r="AD2827" t="s">
        <v>89</v>
      </c>
      <c r="AE2827" t="s"/>
      <c r="AF2827" t="s"/>
      <c r="AG2827" t="s"/>
      <c r="AH2827" t="s">
        <v>3204</v>
      </c>
      <c r="AI2827" t="s">
        <v>3205</v>
      </c>
      <c r="AJ2827" t="s"/>
      <c r="AK2827" t="s">
        <v>91</v>
      </c>
      <c r="AL2827" t="s"/>
      <c r="AM2827" t="s"/>
      <c r="AN2827" t="s">
        <v>91</v>
      </c>
      <c r="AO2827" t="s"/>
      <c r="AP2827" t="n">
        <v>53</v>
      </c>
      <c r="AQ2827" t="s">
        <v>92</v>
      </c>
      <c r="AR2827" t="s"/>
      <c r="AS2827" t="s">
        <v>1235</v>
      </c>
      <c r="AT2827" t="s">
        <v>94</v>
      </c>
      <c r="AU2827" t="s">
        <v>91</v>
      </c>
      <c r="AV2827" t="s"/>
      <c r="AW2827" t="s">
        <v>95</v>
      </c>
      <c r="AX2827" t="s"/>
      <c r="AY2827" t="n">
        <v>6735217</v>
      </c>
      <c r="AZ2827" t="s">
        <v>3104</v>
      </c>
      <c r="BA2827" t="s"/>
      <c r="BB2827" t="s"/>
      <c r="BC2827" t="n">
        <v>39.1133</v>
      </c>
      <c r="BD2827" t="n">
        <v>39.1133</v>
      </c>
      <c r="BE2827" t="s">
        <v>3206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>
        <v>98</v>
      </c>
      <c r="BO2827" t="s">
        <v>82</v>
      </c>
      <c r="BP2827" t="s">
        <v>99</v>
      </c>
      <c r="BQ2827" t="s">
        <v>656</v>
      </c>
      <c r="BR2827" t="s">
        <v>3106</v>
      </c>
    </row>
    <row r="2828" spans="1:70">
      <c r="A2828" t="s">
        <v>70</v>
      </c>
      <c r="B2828" t="s">
        <v>71</v>
      </c>
      <c r="C2828" t="s">
        <v>72</v>
      </c>
      <c r="D2828" t="n">
        <v>3</v>
      </c>
      <c r="E2828" t="s">
        <v>3100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232.2</v>
      </c>
      <c r="L2828" t="s">
        <v>77</v>
      </c>
      <c r="M2828" t="s"/>
      <c r="N2828" t="s">
        <v>649</v>
      </c>
      <c r="O2828" t="s">
        <v>79</v>
      </c>
      <c r="P2828" t="s">
        <v>3100</v>
      </c>
      <c r="Q2828" t="s"/>
      <c r="R2828" t="s">
        <v>80</v>
      </c>
      <c r="S2828" t="s">
        <v>3203</v>
      </c>
      <c r="T2828" t="s">
        <v>82</v>
      </c>
      <c r="U2828" t="s">
        <v>83</v>
      </c>
      <c r="V2828" t="s">
        <v>84</v>
      </c>
      <c r="W2828" t="s">
        <v>103</v>
      </c>
      <c r="X2828" t="s"/>
      <c r="Y2828" t="s">
        <v>86</v>
      </c>
      <c r="Z2828">
        <f>HYPERLINK("https://hotelmonitor-cachepage.eclerx.com/savepage/tk_15454758770605123_sr_62.html","info")</f>
        <v/>
      </c>
      <c r="AA2828" t="n">
        <v>-6735217</v>
      </c>
      <c r="AB2828" t="s">
        <v>3128</v>
      </c>
      <c r="AC2828" t="s">
        <v>88</v>
      </c>
      <c r="AD2828" t="s">
        <v>89</v>
      </c>
      <c r="AE2828" t="s"/>
      <c r="AF2828" t="s"/>
      <c r="AG2828" t="s"/>
      <c r="AH2828" t="s">
        <v>3207</v>
      </c>
      <c r="AI2828" t="s">
        <v>3205</v>
      </c>
      <c r="AJ2828" t="s"/>
      <c r="AK2828" t="s">
        <v>99</v>
      </c>
      <c r="AL2828" t="s"/>
      <c r="AM2828" t="s"/>
      <c r="AN2828" t="s">
        <v>91</v>
      </c>
      <c r="AO2828" t="s"/>
      <c r="AP2828" t="n">
        <v>53</v>
      </c>
      <c r="AQ2828" t="s">
        <v>92</v>
      </c>
      <c r="AR2828" t="s"/>
      <c r="AS2828" t="s">
        <v>1235</v>
      </c>
      <c r="AT2828" t="s">
        <v>94</v>
      </c>
      <c r="AU2828" t="s">
        <v>91</v>
      </c>
      <c r="AV2828" t="s"/>
      <c r="AW2828" t="s">
        <v>95</v>
      </c>
      <c r="AX2828" t="s"/>
      <c r="AY2828" t="n">
        <v>6735217</v>
      </c>
      <c r="AZ2828" t="s">
        <v>3104</v>
      </c>
      <c r="BA2828" t="s"/>
      <c r="BB2828" t="s"/>
      <c r="BC2828" t="n">
        <v>39.1133</v>
      </c>
      <c r="BD2828" t="n">
        <v>39.1133</v>
      </c>
      <c r="BE2828" t="s">
        <v>3208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>
        <v>98</v>
      </c>
      <c r="BO2828" t="s">
        <v>82</v>
      </c>
      <c r="BP2828" t="s">
        <v>99</v>
      </c>
      <c r="BQ2828" t="s">
        <v>656</v>
      </c>
      <c r="BR2828" t="s">
        <v>3106</v>
      </c>
    </row>
    <row r="2829" spans="1:70">
      <c r="A2829" t="s">
        <v>70</v>
      </c>
      <c r="B2829" t="s">
        <v>71</v>
      </c>
      <c r="C2829" t="s">
        <v>72</v>
      </c>
      <c r="D2829" t="n">
        <v>3</v>
      </c>
      <c r="E2829" t="s">
        <v>3100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232.2</v>
      </c>
      <c r="L2829" t="s">
        <v>77</v>
      </c>
      <c r="M2829" t="s"/>
      <c r="N2829" t="s">
        <v>649</v>
      </c>
      <c r="O2829" t="s">
        <v>79</v>
      </c>
      <c r="P2829" t="s">
        <v>3100</v>
      </c>
      <c r="Q2829" t="s"/>
      <c r="R2829" t="s">
        <v>80</v>
      </c>
      <c r="S2829" t="s">
        <v>3203</v>
      </c>
      <c r="T2829" t="s">
        <v>82</v>
      </c>
      <c r="U2829" t="s">
        <v>83</v>
      </c>
      <c r="V2829" t="s">
        <v>84</v>
      </c>
      <c r="W2829" t="s">
        <v>103</v>
      </c>
      <c r="X2829" t="s"/>
      <c r="Y2829" t="s">
        <v>86</v>
      </c>
      <c r="Z2829">
        <f>HYPERLINK("https://hotelmonitor-cachepage.eclerx.com/savepage/tk_15454758770605123_sr_62.html","info")</f>
        <v/>
      </c>
      <c r="AA2829" t="n">
        <v>-6735217</v>
      </c>
      <c r="AB2829" t="s">
        <v>3128</v>
      </c>
      <c r="AC2829" t="s">
        <v>88</v>
      </c>
      <c r="AD2829" t="s">
        <v>89</v>
      </c>
      <c r="AE2829" t="s"/>
      <c r="AF2829" t="s"/>
      <c r="AG2829" t="s"/>
      <c r="AH2829" t="s">
        <v>3207</v>
      </c>
      <c r="AI2829" t="s">
        <v>3205</v>
      </c>
      <c r="AJ2829" t="s"/>
      <c r="AK2829" t="s">
        <v>99</v>
      </c>
      <c r="AL2829" t="s"/>
      <c r="AM2829" t="s"/>
      <c r="AN2829" t="s">
        <v>91</v>
      </c>
      <c r="AO2829" t="s"/>
      <c r="AP2829" t="n">
        <v>53</v>
      </c>
      <c r="AQ2829" t="s">
        <v>92</v>
      </c>
      <c r="AR2829" t="s"/>
      <c r="AS2829" t="s">
        <v>1235</v>
      </c>
      <c r="AT2829" t="s">
        <v>94</v>
      </c>
      <c r="AU2829" t="s">
        <v>91</v>
      </c>
      <c r="AV2829" t="s"/>
      <c r="AW2829" t="s">
        <v>95</v>
      </c>
      <c r="AX2829" t="s"/>
      <c r="AY2829" t="n">
        <v>6735217</v>
      </c>
      <c r="AZ2829" t="s">
        <v>3104</v>
      </c>
      <c r="BA2829" t="s"/>
      <c r="BB2829" t="s"/>
      <c r="BC2829" t="n">
        <v>39.1133</v>
      </c>
      <c r="BD2829" t="n">
        <v>39.1133</v>
      </c>
      <c r="BE2829" t="s">
        <v>3208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>
        <v>98</v>
      </c>
      <c r="BO2829" t="s">
        <v>82</v>
      </c>
      <c r="BP2829" t="s">
        <v>99</v>
      </c>
      <c r="BQ2829" t="s">
        <v>656</v>
      </c>
      <c r="BR2829" t="s">
        <v>3106</v>
      </c>
    </row>
    <row r="2830" spans="1:70">
      <c r="A2830" t="s">
        <v>70</v>
      </c>
      <c r="B2830" t="s">
        <v>71</v>
      </c>
      <c r="C2830" t="s">
        <v>72</v>
      </c>
      <c r="D2830" t="n">
        <v>3</v>
      </c>
      <c r="E2830" t="s">
        <v>3100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243</v>
      </c>
      <c r="L2830" t="s">
        <v>77</v>
      </c>
      <c r="M2830" t="s"/>
      <c r="N2830" t="s">
        <v>3209</v>
      </c>
      <c r="O2830" t="s">
        <v>79</v>
      </c>
      <c r="P2830" t="s">
        <v>3100</v>
      </c>
      <c r="Q2830" t="s"/>
      <c r="R2830" t="s">
        <v>80</v>
      </c>
      <c r="S2830" t="s">
        <v>3210</v>
      </c>
      <c r="T2830" t="s">
        <v>82</v>
      </c>
      <c r="U2830" t="s">
        <v>83</v>
      </c>
      <c r="V2830" t="s">
        <v>84</v>
      </c>
      <c r="W2830" t="s">
        <v>103</v>
      </c>
      <c r="X2830" t="s"/>
      <c r="Y2830" t="s">
        <v>86</v>
      </c>
      <c r="Z2830">
        <f>HYPERLINK("https://hotelmonitor-cachepage.eclerx.com/savepage/tk_15454758770605123_sr_62.html","info")</f>
        <v/>
      </c>
      <c r="AA2830" t="n">
        <v>-6735217</v>
      </c>
      <c r="AB2830" t="s">
        <v>3128</v>
      </c>
      <c r="AC2830" t="s">
        <v>88</v>
      </c>
      <c r="AD2830" t="s">
        <v>89</v>
      </c>
      <c r="AE2830" t="s"/>
      <c r="AF2830" t="s"/>
      <c r="AG2830" t="s"/>
      <c r="AH2830" t="s">
        <v>3211</v>
      </c>
      <c r="AI2830" t="s">
        <v>3212</v>
      </c>
      <c r="AJ2830" t="s"/>
      <c r="AK2830" t="s">
        <v>91</v>
      </c>
      <c r="AL2830" t="s"/>
      <c r="AM2830" t="s"/>
      <c r="AN2830" t="s">
        <v>91</v>
      </c>
      <c r="AO2830" t="s"/>
      <c r="AP2830" t="n">
        <v>53</v>
      </c>
      <c r="AQ2830" t="s">
        <v>92</v>
      </c>
      <c r="AR2830" t="s"/>
      <c r="AS2830" t="s">
        <v>271</v>
      </c>
      <c r="AT2830" t="s">
        <v>94</v>
      </c>
      <c r="AU2830" t="s">
        <v>91</v>
      </c>
      <c r="AV2830" t="s"/>
      <c r="AW2830" t="s">
        <v>95</v>
      </c>
      <c r="AX2830" t="s"/>
      <c r="AY2830" t="n">
        <v>6735217</v>
      </c>
      <c r="AZ2830" t="s">
        <v>3104</v>
      </c>
      <c r="BA2830" t="s"/>
      <c r="BB2830" t="s"/>
      <c r="BC2830" t="n">
        <v>39.1133</v>
      </c>
      <c r="BD2830" t="n">
        <v>39.1133</v>
      </c>
      <c r="BE2830" t="s">
        <v>3213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>
        <v>98</v>
      </c>
      <c r="BO2830" t="s">
        <v>82</v>
      </c>
      <c r="BP2830" t="s">
        <v>99</v>
      </c>
      <c r="BQ2830" t="s">
        <v>3214</v>
      </c>
      <c r="BR2830" t="s">
        <v>3106</v>
      </c>
    </row>
    <row r="2831" spans="1:70">
      <c r="A2831" t="s">
        <v>70</v>
      </c>
      <c r="B2831" t="s">
        <v>71</v>
      </c>
      <c r="C2831" t="s">
        <v>72</v>
      </c>
      <c r="D2831" t="n">
        <v>3</v>
      </c>
      <c r="E2831" t="s">
        <v>3100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243</v>
      </c>
      <c r="L2831" t="s">
        <v>77</v>
      </c>
      <c r="M2831" t="s"/>
      <c r="N2831" t="s">
        <v>3209</v>
      </c>
      <c r="O2831" t="s">
        <v>79</v>
      </c>
      <c r="P2831" t="s">
        <v>3100</v>
      </c>
      <c r="Q2831" t="s"/>
      <c r="R2831" t="s">
        <v>80</v>
      </c>
      <c r="S2831" t="s">
        <v>3210</v>
      </c>
      <c r="T2831" t="s">
        <v>82</v>
      </c>
      <c r="U2831" t="s">
        <v>83</v>
      </c>
      <c r="V2831" t="s">
        <v>84</v>
      </c>
      <c r="W2831" t="s">
        <v>103</v>
      </c>
      <c r="X2831" t="s"/>
      <c r="Y2831" t="s">
        <v>86</v>
      </c>
      <c r="Z2831">
        <f>HYPERLINK("https://hotelmonitor-cachepage.eclerx.com/savepage/tk_15454758770605123_sr_62.html","info")</f>
        <v/>
      </c>
      <c r="AA2831" t="n">
        <v>-6735217</v>
      </c>
      <c r="AB2831" t="s">
        <v>3128</v>
      </c>
      <c r="AC2831" t="s">
        <v>88</v>
      </c>
      <c r="AD2831" t="s">
        <v>89</v>
      </c>
      <c r="AE2831" t="s"/>
      <c r="AF2831" t="s"/>
      <c r="AG2831" t="s"/>
      <c r="AH2831" t="s">
        <v>3211</v>
      </c>
      <c r="AI2831" t="s">
        <v>3212</v>
      </c>
      <c r="AJ2831" t="s"/>
      <c r="AK2831" t="s">
        <v>91</v>
      </c>
      <c r="AL2831" t="s"/>
      <c r="AM2831" t="s"/>
      <c r="AN2831" t="s">
        <v>91</v>
      </c>
      <c r="AO2831" t="s"/>
      <c r="AP2831" t="n">
        <v>53</v>
      </c>
      <c r="AQ2831" t="s">
        <v>92</v>
      </c>
      <c r="AR2831" t="s"/>
      <c r="AS2831" t="s">
        <v>271</v>
      </c>
      <c r="AT2831" t="s">
        <v>94</v>
      </c>
      <c r="AU2831" t="s">
        <v>91</v>
      </c>
      <c r="AV2831" t="s"/>
      <c r="AW2831" t="s">
        <v>95</v>
      </c>
      <c r="AX2831" t="s"/>
      <c r="AY2831" t="n">
        <v>6735217</v>
      </c>
      <c r="AZ2831" t="s">
        <v>3104</v>
      </c>
      <c r="BA2831" t="s"/>
      <c r="BB2831" t="s"/>
      <c r="BC2831" t="n">
        <v>39.1133</v>
      </c>
      <c r="BD2831" t="n">
        <v>39.1133</v>
      </c>
      <c r="BE2831" t="s">
        <v>3213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>
        <v>98</v>
      </c>
      <c r="BO2831" t="s">
        <v>82</v>
      </c>
      <c r="BP2831" t="s">
        <v>99</v>
      </c>
      <c r="BQ2831" t="s">
        <v>3214</v>
      </c>
      <c r="BR2831" t="s">
        <v>3106</v>
      </c>
    </row>
    <row r="2832" spans="1:70">
      <c r="A2832" t="s">
        <v>70</v>
      </c>
      <c r="B2832" t="s">
        <v>71</v>
      </c>
      <c r="C2832" t="s">
        <v>72</v>
      </c>
      <c r="D2832" t="n">
        <v>3</v>
      </c>
      <c r="E2832" t="s">
        <v>3100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243</v>
      </c>
      <c r="L2832" t="s">
        <v>77</v>
      </c>
      <c r="M2832" t="s"/>
      <c r="N2832" t="s">
        <v>3209</v>
      </c>
      <c r="O2832" t="s">
        <v>79</v>
      </c>
      <c r="P2832" t="s">
        <v>3100</v>
      </c>
      <c r="Q2832" t="s"/>
      <c r="R2832" t="s">
        <v>80</v>
      </c>
      <c r="S2832" t="s">
        <v>3210</v>
      </c>
      <c r="T2832" t="s">
        <v>82</v>
      </c>
      <c r="U2832" t="s">
        <v>83</v>
      </c>
      <c r="V2832" t="s">
        <v>84</v>
      </c>
      <c r="W2832" t="s">
        <v>103</v>
      </c>
      <c r="X2832" t="s"/>
      <c r="Y2832" t="s">
        <v>86</v>
      </c>
      <c r="Z2832">
        <f>HYPERLINK("https://hotelmonitor-cachepage.eclerx.com/savepage/tk_15454758770605123_sr_62.html","info")</f>
        <v/>
      </c>
      <c r="AA2832" t="n">
        <v>-6735217</v>
      </c>
      <c r="AB2832" t="s">
        <v>3128</v>
      </c>
      <c r="AC2832" t="s">
        <v>88</v>
      </c>
      <c r="AD2832" t="s">
        <v>89</v>
      </c>
      <c r="AE2832" t="s"/>
      <c r="AF2832" t="s"/>
      <c r="AG2832" t="s"/>
      <c r="AH2832" t="s">
        <v>3215</v>
      </c>
      <c r="AI2832" t="s">
        <v>3212</v>
      </c>
      <c r="AJ2832" t="s"/>
      <c r="AK2832" t="s">
        <v>99</v>
      </c>
      <c r="AL2832" t="s"/>
      <c r="AM2832" t="s"/>
      <c r="AN2832" t="s">
        <v>91</v>
      </c>
      <c r="AO2832" t="s"/>
      <c r="AP2832" t="n">
        <v>53</v>
      </c>
      <c r="AQ2832" t="s">
        <v>92</v>
      </c>
      <c r="AR2832" t="s"/>
      <c r="AS2832" t="s">
        <v>271</v>
      </c>
      <c r="AT2832" t="s">
        <v>94</v>
      </c>
      <c r="AU2832" t="s">
        <v>91</v>
      </c>
      <c r="AV2832" t="s"/>
      <c r="AW2832" t="s">
        <v>95</v>
      </c>
      <c r="AX2832" t="s"/>
      <c r="AY2832" t="n">
        <v>6735217</v>
      </c>
      <c r="AZ2832" t="s">
        <v>3104</v>
      </c>
      <c r="BA2832" t="s"/>
      <c r="BB2832" t="s"/>
      <c r="BC2832" t="n">
        <v>39.1133</v>
      </c>
      <c r="BD2832" t="n">
        <v>39.1133</v>
      </c>
      <c r="BE2832" t="s">
        <v>3216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>
        <v>98</v>
      </c>
      <c r="BO2832" t="s">
        <v>82</v>
      </c>
      <c r="BP2832" t="s">
        <v>99</v>
      </c>
      <c r="BQ2832" t="s">
        <v>3214</v>
      </c>
      <c r="BR2832" t="s">
        <v>3106</v>
      </c>
    </row>
    <row r="2833" spans="1:70">
      <c r="A2833" t="s">
        <v>70</v>
      </c>
      <c r="B2833" t="s">
        <v>71</v>
      </c>
      <c r="C2833" t="s">
        <v>72</v>
      </c>
      <c r="D2833" t="n">
        <v>3</v>
      </c>
      <c r="E2833" t="s">
        <v>3100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243</v>
      </c>
      <c r="L2833" t="s">
        <v>77</v>
      </c>
      <c r="M2833" t="s"/>
      <c r="N2833" t="s">
        <v>3209</v>
      </c>
      <c r="O2833" t="s">
        <v>79</v>
      </c>
      <c r="P2833" t="s">
        <v>3100</v>
      </c>
      <c r="Q2833" t="s"/>
      <c r="R2833" t="s">
        <v>80</v>
      </c>
      <c r="S2833" t="s">
        <v>3210</v>
      </c>
      <c r="T2833" t="s">
        <v>82</v>
      </c>
      <c r="U2833" t="s">
        <v>83</v>
      </c>
      <c r="V2833" t="s">
        <v>84</v>
      </c>
      <c r="W2833" t="s">
        <v>103</v>
      </c>
      <c r="X2833" t="s"/>
      <c r="Y2833" t="s">
        <v>86</v>
      </c>
      <c r="Z2833">
        <f>HYPERLINK("https://hotelmonitor-cachepage.eclerx.com/savepage/tk_15454758770605123_sr_62.html","info")</f>
        <v/>
      </c>
      <c r="AA2833" t="n">
        <v>-6735217</v>
      </c>
      <c r="AB2833" t="s">
        <v>3128</v>
      </c>
      <c r="AC2833" t="s">
        <v>88</v>
      </c>
      <c r="AD2833" t="s">
        <v>89</v>
      </c>
      <c r="AE2833" t="s"/>
      <c r="AF2833" t="s"/>
      <c r="AG2833" t="s"/>
      <c r="AH2833" t="s">
        <v>3215</v>
      </c>
      <c r="AI2833" t="s">
        <v>3212</v>
      </c>
      <c r="AJ2833" t="s"/>
      <c r="AK2833" t="s">
        <v>99</v>
      </c>
      <c r="AL2833" t="s"/>
      <c r="AM2833" t="s"/>
      <c r="AN2833" t="s">
        <v>91</v>
      </c>
      <c r="AO2833" t="s"/>
      <c r="AP2833" t="n">
        <v>53</v>
      </c>
      <c r="AQ2833" t="s">
        <v>92</v>
      </c>
      <c r="AR2833" t="s"/>
      <c r="AS2833" t="s">
        <v>271</v>
      </c>
      <c r="AT2833" t="s">
        <v>94</v>
      </c>
      <c r="AU2833" t="s">
        <v>91</v>
      </c>
      <c r="AV2833" t="s"/>
      <c r="AW2833" t="s">
        <v>95</v>
      </c>
      <c r="AX2833" t="s"/>
      <c r="AY2833" t="n">
        <v>6735217</v>
      </c>
      <c r="AZ2833" t="s">
        <v>3104</v>
      </c>
      <c r="BA2833" t="s"/>
      <c r="BB2833" t="s"/>
      <c r="BC2833" t="n">
        <v>39.1133</v>
      </c>
      <c r="BD2833" t="n">
        <v>39.1133</v>
      </c>
      <c r="BE2833" t="s">
        <v>3216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>
        <v>98</v>
      </c>
      <c r="BO2833" t="s">
        <v>82</v>
      </c>
      <c r="BP2833" t="s">
        <v>99</v>
      </c>
      <c r="BQ2833" t="s">
        <v>3214</v>
      </c>
      <c r="BR2833" t="s">
        <v>3106</v>
      </c>
    </row>
    <row r="2834" spans="1:70">
      <c r="A2834" t="s">
        <v>70</v>
      </c>
      <c r="B2834" t="s">
        <v>71</v>
      </c>
      <c r="C2834" t="s">
        <v>72</v>
      </c>
      <c r="D2834" t="n">
        <v>3</v>
      </c>
      <c r="E2834" t="s">
        <v>3100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260.8</v>
      </c>
      <c r="L2834" t="s">
        <v>77</v>
      </c>
      <c r="M2834" t="s"/>
      <c r="N2834" t="s">
        <v>3217</v>
      </c>
      <c r="O2834" t="s">
        <v>79</v>
      </c>
      <c r="P2834" t="s">
        <v>3100</v>
      </c>
      <c r="Q2834" t="s"/>
      <c r="R2834" t="s">
        <v>80</v>
      </c>
      <c r="S2834" t="s">
        <v>3218</v>
      </c>
      <c r="T2834" t="s">
        <v>82</v>
      </c>
      <c r="U2834" t="s">
        <v>83</v>
      </c>
      <c r="V2834" t="s">
        <v>84</v>
      </c>
      <c r="W2834" t="s">
        <v>103</v>
      </c>
      <c r="X2834" t="s"/>
      <c r="Y2834" t="s">
        <v>86</v>
      </c>
      <c r="Z2834">
        <f>HYPERLINK("https://hotelmonitor-cachepage.eclerx.com/savepage/tk_15454758770605123_sr_62.html","info")</f>
        <v/>
      </c>
      <c r="AA2834" t="n">
        <v>-6735217</v>
      </c>
      <c r="AB2834" t="s">
        <v>3102</v>
      </c>
      <c r="AC2834" t="s">
        <v>88</v>
      </c>
      <c r="AD2834" t="s">
        <v>89</v>
      </c>
      <c r="AE2834" t="s"/>
      <c r="AF2834" t="s"/>
      <c r="AG2834" t="s"/>
      <c r="AH2834" t="s">
        <v>3219</v>
      </c>
      <c r="AI2834" t="s">
        <v>3220</v>
      </c>
      <c r="AJ2834" t="s"/>
      <c r="AK2834" t="s">
        <v>91</v>
      </c>
      <c r="AL2834" t="s"/>
      <c r="AM2834" t="s"/>
      <c r="AN2834" t="s">
        <v>91</v>
      </c>
      <c r="AO2834" t="s"/>
      <c r="AP2834" t="n">
        <v>53</v>
      </c>
      <c r="AQ2834" t="s">
        <v>92</v>
      </c>
      <c r="AR2834" t="s"/>
      <c r="AS2834" t="s">
        <v>201</v>
      </c>
      <c r="AT2834" t="s">
        <v>94</v>
      </c>
      <c r="AU2834" t="s">
        <v>91</v>
      </c>
      <c r="AV2834" t="s"/>
      <c r="AW2834" t="s">
        <v>95</v>
      </c>
      <c r="AX2834" t="s"/>
      <c r="AY2834" t="n">
        <v>6735217</v>
      </c>
      <c r="AZ2834" t="s">
        <v>3104</v>
      </c>
      <c r="BA2834" t="s"/>
      <c r="BB2834" t="s"/>
      <c r="BC2834" t="n">
        <v>39.1133</v>
      </c>
      <c r="BD2834" t="n">
        <v>39.1133</v>
      </c>
      <c r="BE2834" t="s">
        <v>3221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>
        <v>98</v>
      </c>
      <c r="BO2834" t="s">
        <v>82</v>
      </c>
      <c r="BP2834" t="s">
        <v>99</v>
      </c>
      <c r="BQ2834" t="s">
        <v>3222</v>
      </c>
      <c r="BR2834" t="s">
        <v>3106</v>
      </c>
    </row>
    <row r="2835" spans="1:70">
      <c r="A2835" t="s">
        <v>70</v>
      </c>
      <c r="B2835" t="s">
        <v>71</v>
      </c>
      <c r="C2835" t="s">
        <v>72</v>
      </c>
      <c r="D2835" t="n">
        <v>3</v>
      </c>
      <c r="E2835" t="s">
        <v>3100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260.8</v>
      </c>
      <c r="L2835" t="s">
        <v>77</v>
      </c>
      <c r="M2835" t="s"/>
      <c r="N2835" t="s">
        <v>3217</v>
      </c>
      <c r="O2835" t="s">
        <v>79</v>
      </c>
      <c r="P2835" t="s">
        <v>3100</v>
      </c>
      <c r="Q2835" t="s"/>
      <c r="R2835" t="s">
        <v>80</v>
      </c>
      <c r="S2835" t="s">
        <v>3218</v>
      </c>
      <c r="T2835" t="s">
        <v>82</v>
      </c>
      <c r="U2835" t="s">
        <v>83</v>
      </c>
      <c r="V2835" t="s">
        <v>84</v>
      </c>
      <c r="W2835" t="s">
        <v>103</v>
      </c>
      <c r="X2835" t="s"/>
      <c r="Y2835" t="s">
        <v>86</v>
      </c>
      <c r="Z2835">
        <f>HYPERLINK("https://hotelmonitor-cachepage.eclerx.com/savepage/tk_15454758770605123_sr_62.html","info")</f>
        <v/>
      </c>
      <c r="AA2835" t="n">
        <v>-6735217</v>
      </c>
      <c r="AB2835" t="s">
        <v>3102</v>
      </c>
      <c r="AC2835" t="s">
        <v>88</v>
      </c>
      <c r="AD2835" t="s">
        <v>89</v>
      </c>
      <c r="AE2835" t="s"/>
      <c r="AF2835" t="s"/>
      <c r="AG2835" t="s"/>
      <c r="AH2835" t="s">
        <v>3219</v>
      </c>
      <c r="AI2835" t="s">
        <v>3220</v>
      </c>
      <c r="AJ2835" t="s"/>
      <c r="AK2835" t="s">
        <v>91</v>
      </c>
      <c r="AL2835" t="s"/>
      <c r="AM2835" t="s"/>
      <c r="AN2835" t="s">
        <v>91</v>
      </c>
      <c r="AO2835" t="s"/>
      <c r="AP2835" t="n">
        <v>53</v>
      </c>
      <c r="AQ2835" t="s">
        <v>92</v>
      </c>
      <c r="AR2835" t="s"/>
      <c r="AS2835" t="s">
        <v>201</v>
      </c>
      <c r="AT2835" t="s">
        <v>94</v>
      </c>
      <c r="AU2835" t="s">
        <v>91</v>
      </c>
      <c r="AV2835" t="s"/>
      <c r="AW2835" t="s">
        <v>95</v>
      </c>
      <c r="AX2835" t="s"/>
      <c r="AY2835" t="n">
        <v>6735217</v>
      </c>
      <c r="AZ2835" t="s">
        <v>3104</v>
      </c>
      <c r="BA2835" t="s"/>
      <c r="BB2835" t="s"/>
      <c r="BC2835" t="n">
        <v>39.1133</v>
      </c>
      <c r="BD2835" t="n">
        <v>39.1133</v>
      </c>
      <c r="BE2835" t="s">
        <v>3221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>
        <v>98</v>
      </c>
      <c r="BO2835" t="s">
        <v>82</v>
      </c>
      <c r="BP2835" t="s">
        <v>99</v>
      </c>
      <c r="BQ2835" t="s">
        <v>3222</v>
      </c>
      <c r="BR2835" t="s">
        <v>3106</v>
      </c>
    </row>
    <row r="2836" spans="1:70">
      <c r="A2836" t="s">
        <v>70</v>
      </c>
      <c r="B2836" t="s">
        <v>71</v>
      </c>
      <c r="C2836" t="s">
        <v>72</v>
      </c>
      <c r="D2836" t="n">
        <v>3</v>
      </c>
      <c r="E2836" t="s">
        <v>3100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260.8</v>
      </c>
      <c r="L2836" t="s">
        <v>77</v>
      </c>
      <c r="M2836" t="s"/>
      <c r="N2836" t="s">
        <v>3217</v>
      </c>
      <c r="O2836" t="s">
        <v>79</v>
      </c>
      <c r="P2836" t="s">
        <v>3100</v>
      </c>
      <c r="Q2836" t="s"/>
      <c r="R2836" t="s">
        <v>80</v>
      </c>
      <c r="S2836" t="s">
        <v>3218</v>
      </c>
      <c r="T2836" t="s">
        <v>82</v>
      </c>
      <c r="U2836" t="s">
        <v>83</v>
      </c>
      <c r="V2836" t="s">
        <v>84</v>
      </c>
      <c r="W2836" t="s">
        <v>103</v>
      </c>
      <c r="X2836" t="s"/>
      <c r="Y2836" t="s">
        <v>86</v>
      </c>
      <c r="Z2836">
        <f>HYPERLINK("https://hotelmonitor-cachepage.eclerx.com/savepage/tk_15454758770605123_sr_62.html","info")</f>
        <v/>
      </c>
      <c r="AA2836" t="n">
        <v>-6735217</v>
      </c>
      <c r="AB2836" t="s">
        <v>3102</v>
      </c>
      <c r="AC2836" t="s">
        <v>88</v>
      </c>
      <c r="AD2836" t="s">
        <v>89</v>
      </c>
      <c r="AE2836" t="s"/>
      <c r="AF2836" t="s"/>
      <c r="AG2836" t="s"/>
      <c r="AH2836" t="s">
        <v>3223</v>
      </c>
      <c r="AI2836" t="s">
        <v>3220</v>
      </c>
      <c r="AJ2836" t="s"/>
      <c r="AK2836" t="s">
        <v>99</v>
      </c>
      <c r="AL2836" t="s"/>
      <c r="AM2836" t="s"/>
      <c r="AN2836" t="s">
        <v>91</v>
      </c>
      <c r="AO2836" t="s"/>
      <c r="AP2836" t="n">
        <v>53</v>
      </c>
      <c r="AQ2836" t="s">
        <v>92</v>
      </c>
      <c r="AR2836" t="s"/>
      <c r="AS2836" t="s">
        <v>201</v>
      </c>
      <c r="AT2836" t="s">
        <v>94</v>
      </c>
      <c r="AU2836" t="s">
        <v>91</v>
      </c>
      <c r="AV2836" t="s"/>
      <c r="AW2836" t="s">
        <v>95</v>
      </c>
      <c r="AX2836" t="s"/>
      <c r="AY2836" t="n">
        <v>6735217</v>
      </c>
      <c r="AZ2836" t="s">
        <v>3104</v>
      </c>
      <c r="BA2836" t="s"/>
      <c r="BB2836" t="s"/>
      <c r="BC2836" t="n">
        <v>39.1133</v>
      </c>
      <c r="BD2836" t="n">
        <v>39.1133</v>
      </c>
      <c r="BE2836" t="s">
        <v>3224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>
        <v>98</v>
      </c>
      <c r="BO2836" t="s">
        <v>82</v>
      </c>
      <c r="BP2836" t="s">
        <v>99</v>
      </c>
      <c r="BQ2836" t="s">
        <v>3222</v>
      </c>
      <c r="BR2836" t="s">
        <v>3106</v>
      </c>
    </row>
    <row r="2837" spans="1:70">
      <c r="A2837" t="s">
        <v>70</v>
      </c>
      <c r="B2837" t="s">
        <v>71</v>
      </c>
      <c r="C2837" t="s">
        <v>72</v>
      </c>
      <c r="D2837" t="n">
        <v>3</v>
      </c>
      <c r="E2837" t="s">
        <v>3100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260.8</v>
      </c>
      <c r="L2837" t="s">
        <v>77</v>
      </c>
      <c r="M2837" t="s"/>
      <c r="N2837" t="s">
        <v>3217</v>
      </c>
      <c r="O2837" t="s">
        <v>79</v>
      </c>
      <c r="P2837" t="s">
        <v>3100</v>
      </c>
      <c r="Q2837" t="s"/>
      <c r="R2837" t="s">
        <v>80</v>
      </c>
      <c r="S2837" t="s">
        <v>3218</v>
      </c>
      <c r="T2837" t="s">
        <v>82</v>
      </c>
      <c r="U2837" t="s">
        <v>83</v>
      </c>
      <c r="V2837" t="s">
        <v>84</v>
      </c>
      <c r="W2837" t="s">
        <v>103</v>
      </c>
      <c r="X2837" t="s"/>
      <c r="Y2837" t="s">
        <v>86</v>
      </c>
      <c r="Z2837">
        <f>HYPERLINK("https://hotelmonitor-cachepage.eclerx.com/savepage/tk_15454758770605123_sr_62.html","info")</f>
        <v/>
      </c>
      <c r="AA2837" t="n">
        <v>-6735217</v>
      </c>
      <c r="AB2837" t="s">
        <v>3102</v>
      </c>
      <c r="AC2837" t="s">
        <v>88</v>
      </c>
      <c r="AD2837" t="s">
        <v>89</v>
      </c>
      <c r="AE2837" t="s"/>
      <c r="AF2837" t="s"/>
      <c r="AG2837" t="s"/>
      <c r="AH2837" t="s">
        <v>3223</v>
      </c>
      <c r="AI2837" t="s">
        <v>3220</v>
      </c>
      <c r="AJ2837" t="s"/>
      <c r="AK2837" t="s">
        <v>99</v>
      </c>
      <c r="AL2837" t="s"/>
      <c r="AM2837" t="s"/>
      <c r="AN2837" t="s">
        <v>91</v>
      </c>
      <c r="AO2837" t="s"/>
      <c r="AP2837" t="n">
        <v>53</v>
      </c>
      <c r="AQ2837" t="s">
        <v>92</v>
      </c>
      <c r="AR2837" t="s"/>
      <c r="AS2837" t="s">
        <v>201</v>
      </c>
      <c r="AT2837" t="s">
        <v>94</v>
      </c>
      <c r="AU2837" t="s">
        <v>91</v>
      </c>
      <c r="AV2837" t="s"/>
      <c r="AW2837" t="s">
        <v>95</v>
      </c>
      <c r="AX2837" t="s"/>
      <c r="AY2837" t="n">
        <v>6735217</v>
      </c>
      <c r="AZ2837" t="s">
        <v>3104</v>
      </c>
      <c r="BA2837" t="s"/>
      <c r="BB2837" t="s"/>
      <c r="BC2837" t="n">
        <v>39.1133</v>
      </c>
      <c r="BD2837" t="n">
        <v>39.1133</v>
      </c>
      <c r="BE2837" t="s">
        <v>3224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>
        <v>98</v>
      </c>
      <c r="BO2837" t="s">
        <v>82</v>
      </c>
      <c r="BP2837" t="s">
        <v>99</v>
      </c>
      <c r="BQ2837" t="s">
        <v>3222</v>
      </c>
      <c r="BR2837" t="s">
        <v>3106</v>
      </c>
    </row>
    <row r="2838" spans="1:70">
      <c r="A2838" t="s">
        <v>70</v>
      </c>
      <c r="B2838" t="s">
        <v>71</v>
      </c>
      <c r="C2838" t="s">
        <v>72</v>
      </c>
      <c r="D2838" t="n">
        <v>3</v>
      </c>
      <c r="E2838" t="s">
        <v>3100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277.1</v>
      </c>
      <c r="L2838" t="s">
        <v>77</v>
      </c>
      <c r="M2838" t="s"/>
      <c r="N2838" t="s">
        <v>3217</v>
      </c>
      <c r="O2838" t="s">
        <v>79</v>
      </c>
      <c r="P2838" t="s">
        <v>3100</v>
      </c>
      <c r="Q2838" t="s"/>
      <c r="R2838" t="s">
        <v>80</v>
      </c>
      <c r="S2838" t="s">
        <v>3225</v>
      </c>
      <c r="T2838" t="s">
        <v>82</v>
      </c>
      <c r="U2838" t="s">
        <v>83</v>
      </c>
      <c r="V2838" t="s">
        <v>84</v>
      </c>
      <c r="W2838" t="s">
        <v>103</v>
      </c>
      <c r="X2838" t="s"/>
      <c r="Y2838" t="s">
        <v>86</v>
      </c>
      <c r="Z2838">
        <f>HYPERLINK("https://hotelmonitor-cachepage.eclerx.com/savepage/tk_15454758770605123_sr_62.html","info")</f>
        <v/>
      </c>
      <c r="AA2838" t="n">
        <v>-6735217</v>
      </c>
      <c r="AB2838" t="s">
        <v>3113</v>
      </c>
      <c r="AC2838" t="s">
        <v>88</v>
      </c>
      <c r="AD2838" t="s">
        <v>89</v>
      </c>
      <c r="AE2838" t="s"/>
      <c r="AF2838" t="s"/>
      <c r="AG2838" t="s"/>
      <c r="AH2838" t="s">
        <v>3226</v>
      </c>
      <c r="AI2838" t="s">
        <v>3227</v>
      </c>
      <c r="AJ2838" t="s"/>
      <c r="AK2838" t="s">
        <v>91</v>
      </c>
      <c r="AL2838" t="s"/>
      <c r="AM2838" t="s"/>
      <c r="AN2838" t="s">
        <v>91</v>
      </c>
      <c r="AO2838" t="s"/>
      <c r="AP2838" t="n">
        <v>53</v>
      </c>
      <c r="AQ2838" t="s">
        <v>92</v>
      </c>
      <c r="AR2838" t="s"/>
      <c r="AS2838" t="s">
        <v>201</v>
      </c>
      <c r="AT2838" t="s">
        <v>94</v>
      </c>
      <c r="AU2838" t="s">
        <v>91</v>
      </c>
      <c r="AV2838" t="s"/>
      <c r="AW2838" t="s">
        <v>95</v>
      </c>
      <c r="AX2838" t="s"/>
      <c r="AY2838" t="n">
        <v>6735217</v>
      </c>
      <c r="AZ2838" t="s">
        <v>3104</v>
      </c>
      <c r="BA2838" t="s"/>
      <c r="BB2838" t="s"/>
      <c r="BC2838" t="n">
        <v>39.1133</v>
      </c>
      <c r="BD2838" t="n">
        <v>39.1133</v>
      </c>
      <c r="BE2838" t="s">
        <v>3228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>
        <v>98</v>
      </c>
      <c r="BO2838" t="s">
        <v>82</v>
      </c>
      <c r="BP2838" t="s">
        <v>99</v>
      </c>
      <c r="BQ2838" t="s">
        <v>3222</v>
      </c>
      <c r="BR2838" t="s">
        <v>3106</v>
      </c>
    </row>
    <row r="2839" spans="1:70">
      <c r="A2839" t="s">
        <v>70</v>
      </c>
      <c r="B2839" t="s">
        <v>71</v>
      </c>
      <c r="C2839" t="s">
        <v>72</v>
      </c>
      <c r="D2839" t="n">
        <v>3</v>
      </c>
      <c r="E2839" t="s">
        <v>3100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277.1</v>
      </c>
      <c r="L2839" t="s">
        <v>77</v>
      </c>
      <c r="M2839" t="s"/>
      <c r="N2839" t="s">
        <v>3217</v>
      </c>
      <c r="O2839" t="s">
        <v>79</v>
      </c>
      <c r="P2839" t="s">
        <v>3100</v>
      </c>
      <c r="Q2839" t="s"/>
      <c r="R2839" t="s">
        <v>80</v>
      </c>
      <c r="S2839" t="s">
        <v>3225</v>
      </c>
      <c r="T2839" t="s">
        <v>82</v>
      </c>
      <c r="U2839" t="s">
        <v>83</v>
      </c>
      <c r="V2839" t="s">
        <v>84</v>
      </c>
      <c r="W2839" t="s">
        <v>103</v>
      </c>
      <c r="X2839" t="s"/>
      <c r="Y2839" t="s">
        <v>86</v>
      </c>
      <c r="Z2839">
        <f>HYPERLINK("https://hotelmonitor-cachepage.eclerx.com/savepage/tk_15454758770605123_sr_62.html","info")</f>
        <v/>
      </c>
      <c r="AA2839" t="n">
        <v>-6735217</v>
      </c>
      <c r="AB2839" t="s">
        <v>3113</v>
      </c>
      <c r="AC2839" t="s">
        <v>88</v>
      </c>
      <c r="AD2839" t="s">
        <v>89</v>
      </c>
      <c r="AE2839" t="s"/>
      <c r="AF2839" t="s"/>
      <c r="AG2839" t="s"/>
      <c r="AH2839" t="s">
        <v>3226</v>
      </c>
      <c r="AI2839" t="s">
        <v>3227</v>
      </c>
      <c r="AJ2839" t="s"/>
      <c r="AK2839" t="s">
        <v>91</v>
      </c>
      <c r="AL2839" t="s"/>
      <c r="AM2839" t="s"/>
      <c r="AN2839" t="s">
        <v>91</v>
      </c>
      <c r="AO2839" t="s"/>
      <c r="AP2839" t="n">
        <v>53</v>
      </c>
      <c r="AQ2839" t="s">
        <v>92</v>
      </c>
      <c r="AR2839" t="s"/>
      <c r="AS2839" t="s">
        <v>201</v>
      </c>
      <c r="AT2839" t="s">
        <v>94</v>
      </c>
      <c r="AU2839" t="s">
        <v>91</v>
      </c>
      <c r="AV2839" t="s"/>
      <c r="AW2839" t="s">
        <v>95</v>
      </c>
      <c r="AX2839" t="s"/>
      <c r="AY2839" t="n">
        <v>6735217</v>
      </c>
      <c r="AZ2839" t="s">
        <v>3104</v>
      </c>
      <c r="BA2839" t="s"/>
      <c r="BB2839" t="s"/>
      <c r="BC2839" t="n">
        <v>39.1133</v>
      </c>
      <c r="BD2839" t="n">
        <v>39.1133</v>
      </c>
      <c r="BE2839" t="s">
        <v>3228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>
        <v>98</v>
      </c>
      <c r="BO2839" t="s">
        <v>82</v>
      </c>
      <c r="BP2839" t="s">
        <v>99</v>
      </c>
      <c r="BQ2839" t="s">
        <v>3222</v>
      </c>
      <c r="BR2839" t="s">
        <v>3106</v>
      </c>
    </row>
    <row r="2840" spans="1:70">
      <c r="A2840" t="s">
        <v>70</v>
      </c>
      <c r="B2840" t="s">
        <v>71</v>
      </c>
      <c r="C2840" t="s">
        <v>72</v>
      </c>
      <c r="D2840" t="n">
        <v>3</v>
      </c>
      <c r="E2840" t="s">
        <v>3100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279</v>
      </c>
      <c r="L2840" t="s">
        <v>77</v>
      </c>
      <c r="M2840" t="s"/>
      <c r="N2840" t="s">
        <v>3217</v>
      </c>
      <c r="O2840" t="s">
        <v>79</v>
      </c>
      <c r="P2840" t="s">
        <v>3100</v>
      </c>
      <c r="Q2840" t="s"/>
      <c r="R2840" t="s">
        <v>80</v>
      </c>
      <c r="S2840" t="s">
        <v>3229</v>
      </c>
      <c r="T2840" t="s">
        <v>82</v>
      </c>
      <c r="U2840" t="s">
        <v>83</v>
      </c>
      <c r="V2840" t="s">
        <v>84</v>
      </c>
      <c r="W2840" t="s">
        <v>107</v>
      </c>
      <c r="X2840" t="s"/>
      <c r="Y2840" t="s">
        <v>86</v>
      </c>
      <c r="Z2840">
        <f>HYPERLINK("https://hotelmonitor-cachepage.eclerx.com/savepage/tk_15454758770605123_sr_62.html","info")</f>
        <v/>
      </c>
      <c r="AA2840" t="n">
        <v>-6735217</v>
      </c>
      <c r="AB2840" t="s">
        <v>3109</v>
      </c>
      <c r="AC2840" t="s">
        <v>88</v>
      </c>
      <c r="AD2840" t="s">
        <v>89</v>
      </c>
      <c r="AE2840" t="s"/>
      <c r="AF2840" t="s"/>
      <c r="AG2840" t="s"/>
      <c r="AH2840" t="s">
        <v>3230</v>
      </c>
      <c r="AI2840" t="s">
        <v>3231</v>
      </c>
      <c r="AJ2840" t="s"/>
      <c r="AK2840" t="s">
        <v>91</v>
      </c>
      <c r="AL2840" t="s"/>
      <c r="AM2840" t="s"/>
      <c r="AN2840" t="s">
        <v>91</v>
      </c>
      <c r="AO2840" t="s"/>
      <c r="AP2840" t="n">
        <v>53</v>
      </c>
      <c r="AQ2840" t="s">
        <v>92</v>
      </c>
      <c r="AR2840" t="s"/>
      <c r="AS2840" t="s">
        <v>201</v>
      </c>
      <c r="AT2840" t="s">
        <v>94</v>
      </c>
      <c r="AU2840" t="s">
        <v>91</v>
      </c>
      <c r="AV2840" t="s"/>
      <c r="AW2840" t="s">
        <v>95</v>
      </c>
      <c r="AX2840" t="s"/>
      <c r="AY2840" t="n">
        <v>6735217</v>
      </c>
      <c r="AZ2840" t="s">
        <v>3104</v>
      </c>
      <c r="BA2840" t="s"/>
      <c r="BB2840" t="s"/>
      <c r="BC2840" t="n">
        <v>39.1133</v>
      </c>
      <c r="BD2840" t="n">
        <v>39.1133</v>
      </c>
      <c r="BE2840" t="s">
        <v>3232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>
        <v>98</v>
      </c>
      <c r="BO2840" t="s">
        <v>82</v>
      </c>
      <c r="BP2840" t="s">
        <v>99</v>
      </c>
      <c r="BQ2840" t="s">
        <v>3222</v>
      </c>
      <c r="BR2840" t="s">
        <v>3106</v>
      </c>
    </row>
    <row r="2841" spans="1:70">
      <c r="A2841" t="s">
        <v>70</v>
      </c>
      <c r="B2841" t="s">
        <v>71</v>
      </c>
      <c r="C2841" t="s">
        <v>72</v>
      </c>
      <c r="D2841" t="n">
        <v>3</v>
      </c>
      <c r="E2841" t="s">
        <v>3100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279</v>
      </c>
      <c r="L2841" t="s">
        <v>77</v>
      </c>
      <c r="M2841" t="s"/>
      <c r="N2841" t="s">
        <v>3217</v>
      </c>
      <c r="O2841" t="s">
        <v>79</v>
      </c>
      <c r="P2841" t="s">
        <v>3100</v>
      </c>
      <c r="Q2841" t="s"/>
      <c r="R2841" t="s">
        <v>80</v>
      </c>
      <c r="S2841" t="s">
        <v>3229</v>
      </c>
      <c r="T2841" t="s">
        <v>82</v>
      </c>
      <c r="U2841" t="s">
        <v>83</v>
      </c>
      <c r="V2841" t="s">
        <v>84</v>
      </c>
      <c r="W2841" t="s">
        <v>107</v>
      </c>
      <c r="X2841" t="s"/>
      <c r="Y2841" t="s">
        <v>86</v>
      </c>
      <c r="Z2841">
        <f>HYPERLINK("https://hotelmonitor-cachepage.eclerx.com/savepage/tk_15454758770605123_sr_62.html","info")</f>
        <v/>
      </c>
      <c r="AA2841" t="n">
        <v>-6735217</v>
      </c>
      <c r="AB2841" t="s">
        <v>3109</v>
      </c>
      <c r="AC2841" t="s">
        <v>88</v>
      </c>
      <c r="AD2841" t="s">
        <v>89</v>
      </c>
      <c r="AE2841" t="s"/>
      <c r="AF2841" t="s"/>
      <c r="AG2841" t="s"/>
      <c r="AH2841" t="s">
        <v>3230</v>
      </c>
      <c r="AI2841" t="s">
        <v>3231</v>
      </c>
      <c r="AJ2841" t="s"/>
      <c r="AK2841" t="s">
        <v>91</v>
      </c>
      <c r="AL2841" t="s"/>
      <c r="AM2841" t="s"/>
      <c r="AN2841" t="s">
        <v>91</v>
      </c>
      <c r="AO2841" t="s"/>
      <c r="AP2841" t="n">
        <v>53</v>
      </c>
      <c r="AQ2841" t="s">
        <v>92</v>
      </c>
      <c r="AR2841" t="s"/>
      <c r="AS2841" t="s">
        <v>201</v>
      </c>
      <c r="AT2841" t="s">
        <v>94</v>
      </c>
      <c r="AU2841" t="s">
        <v>91</v>
      </c>
      <c r="AV2841" t="s"/>
      <c r="AW2841" t="s">
        <v>95</v>
      </c>
      <c r="AX2841" t="s"/>
      <c r="AY2841" t="n">
        <v>6735217</v>
      </c>
      <c r="AZ2841" t="s">
        <v>3104</v>
      </c>
      <c r="BA2841" t="s"/>
      <c r="BB2841" t="s"/>
      <c r="BC2841" t="n">
        <v>39.1133</v>
      </c>
      <c r="BD2841" t="n">
        <v>39.1133</v>
      </c>
      <c r="BE2841" t="s">
        <v>3232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>
        <v>98</v>
      </c>
      <c r="BO2841" t="s">
        <v>82</v>
      </c>
      <c r="BP2841" t="s">
        <v>99</v>
      </c>
      <c r="BQ2841" t="s">
        <v>3222</v>
      </c>
      <c r="BR2841" t="s">
        <v>3106</v>
      </c>
    </row>
    <row r="2842" spans="1:70">
      <c r="A2842" t="s">
        <v>70</v>
      </c>
      <c r="B2842" t="s">
        <v>71</v>
      </c>
      <c r="C2842" t="s">
        <v>72</v>
      </c>
      <c r="D2842" t="n">
        <v>3</v>
      </c>
      <c r="E2842" t="s">
        <v>3100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277.1</v>
      </c>
      <c r="L2842" t="s">
        <v>77</v>
      </c>
      <c r="M2842" t="s"/>
      <c r="N2842" t="s">
        <v>3217</v>
      </c>
      <c r="O2842" t="s">
        <v>79</v>
      </c>
      <c r="P2842" t="s">
        <v>3100</v>
      </c>
      <c r="Q2842" t="s"/>
      <c r="R2842" t="s">
        <v>80</v>
      </c>
      <c r="S2842" t="s">
        <v>3225</v>
      </c>
      <c r="T2842" t="s">
        <v>82</v>
      </c>
      <c r="U2842" t="s">
        <v>83</v>
      </c>
      <c r="V2842" t="s">
        <v>84</v>
      </c>
      <c r="W2842" t="s">
        <v>103</v>
      </c>
      <c r="X2842" t="s"/>
      <c r="Y2842" t="s">
        <v>86</v>
      </c>
      <c r="Z2842">
        <f>HYPERLINK("https://hotelmonitor-cachepage.eclerx.com/savepage/tk_15454758770605123_sr_62.html","info")</f>
        <v/>
      </c>
      <c r="AA2842" t="n">
        <v>-6735217</v>
      </c>
      <c r="AB2842" t="s">
        <v>3119</v>
      </c>
      <c r="AC2842" t="s">
        <v>88</v>
      </c>
      <c r="AD2842" t="s">
        <v>89</v>
      </c>
      <c r="AE2842" t="s"/>
      <c r="AF2842" t="s"/>
      <c r="AG2842" t="s"/>
      <c r="AH2842" t="s">
        <v>3233</v>
      </c>
      <c r="AI2842" t="s">
        <v>3227</v>
      </c>
      <c r="AJ2842" t="s"/>
      <c r="AK2842" t="s">
        <v>99</v>
      </c>
      <c r="AL2842" t="s"/>
      <c r="AM2842" t="s"/>
      <c r="AN2842" t="s">
        <v>91</v>
      </c>
      <c r="AO2842" t="s"/>
      <c r="AP2842" t="n">
        <v>53</v>
      </c>
      <c r="AQ2842" t="s">
        <v>92</v>
      </c>
      <c r="AR2842" t="s"/>
      <c r="AS2842" t="s">
        <v>201</v>
      </c>
      <c r="AT2842" t="s">
        <v>94</v>
      </c>
      <c r="AU2842" t="s">
        <v>99</v>
      </c>
      <c r="AV2842" t="s"/>
      <c r="AW2842" t="s">
        <v>95</v>
      </c>
      <c r="AX2842" t="s"/>
      <c r="AY2842" t="n">
        <v>6735217</v>
      </c>
      <c r="AZ2842" t="s">
        <v>3104</v>
      </c>
      <c r="BA2842" t="s"/>
      <c r="BB2842" t="s"/>
      <c r="BC2842" t="n">
        <v>39.1133</v>
      </c>
      <c r="BD2842" t="n">
        <v>39.1133</v>
      </c>
      <c r="BE2842" t="s">
        <v>3234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>
        <v>98</v>
      </c>
      <c r="BO2842" t="s">
        <v>82</v>
      </c>
      <c r="BP2842" t="s">
        <v>99</v>
      </c>
      <c r="BQ2842" t="s">
        <v>3222</v>
      </c>
      <c r="BR2842" t="s">
        <v>3106</v>
      </c>
    </row>
    <row r="2843" spans="1:70">
      <c r="A2843" t="s">
        <v>70</v>
      </c>
      <c r="B2843" t="s">
        <v>71</v>
      </c>
      <c r="C2843" t="s">
        <v>72</v>
      </c>
      <c r="D2843" t="n">
        <v>3</v>
      </c>
      <c r="E2843" t="s">
        <v>3100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277.1</v>
      </c>
      <c r="L2843" t="s">
        <v>77</v>
      </c>
      <c r="M2843" t="s"/>
      <c r="N2843" t="s">
        <v>3217</v>
      </c>
      <c r="O2843" t="s">
        <v>79</v>
      </c>
      <c r="P2843" t="s">
        <v>3100</v>
      </c>
      <c r="Q2843" t="s"/>
      <c r="R2843" t="s">
        <v>80</v>
      </c>
      <c r="S2843" t="s">
        <v>3225</v>
      </c>
      <c r="T2843" t="s">
        <v>82</v>
      </c>
      <c r="U2843" t="s">
        <v>83</v>
      </c>
      <c r="V2843" t="s">
        <v>84</v>
      </c>
      <c r="W2843" t="s">
        <v>103</v>
      </c>
      <c r="X2843" t="s"/>
      <c r="Y2843" t="s">
        <v>86</v>
      </c>
      <c r="Z2843">
        <f>HYPERLINK("https://hotelmonitor-cachepage.eclerx.com/savepage/tk_15454758770605123_sr_62.html","info")</f>
        <v/>
      </c>
      <c r="AA2843" t="n">
        <v>-6735217</v>
      </c>
      <c r="AB2843" t="s">
        <v>3119</v>
      </c>
      <c r="AC2843" t="s">
        <v>88</v>
      </c>
      <c r="AD2843" t="s">
        <v>89</v>
      </c>
      <c r="AE2843" t="s"/>
      <c r="AF2843" t="s"/>
      <c r="AG2843" t="s"/>
      <c r="AH2843" t="s">
        <v>3233</v>
      </c>
      <c r="AI2843" t="s">
        <v>3227</v>
      </c>
      <c r="AJ2843" t="s"/>
      <c r="AK2843" t="s">
        <v>99</v>
      </c>
      <c r="AL2843" t="s"/>
      <c r="AM2843" t="s"/>
      <c r="AN2843" t="s">
        <v>91</v>
      </c>
      <c r="AO2843" t="s"/>
      <c r="AP2843" t="n">
        <v>53</v>
      </c>
      <c r="AQ2843" t="s">
        <v>92</v>
      </c>
      <c r="AR2843" t="s"/>
      <c r="AS2843" t="s">
        <v>201</v>
      </c>
      <c r="AT2843" t="s">
        <v>94</v>
      </c>
      <c r="AU2843" t="s">
        <v>99</v>
      </c>
      <c r="AV2843" t="s"/>
      <c r="AW2843" t="s">
        <v>95</v>
      </c>
      <c r="AX2843" t="s"/>
      <c r="AY2843" t="n">
        <v>6735217</v>
      </c>
      <c r="AZ2843" t="s">
        <v>3104</v>
      </c>
      <c r="BA2843" t="s"/>
      <c r="BB2843" t="s"/>
      <c r="BC2843" t="n">
        <v>39.1133</v>
      </c>
      <c r="BD2843" t="n">
        <v>39.1133</v>
      </c>
      <c r="BE2843" t="s">
        <v>3234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>
        <v>98</v>
      </c>
      <c r="BO2843" t="s">
        <v>82</v>
      </c>
      <c r="BP2843" t="s">
        <v>99</v>
      </c>
      <c r="BQ2843" t="s">
        <v>3222</v>
      </c>
      <c r="BR2843" t="s">
        <v>3106</v>
      </c>
    </row>
    <row r="2844" spans="1:70">
      <c r="A2844" t="s">
        <v>70</v>
      </c>
      <c r="B2844" t="s">
        <v>71</v>
      </c>
      <c r="C2844" t="s">
        <v>72</v>
      </c>
      <c r="D2844" t="n">
        <v>3</v>
      </c>
      <c r="E2844" t="s">
        <v>3100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277.1</v>
      </c>
      <c r="L2844" t="s">
        <v>77</v>
      </c>
      <c r="M2844" t="s"/>
      <c r="N2844" t="s">
        <v>3217</v>
      </c>
      <c r="O2844" t="s">
        <v>79</v>
      </c>
      <c r="P2844" t="s">
        <v>3100</v>
      </c>
      <c r="Q2844" t="s"/>
      <c r="R2844" t="s">
        <v>80</v>
      </c>
      <c r="S2844" t="s">
        <v>3225</v>
      </c>
      <c r="T2844" t="s">
        <v>82</v>
      </c>
      <c r="U2844" t="s">
        <v>83</v>
      </c>
      <c r="V2844" t="s">
        <v>84</v>
      </c>
      <c r="W2844" t="s">
        <v>103</v>
      </c>
      <c r="X2844" t="s"/>
      <c r="Y2844" t="s">
        <v>86</v>
      </c>
      <c r="Z2844">
        <f>HYPERLINK("https://hotelmonitor-cachepage.eclerx.com/savepage/tk_15454758770605123_sr_62.html","info")</f>
        <v/>
      </c>
      <c r="AA2844" t="n">
        <v>-6735217</v>
      </c>
      <c r="AB2844" t="s">
        <v>3113</v>
      </c>
      <c r="AC2844" t="s">
        <v>88</v>
      </c>
      <c r="AD2844" t="s">
        <v>89</v>
      </c>
      <c r="AE2844" t="s"/>
      <c r="AF2844" t="s"/>
      <c r="AG2844" t="s"/>
      <c r="AH2844" t="s">
        <v>3233</v>
      </c>
      <c r="AI2844" t="s">
        <v>3227</v>
      </c>
      <c r="AJ2844" t="s"/>
      <c r="AK2844" t="s">
        <v>99</v>
      </c>
      <c r="AL2844" t="s"/>
      <c r="AM2844" t="s"/>
      <c r="AN2844" t="s">
        <v>91</v>
      </c>
      <c r="AO2844" t="s"/>
      <c r="AP2844" t="n">
        <v>53</v>
      </c>
      <c r="AQ2844" t="s">
        <v>92</v>
      </c>
      <c r="AR2844" t="s"/>
      <c r="AS2844" t="s">
        <v>201</v>
      </c>
      <c r="AT2844" t="s">
        <v>94</v>
      </c>
      <c r="AU2844" t="s">
        <v>91</v>
      </c>
      <c r="AV2844" t="s"/>
      <c r="AW2844" t="s">
        <v>95</v>
      </c>
      <c r="AX2844" t="s"/>
      <c r="AY2844" t="n">
        <v>6735217</v>
      </c>
      <c r="AZ2844" t="s">
        <v>3104</v>
      </c>
      <c r="BA2844" t="s"/>
      <c r="BB2844" t="s"/>
      <c r="BC2844" t="n">
        <v>39.1133</v>
      </c>
      <c r="BD2844" t="n">
        <v>39.1133</v>
      </c>
      <c r="BE2844" t="s">
        <v>3234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>
        <v>98</v>
      </c>
      <c r="BO2844" t="s">
        <v>82</v>
      </c>
      <c r="BP2844" t="s">
        <v>99</v>
      </c>
      <c r="BQ2844" t="s">
        <v>3222</v>
      </c>
      <c r="BR2844" t="s">
        <v>3106</v>
      </c>
    </row>
    <row r="2845" spans="1:70">
      <c r="A2845" t="s">
        <v>70</v>
      </c>
      <c r="B2845" t="s">
        <v>71</v>
      </c>
      <c r="C2845" t="s">
        <v>72</v>
      </c>
      <c r="D2845" t="n">
        <v>3</v>
      </c>
      <c r="E2845" t="s">
        <v>3100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277.1</v>
      </c>
      <c r="L2845" t="s">
        <v>77</v>
      </c>
      <c r="M2845" t="s"/>
      <c r="N2845" t="s">
        <v>3217</v>
      </c>
      <c r="O2845" t="s">
        <v>79</v>
      </c>
      <c r="P2845" t="s">
        <v>3100</v>
      </c>
      <c r="Q2845" t="s"/>
      <c r="R2845" t="s">
        <v>80</v>
      </c>
      <c r="S2845" t="s">
        <v>3225</v>
      </c>
      <c r="T2845" t="s">
        <v>82</v>
      </c>
      <c r="U2845" t="s">
        <v>83</v>
      </c>
      <c r="V2845" t="s">
        <v>84</v>
      </c>
      <c r="W2845" t="s">
        <v>103</v>
      </c>
      <c r="X2845" t="s"/>
      <c r="Y2845" t="s">
        <v>86</v>
      </c>
      <c r="Z2845">
        <f>HYPERLINK("https://hotelmonitor-cachepage.eclerx.com/savepage/tk_15454758770605123_sr_62.html","info")</f>
        <v/>
      </c>
      <c r="AA2845" t="n">
        <v>-6735217</v>
      </c>
      <c r="AB2845" t="s">
        <v>3113</v>
      </c>
      <c r="AC2845" t="s">
        <v>88</v>
      </c>
      <c r="AD2845" t="s">
        <v>89</v>
      </c>
      <c r="AE2845" t="s"/>
      <c r="AF2845" t="s"/>
      <c r="AG2845" t="s"/>
      <c r="AH2845" t="s">
        <v>3233</v>
      </c>
      <c r="AI2845" t="s">
        <v>3227</v>
      </c>
      <c r="AJ2845" t="s"/>
      <c r="AK2845" t="s">
        <v>99</v>
      </c>
      <c r="AL2845" t="s"/>
      <c r="AM2845" t="s"/>
      <c r="AN2845" t="s">
        <v>91</v>
      </c>
      <c r="AO2845" t="s"/>
      <c r="AP2845" t="n">
        <v>53</v>
      </c>
      <c r="AQ2845" t="s">
        <v>92</v>
      </c>
      <c r="AR2845" t="s"/>
      <c r="AS2845" t="s">
        <v>201</v>
      </c>
      <c r="AT2845" t="s">
        <v>94</v>
      </c>
      <c r="AU2845" t="s">
        <v>91</v>
      </c>
      <c r="AV2845" t="s"/>
      <c r="AW2845" t="s">
        <v>95</v>
      </c>
      <c r="AX2845" t="s"/>
      <c r="AY2845" t="n">
        <v>6735217</v>
      </c>
      <c r="AZ2845" t="s">
        <v>3104</v>
      </c>
      <c r="BA2845" t="s"/>
      <c r="BB2845" t="s"/>
      <c r="BC2845" t="n">
        <v>39.1133</v>
      </c>
      <c r="BD2845" t="n">
        <v>39.1133</v>
      </c>
      <c r="BE2845" t="s">
        <v>3234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>
        <v>98</v>
      </c>
      <c r="BO2845" t="s">
        <v>82</v>
      </c>
      <c r="BP2845" t="s">
        <v>99</v>
      </c>
      <c r="BQ2845" t="s">
        <v>3222</v>
      </c>
      <c r="BR2845" t="s">
        <v>3106</v>
      </c>
    </row>
    <row r="2846" spans="1:70">
      <c r="A2846" t="s">
        <v>70</v>
      </c>
      <c r="B2846" t="s">
        <v>71</v>
      </c>
      <c r="C2846" t="s">
        <v>72</v>
      </c>
      <c r="D2846" t="n">
        <v>3</v>
      </c>
      <c r="E2846" t="s">
        <v>3100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279</v>
      </c>
      <c r="L2846" t="s">
        <v>77</v>
      </c>
      <c r="M2846" t="s"/>
      <c r="N2846" t="s">
        <v>3217</v>
      </c>
      <c r="O2846" t="s">
        <v>79</v>
      </c>
      <c r="P2846" t="s">
        <v>3100</v>
      </c>
      <c r="Q2846" t="s"/>
      <c r="R2846" t="s">
        <v>80</v>
      </c>
      <c r="S2846" t="s">
        <v>3229</v>
      </c>
      <c r="T2846" t="s">
        <v>82</v>
      </c>
      <c r="U2846" t="s">
        <v>83</v>
      </c>
      <c r="V2846" t="s">
        <v>84</v>
      </c>
      <c r="W2846" t="s">
        <v>107</v>
      </c>
      <c r="X2846" t="s"/>
      <c r="Y2846" t="s">
        <v>86</v>
      </c>
      <c r="Z2846">
        <f>HYPERLINK("https://hotelmonitor-cachepage.eclerx.com/savepage/tk_15454758770605123_sr_62.html","info")</f>
        <v/>
      </c>
      <c r="AA2846" t="n">
        <v>-6735217</v>
      </c>
      <c r="AB2846" t="s">
        <v>3109</v>
      </c>
      <c r="AC2846" t="s">
        <v>88</v>
      </c>
      <c r="AD2846" t="s">
        <v>89</v>
      </c>
      <c r="AE2846" t="s"/>
      <c r="AF2846" t="s"/>
      <c r="AG2846" t="s"/>
      <c r="AH2846" t="s">
        <v>3235</v>
      </c>
      <c r="AI2846" t="s">
        <v>3231</v>
      </c>
      <c r="AJ2846" t="s"/>
      <c r="AK2846" t="s">
        <v>99</v>
      </c>
      <c r="AL2846" t="s"/>
      <c r="AM2846" t="s"/>
      <c r="AN2846" t="s">
        <v>91</v>
      </c>
      <c r="AO2846" t="s"/>
      <c r="AP2846" t="n">
        <v>53</v>
      </c>
      <c r="AQ2846" t="s">
        <v>92</v>
      </c>
      <c r="AR2846" t="s"/>
      <c r="AS2846" t="s">
        <v>201</v>
      </c>
      <c r="AT2846" t="s">
        <v>94</v>
      </c>
      <c r="AU2846" t="s">
        <v>91</v>
      </c>
      <c r="AV2846" t="s"/>
      <c r="AW2846" t="s">
        <v>95</v>
      </c>
      <c r="AX2846" t="s"/>
      <c r="AY2846" t="n">
        <v>6735217</v>
      </c>
      <c r="AZ2846" t="s">
        <v>3104</v>
      </c>
      <c r="BA2846" t="s"/>
      <c r="BB2846" t="s"/>
      <c r="BC2846" t="n">
        <v>39.1133</v>
      </c>
      <c r="BD2846" t="n">
        <v>39.1133</v>
      </c>
      <c r="BE2846" t="s">
        <v>3236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>
        <v>98</v>
      </c>
      <c r="BO2846" t="s">
        <v>82</v>
      </c>
      <c r="BP2846" t="s">
        <v>99</v>
      </c>
      <c r="BQ2846" t="s">
        <v>3222</v>
      </c>
      <c r="BR2846" t="s">
        <v>3106</v>
      </c>
    </row>
    <row r="2847" spans="1:70">
      <c r="A2847" t="s">
        <v>70</v>
      </c>
      <c r="B2847" t="s">
        <v>71</v>
      </c>
      <c r="C2847" t="s">
        <v>72</v>
      </c>
      <c r="D2847" t="n">
        <v>3</v>
      </c>
      <c r="E2847" t="s">
        <v>3100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279</v>
      </c>
      <c r="L2847" t="s">
        <v>77</v>
      </c>
      <c r="M2847" t="s"/>
      <c r="N2847" t="s">
        <v>3217</v>
      </c>
      <c r="O2847" t="s">
        <v>79</v>
      </c>
      <c r="P2847" t="s">
        <v>3100</v>
      </c>
      <c r="Q2847" t="s"/>
      <c r="R2847" t="s">
        <v>80</v>
      </c>
      <c r="S2847" t="s">
        <v>3229</v>
      </c>
      <c r="T2847" t="s">
        <v>82</v>
      </c>
      <c r="U2847" t="s">
        <v>83</v>
      </c>
      <c r="V2847" t="s">
        <v>84</v>
      </c>
      <c r="W2847" t="s">
        <v>107</v>
      </c>
      <c r="X2847" t="s"/>
      <c r="Y2847" t="s">
        <v>86</v>
      </c>
      <c r="Z2847">
        <f>HYPERLINK("https://hotelmonitor-cachepage.eclerx.com/savepage/tk_15454758770605123_sr_62.html","info")</f>
        <v/>
      </c>
      <c r="AA2847" t="n">
        <v>-6735217</v>
      </c>
      <c r="AB2847" t="s">
        <v>3109</v>
      </c>
      <c r="AC2847" t="s">
        <v>88</v>
      </c>
      <c r="AD2847" t="s">
        <v>89</v>
      </c>
      <c r="AE2847" t="s"/>
      <c r="AF2847" t="s"/>
      <c r="AG2847" t="s"/>
      <c r="AH2847" t="s">
        <v>3235</v>
      </c>
      <c r="AI2847" t="s">
        <v>3231</v>
      </c>
      <c r="AJ2847" t="s"/>
      <c r="AK2847" t="s">
        <v>99</v>
      </c>
      <c r="AL2847" t="s"/>
      <c r="AM2847" t="s"/>
      <c r="AN2847" t="s">
        <v>91</v>
      </c>
      <c r="AO2847" t="s"/>
      <c r="AP2847" t="n">
        <v>53</v>
      </c>
      <c r="AQ2847" t="s">
        <v>92</v>
      </c>
      <c r="AR2847" t="s"/>
      <c r="AS2847" t="s">
        <v>201</v>
      </c>
      <c r="AT2847" t="s">
        <v>94</v>
      </c>
      <c r="AU2847" t="s">
        <v>91</v>
      </c>
      <c r="AV2847" t="s"/>
      <c r="AW2847" t="s">
        <v>95</v>
      </c>
      <c r="AX2847" t="s"/>
      <c r="AY2847" t="n">
        <v>6735217</v>
      </c>
      <c r="AZ2847" t="s">
        <v>3104</v>
      </c>
      <c r="BA2847" t="s"/>
      <c r="BB2847" t="s"/>
      <c r="BC2847" t="n">
        <v>39.1133</v>
      </c>
      <c r="BD2847" t="n">
        <v>39.1133</v>
      </c>
      <c r="BE2847" t="s">
        <v>3236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>
        <v>98</v>
      </c>
      <c r="BO2847" t="s">
        <v>82</v>
      </c>
      <c r="BP2847" t="s">
        <v>99</v>
      </c>
      <c r="BQ2847" t="s">
        <v>3222</v>
      </c>
      <c r="BR2847" t="s">
        <v>3106</v>
      </c>
    </row>
    <row r="2848" spans="1:70">
      <c r="A2848" t="s">
        <v>70</v>
      </c>
      <c r="B2848" t="s">
        <v>71</v>
      </c>
      <c r="C2848" t="s">
        <v>72</v>
      </c>
      <c r="D2848" t="n">
        <v>3</v>
      </c>
      <c r="E2848" t="s">
        <v>3100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293.4</v>
      </c>
      <c r="L2848" t="s">
        <v>77</v>
      </c>
      <c r="M2848" t="s"/>
      <c r="N2848" t="s">
        <v>3217</v>
      </c>
      <c r="O2848" t="s">
        <v>79</v>
      </c>
      <c r="P2848" t="s">
        <v>3100</v>
      </c>
      <c r="Q2848" t="s"/>
      <c r="R2848" t="s">
        <v>80</v>
      </c>
      <c r="S2848" t="s">
        <v>3237</v>
      </c>
      <c r="T2848" t="s">
        <v>82</v>
      </c>
      <c r="U2848" t="s">
        <v>83</v>
      </c>
      <c r="V2848" t="s">
        <v>84</v>
      </c>
      <c r="W2848" t="s">
        <v>103</v>
      </c>
      <c r="X2848" t="s"/>
      <c r="Y2848" t="s">
        <v>86</v>
      </c>
      <c r="Z2848">
        <f>HYPERLINK("https://hotelmonitor-cachepage.eclerx.com/savepage/tk_15454758770605123_sr_62.html","info")</f>
        <v/>
      </c>
      <c r="AA2848" t="n">
        <v>-6735217</v>
      </c>
      <c r="AB2848" t="s">
        <v>3128</v>
      </c>
      <c r="AC2848" t="s">
        <v>88</v>
      </c>
      <c r="AD2848" t="s">
        <v>89</v>
      </c>
      <c r="AE2848" t="s"/>
      <c r="AF2848" t="s"/>
      <c r="AG2848" t="s"/>
      <c r="AH2848" t="s">
        <v>3238</v>
      </c>
      <c r="AI2848" t="s">
        <v>3239</v>
      </c>
      <c r="AJ2848" t="s"/>
      <c r="AK2848" t="s">
        <v>91</v>
      </c>
      <c r="AL2848" t="s"/>
      <c r="AM2848" t="s"/>
      <c r="AN2848" t="s">
        <v>91</v>
      </c>
      <c r="AO2848" t="s"/>
      <c r="AP2848" t="n">
        <v>53</v>
      </c>
      <c r="AQ2848" t="s">
        <v>92</v>
      </c>
      <c r="AR2848" t="s"/>
      <c r="AS2848" t="s">
        <v>201</v>
      </c>
      <c r="AT2848" t="s">
        <v>94</v>
      </c>
      <c r="AU2848" t="s">
        <v>91</v>
      </c>
      <c r="AV2848" t="s"/>
      <c r="AW2848" t="s">
        <v>95</v>
      </c>
      <c r="AX2848" t="s"/>
      <c r="AY2848" t="n">
        <v>6735217</v>
      </c>
      <c r="AZ2848" t="s">
        <v>3104</v>
      </c>
      <c r="BA2848" t="s"/>
      <c r="BB2848" t="s"/>
      <c r="BC2848" t="n">
        <v>39.1133</v>
      </c>
      <c r="BD2848" t="n">
        <v>39.1133</v>
      </c>
      <c r="BE2848" t="s">
        <v>3240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>
        <v>98</v>
      </c>
      <c r="BO2848" t="s">
        <v>82</v>
      </c>
      <c r="BP2848" t="s">
        <v>99</v>
      </c>
      <c r="BQ2848" t="s">
        <v>3222</v>
      </c>
      <c r="BR2848" t="s">
        <v>3106</v>
      </c>
    </row>
    <row r="2849" spans="1:70">
      <c r="A2849" t="s">
        <v>70</v>
      </c>
      <c r="B2849" t="s">
        <v>71</v>
      </c>
      <c r="C2849" t="s">
        <v>72</v>
      </c>
      <c r="D2849" t="n">
        <v>3</v>
      </c>
      <c r="E2849" t="s">
        <v>3100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293.4</v>
      </c>
      <c r="L2849" t="s">
        <v>77</v>
      </c>
      <c r="M2849" t="s"/>
      <c r="N2849" t="s">
        <v>3217</v>
      </c>
      <c r="O2849" t="s">
        <v>79</v>
      </c>
      <c r="P2849" t="s">
        <v>3100</v>
      </c>
      <c r="Q2849" t="s"/>
      <c r="R2849" t="s">
        <v>80</v>
      </c>
      <c r="S2849" t="s">
        <v>3237</v>
      </c>
      <c r="T2849" t="s">
        <v>82</v>
      </c>
      <c r="U2849" t="s">
        <v>83</v>
      </c>
      <c r="V2849" t="s">
        <v>84</v>
      </c>
      <c r="W2849" t="s">
        <v>103</v>
      </c>
      <c r="X2849" t="s"/>
      <c r="Y2849" t="s">
        <v>86</v>
      </c>
      <c r="Z2849">
        <f>HYPERLINK("https://hotelmonitor-cachepage.eclerx.com/savepage/tk_15454758770605123_sr_62.html","info")</f>
        <v/>
      </c>
      <c r="AA2849" t="n">
        <v>-6735217</v>
      </c>
      <c r="AB2849" t="s">
        <v>3128</v>
      </c>
      <c r="AC2849" t="s">
        <v>88</v>
      </c>
      <c r="AD2849" t="s">
        <v>89</v>
      </c>
      <c r="AE2849" t="s"/>
      <c r="AF2849" t="s"/>
      <c r="AG2849" t="s"/>
      <c r="AH2849" t="s">
        <v>3238</v>
      </c>
      <c r="AI2849" t="s">
        <v>3239</v>
      </c>
      <c r="AJ2849" t="s"/>
      <c r="AK2849" t="s">
        <v>91</v>
      </c>
      <c r="AL2849" t="s"/>
      <c r="AM2849" t="s"/>
      <c r="AN2849" t="s">
        <v>91</v>
      </c>
      <c r="AO2849" t="s"/>
      <c r="AP2849" t="n">
        <v>53</v>
      </c>
      <c r="AQ2849" t="s">
        <v>92</v>
      </c>
      <c r="AR2849" t="s"/>
      <c r="AS2849" t="s">
        <v>201</v>
      </c>
      <c r="AT2849" t="s">
        <v>94</v>
      </c>
      <c r="AU2849" t="s">
        <v>91</v>
      </c>
      <c r="AV2849" t="s"/>
      <c r="AW2849" t="s">
        <v>95</v>
      </c>
      <c r="AX2849" t="s"/>
      <c r="AY2849" t="n">
        <v>6735217</v>
      </c>
      <c r="AZ2849" t="s">
        <v>3104</v>
      </c>
      <c r="BA2849" t="s"/>
      <c r="BB2849" t="s"/>
      <c r="BC2849" t="n">
        <v>39.1133</v>
      </c>
      <c r="BD2849" t="n">
        <v>39.1133</v>
      </c>
      <c r="BE2849" t="s">
        <v>3240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>
        <v>98</v>
      </c>
      <c r="BO2849" t="s">
        <v>82</v>
      </c>
      <c r="BP2849" t="s">
        <v>99</v>
      </c>
      <c r="BQ2849" t="s">
        <v>3222</v>
      </c>
      <c r="BR2849" t="s">
        <v>3106</v>
      </c>
    </row>
    <row r="2850" spans="1:70">
      <c r="A2850" t="s">
        <v>70</v>
      </c>
      <c r="B2850" t="s">
        <v>71</v>
      </c>
      <c r="C2850" t="s">
        <v>72</v>
      </c>
      <c r="D2850" t="n">
        <v>3</v>
      </c>
      <c r="E2850" t="s">
        <v>3100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297.6</v>
      </c>
      <c r="L2850" t="s">
        <v>77</v>
      </c>
      <c r="M2850" t="s"/>
      <c r="N2850" t="s">
        <v>3217</v>
      </c>
      <c r="O2850" t="s">
        <v>79</v>
      </c>
      <c r="P2850" t="s">
        <v>3100</v>
      </c>
      <c r="Q2850" t="s"/>
      <c r="R2850" t="s">
        <v>80</v>
      </c>
      <c r="S2850" t="s">
        <v>3241</v>
      </c>
      <c r="T2850" t="s">
        <v>82</v>
      </c>
      <c r="U2850" t="s">
        <v>83</v>
      </c>
      <c r="V2850" t="s">
        <v>84</v>
      </c>
      <c r="W2850" t="s">
        <v>107</v>
      </c>
      <c r="X2850" t="s"/>
      <c r="Y2850" t="s">
        <v>86</v>
      </c>
      <c r="Z2850">
        <f>HYPERLINK("https://hotelmonitor-cachepage.eclerx.com/savepage/tk_15454758770605123_sr_62.html","info")</f>
        <v/>
      </c>
      <c r="AA2850" t="n">
        <v>-6735217</v>
      </c>
      <c r="AB2850" t="s">
        <v>3123</v>
      </c>
      <c r="AC2850" t="s">
        <v>88</v>
      </c>
      <c r="AD2850" t="s">
        <v>89</v>
      </c>
      <c r="AE2850" t="s"/>
      <c r="AF2850" t="s"/>
      <c r="AG2850" t="s"/>
      <c r="AH2850" t="s">
        <v>3242</v>
      </c>
      <c r="AI2850" t="s">
        <v>3243</v>
      </c>
      <c r="AJ2850" t="s"/>
      <c r="AK2850" t="s">
        <v>91</v>
      </c>
      <c r="AL2850" t="s"/>
      <c r="AM2850" t="s"/>
      <c r="AN2850" t="s">
        <v>91</v>
      </c>
      <c r="AO2850" t="s"/>
      <c r="AP2850" t="n">
        <v>53</v>
      </c>
      <c r="AQ2850" t="s">
        <v>92</v>
      </c>
      <c r="AR2850" t="s"/>
      <c r="AS2850" t="s">
        <v>201</v>
      </c>
      <c r="AT2850" t="s">
        <v>94</v>
      </c>
      <c r="AU2850" t="s">
        <v>91</v>
      </c>
      <c r="AV2850" t="s"/>
      <c r="AW2850" t="s">
        <v>95</v>
      </c>
      <c r="AX2850" t="s"/>
      <c r="AY2850" t="n">
        <v>6735217</v>
      </c>
      <c r="AZ2850" t="s">
        <v>3104</v>
      </c>
      <c r="BA2850" t="s"/>
      <c r="BB2850" t="s"/>
      <c r="BC2850" t="n">
        <v>39.1133</v>
      </c>
      <c r="BD2850" t="n">
        <v>39.1133</v>
      </c>
      <c r="BE2850" t="s">
        <v>3244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>
        <v>98</v>
      </c>
      <c r="BO2850" t="s">
        <v>82</v>
      </c>
      <c r="BP2850" t="s">
        <v>99</v>
      </c>
      <c r="BQ2850" t="s">
        <v>3222</v>
      </c>
      <c r="BR2850" t="s">
        <v>3106</v>
      </c>
    </row>
    <row r="2851" spans="1:70">
      <c r="A2851" t="s">
        <v>70</v>
      </c>
      <c r="B2851" t="s">
        <v>71</v>
      </c>
      <c r="C2851" t="s">
        <v>72</v>
      </c>
      <c r="D2851" t="n">
        <v>3</v>
      </c>
      <c r="E2851" t="s">
        <v>3100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297.6</v>
      </c>
      <c r="L2851" t="s">
        <v>77</v>
      </c>
      <c r="M2851" t="s"/>
      <c r="N2851" t="s">
        <v>3217</v>
      </c>
      <c r="O2851" t="s">
        <v>79</v>
      </c>
      <c r="P2851" t="s">
        <v>3100</v>
      </c>
      <c r="Q2851" t="s"/>
      <c r="R2851" t="s">
        <v>80</v>
      </c>
      <c r="S2851" t="s">
        <v>3241</v>
      </c>
      <c r="T2851" t="s">
        <v>82</v>
      </c>
      <c r="U2851" t="s">
        <v>83</v>
      </c>
      <c r="V2851" t="s">
        <v>84</v>
      </c>
      <c r="W2851" t="s">
        <v>107</v>
      </c>
      <c r="X2851" t="s"/>
      <c r="Y2851" t="s">
        <v>86</v>
      </c>
      <c r="Z2851">
        <f>HYPERLINK("https://hotelmonitor-cachepage.eclerx.com/savepage/tk_15454758770605123_sr_62.html","info")</f>
        <v/>
      </c>
      <c r="AA2851" t="n">
        <v>-6735217</v>
      </c>
      <c r="AB2851" t="s">
        <v>3123</v>
      </c>
      <c r="AC2851" t="s">
        <v>88</v>
      </c>
      <c r="AD2851" t="s">
        <v>89</v>
      </c>
      <c r="AE2851" t="s"/>
      <c r="AF2851" t="s"/>
      <c r="AG2851" t="s"/>
      <c r="AH2851" t="s">
        <v>3242</v>
      </c>
      <c r="AI2851" t="s">
        <v>3243</v>
      </c>
      <c r="AJ2851" t="s"/>
      <c r="AK2851" t="s">
        <v>91</v>
      </c>
      <c r="AL2851" t="s"/>
      <c r="AM2851" t="s"/>
      <c r="AN2851" t="s">
        <v>91</v>
      </c>
      <c r="AO2851" t="s"/>
      <c r="AP2851" t="n">
        <v>53</v>
      </c>
      <c r="AQ2851" t="s">
        <v>92</v>
      </c>
      <c r="AR2851" t="s"/>
      <c r="AS2851" t="s">
        <v>201</v>
      </c>
      <c r="AT2851" t="s">
        <v>94</v>
      </c>
      <c r="AU2851" t="s">
        <v>91</v>
      </c>
      <c r="AV2851" t="s"/>
      <c r="AW2851" t="s">
        <v>95</v>
      </c>
      <c r="AX2851" t="s"/>
      <c r="AY2851" t="n">
        <v>6735217</v>
      </c>
      <c r="AZ2851" t="s">
        <v>3104</v>
      </c>
      <c r="BA2851" t="s"/>
      <c r="BB2851" t="s"/>
      <c r="BC2851" t="n">
        <v>39.1133</v>
      </c>
      <c r="BD2851" t="n">
        <v>39.1133</v>
      </c>
      <c r="BE2851" t="s">
        <v>3244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>
        <v>98</v>
      </c>
      <c r="BO2851" t="s">
        <v>82</v>
      </c>
      <c r="BP2851" t="s">
        <v>99</v>
      </c>
      <c r="BQ2851" t="s">
        <v>3222</v>
      </c>
      <c r="BR2851" t="s">
        <v>3106</v>
      </c>
    </row>
    <row r="2852" spans="1:70">
      <c r="A2852" t="s">
        <v>70</v>
      </c>
      <c r="B2852" t="s">
        <v>71</v>
      </c>
      <c r="C2852" t="s">
        <v>72</v>
      </c>
      <c r="D2852" t="n">
        <v>3</v>
      </c>
      <c r="E2852" t="s">
        <v>3100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293.4</v>
      </c>
      <c r="L2852" t="s">
        <v>77</v>
      </c>
      <c r="M2852" t="s"/>
      <c r="N2852" t="s">
        <v>3217</v>
      </c>
      <c r="O2852" t="s">
        <v>79</v>
      </c>
      <c r="P2852" t="s">
        <v>3100</v>
      </c>
      <c r="Q2852" t="s"/>
      <c r="R2852" t="s">
        <v>80</v>
      </c>
      <c r="S2852" t="s">
        <v>3237</v>
      </c>
      <c r="T2852" t="s">
        <v>82</v>
      </c>
      <c r="U2852" t="s">
        <v>83</v>
      </c>
      <c r="V2852" t="s">
        <v>84</v>
      </c>
      <c r="W2852" t="s">
        <v>103</v>
      </c>
      <c r="X2852" t="s"/>
      <c r="Y2852" t="s">
        <v>86</v>
      </c>
      <c r="Z2852">
        <f>HYPERLINK("https://hotelmonitor-cachepage.eclerx.com/savepage/tk_15454758770605123_sr_62.html","info")</f>
        <v/>
      </c>
      <c r="AA2852" t="n">
        <v>-6735217</v>
      </c>
      <c r="AB2852" t="s">
        <v>3128</v>
      </c>
      <c r="AC2852" t="s">
        <v>88</v>
      </c>
      <c r="AD2852" t="s">
        <v>89</v>
      </c>
      <c r="AE2852" t="s"/>
      <c r="AF2852" t="s"/>
      <c r="AG2852" t="s"/>
      <c r="AH2852" t="s">
        <v>3245</v>
      </c>
      <c r="AI2852" t="s">
        <v>3239</v>
      </c>
      <c r="AJ2852" t="s"/>
      <c r="AK2852" t="s">
        <v>99</v>
      </c>
      <c r="AL2852" t="s"/>
      <c r="AM2852" t="s"/>
      <c r="AN2852" t="s">
        <v>91</v>
      </c>
      <c r="AO2852" t="s"/>
      <c r="AP2852" t="n">
        <v>53</v>
      </c>
      <c r="AQ2852" t="s">
        <v>92</v>
      </c>
      <c r="AR2852" t="s"/>
      <c r="AS2852" t="s">
        <v>201</v>
      </c>
      <c r="AT2852" t="s">
        <v>94</v>
      </c>
      <c r="AU2852" t="s">
        <v>91</v>
      </c>
      <c r="AV2852" t="s"/>
      <c r="AW2852" t="s">
        <v>95</v>
      </c>
      <c r="AX2852" t="s"/>
      <c r="AY2852" t="n">
        <v>6735217</v>
      </c>
      <c r="AZ2852" t="s">
        <v>3104</v>
      </c>
      <c r="BA2852" t="s"/>
      <c r="BB2852" t="s"/>
      <c r="BC2852" t="n">
        <v>39.1133</v>
      </c>
      <c r="BD2852" t="n">
        <v>39.1133</v>
      </c>
      <c r="BE2852" t="s">
        <v>3246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>
        <v>98</v>
      </c>
      <c r="BO2852" t="s">
        <v>82</v>
      </c>
      <c r="BP2852" t="s">
        <v>99</v>
      </c>
      <c r="BQ2852" t="s">
        <v>3222</v>
      </c>
      <c r="BR2852" t="s">
        <v>3106</v>
      </c>
    </row>
    <row r="2853" spans="1:70">
      <c r="A2853" t="s">
        <v>70</v>
      </c>
      <c r="B2853" t="s">
        <v>71</v>
      </c>
      <c r="C2853" t="s">
        <v>72</v>
      </c>
      <c r="D2853" t="n">
        <v>3</v>
      </c>
      <c r="E2853" t="s">
        <v>3100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293.4</v>
      </c>
      <c r="L2853" t="s">
        <v>77</v>
      </c>
      <c r="M2853" t="s"/>
      <c r="N2853" t="s">
        <v>3217</v>
      </c>
      <c r="O2853" t="s">
        <v>79</v>
      </c>
      <c r="P2853" t="s">
        <v>3100</v>
      </c>
      <c r="Q2853" t="s"/>
      <c r="R2853" t="s">
        <v>80</v>
      </c>
      <c r="S2853" t="s">
        <v>3237</v>
      </c>
      <c r="T2853" t="s">
        <v>82</v>
      </c>
      <c r="U2853" t="s">
        <v>83</v>
      </c>
      <c r="V2853" t="s">
        <v>84</v>
      </c>
      <c r="W2853" t="s">
        <v>103</v>
      </c>
      <c r="X2853" t="s"/>
      <c r="Y2853" t="s">
        <v>86</v>
      </c>
      <c r="Z2853">
        <f>HYPERLINK("https://hotelmonitor-cachepage.eclerx.com/savepage/tk_15454758770605123_sr_62.html","info")</f>
        <v/>
      </c>
      <c r="AA2853" t="n">
        <v>-6735217</v>
      </c>
      <c r="AB2853" t="s">
        <v>3128</v>
      </c>
      <c r="AC2853" t="s">
        <v>88</v>
      </c>
      <c r="AD2853" t="s">
        <v>89</v>
      </c>
      <c r="AE2853" t="s"/>
      <c r="AF2853" t="s"/>
      <c r="AG2853" t="s"/>
      <c r="AH2853" t="s">
        <v>3245</v>
      </c>
      <c r="AI2853" t="s">
        <v>3239</v>
      </c>
      <c r="AJ2853" t="s"/>
      <c r="AK2853" t="s">
        <v>99</v>
      </c>
      <c r="AL2853" t="s"/>
      <c r="AM2853" t="s"/>
      <c r="AN2853" t="s">
        <v>91</v>
      </c>
      <c r="AO2853" t="s"/>
      <c r="AP2853" t="n">
        <v>53</v>
      </c>
      <c r="AQ2853" t="s">
        <v>92</v>
      </c>
      <c r="AR2853" t="s"/>
      <c r="AS2853" t="s">
        <v>201</v>
      </c>
      <c r="AT2853" t="s">
        <v>94</v>
      </c>
      <c r="AU2853" t="s">
        <v>91</v>
      </c>
      <c r="AV2853" t="s"/>
      <c r="AW2853" t="s">
        <v>95</v>
      </c>
      <c r="AX2853" t="s"/>
      <c r="AY2853" t="n">
        <v>6735217</v>
      </c>
      <c r="AZ2853" t="s">
        <v>3104</v>
      </c>
      <c r="BA2853" t="s"/>
      <c r="BB2853" t="s"/>
      <c r="BC2853" t="n">
        <v>39.1133</v>
      </c>
      <c r="BD2853" t="n">
        <v>39.1133</v>
      </c>
      <c r="BE2853" t="s">
        <v>3246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>
        <v>98</v>
      </c>
      <c r="BO2853" t="s">
        <v>82</v>
      </c>
      <c r="BP2853" t="s">
        <v>99</v>
      </c>
      <c r="BQ2853" t="s">
        <v>3222</v>
      </c>
      <c r="BR2853" t="s">
        <v>3106</v>
      </c>
    </row>
    <row r="2854" spans="1:70">
      <c r="A2854" t="s">
        <v>70</v>
      </c>
      <c r="B2854" t="s">
        <v>71</v>
      </c>
      <c r="C2854" t="s">
        <v>72</v>
      </c>
      <c r="D2854" t="n">
        <v>3</v>
      </c>
      <c r="E2854" t="s">
        <v>3100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301.1</v>
      </c>
      <c r="L2854" t="s">
        <v>77</v>
      </c>
      <c r="M2854" t="s"/>
      <c r="N2854" t="s">
        <v>3217</v>
      </c>
      <c r="O2854" t="s">
        <v>79</v>
      </c>
      <c r="P2854" t="s">
        <v>3100</v>
      </c>
      <c r="Q2854" t="s"/>
      <c r="R2854" t="s">
        <v>80</v>
      </c>
      <c r="S2854" t="s">
        <v>3247</v>
      </c>
      <c r="T2854" t="s">
        <v>82</v>
      </c>
      <c r="U2854" t="s">
        <v>83</v>
      </c>
      <c r="V2854" t="s">
        <v>84</v>
      </c>
      <c r="W2854" t="s">
        <v>103</v>
      </c>
      <c r="X2854" t="s"/>
      <c r="Y2854" t="s">
        <v>86</v>
      </c>
      <c r="Z2854">
        <f>HYPERLINK("https://hotelmonitor-cachepage.eclerx.com/savepage/tk_15454758770605123_sr_62.html","info")</f>
        <v/>
      </c>
      <c r="AA2854" t="n">
        <v>-6735217</v>
      </c>
      <c r="AB2854" t="s">
        <v>3119</v>
      </c>
      <c r="AC2854" t="s">
        <v>88</v>
      </c>
      <c r="AD2854" t="s">
        <v>89</v>
      </c>
      <c r="AE2854" t="s"/>
      <c r="AF2854" t="s"/>
      <c r="AG2854" t="s"/>
      <c r="AH2854" t="s">
        <v>3248</v>
      </c>
      <c r="AI2854" t="s">
        <v>3249</v>
      </c>
      <c r="AJ2854" t="s"/>
      <c r="AK2854" t="s">
        <v>91</v>
      </c>
      <c r="AL2854" t="s"/>
      <c r="AM2854" t="s"/>
      <c r="AN2854" t="s">
        <v>91</v>
      </c>
      <c r="AO2854" t="s"/>
      <c r="AP2854" t="n">
        <v>53</v>
      </c>
      <c r="AQ2854" t="s">
        <v>92</v>
      </c>
      <c r="AR2854" t="s"/>
      <c r="AS2854" t="s">
        <v>201</v>
      </c>
      <c r="AT2854" t="s">
        <v>94</v>
      </c>
      <c r="AU2854" t="s">
        <v>99</v>
      </c>
      <c r="AV2854" t="s"/>
      <c r="AW2854" t="s">
        <v>95</v>
      </c>
      <c r="AX2854" t="s"/>
      <c r="AY2854" t="n">
        <v>6735217</v>
      </c>
      <c r="AZ2854" t="s">
        <v>3104</v>
      </c>
      <c r="BA2854" t="s"/>
      <c r="BB2854" t="s"/>
      <c r="BC2854" t="n">
        <v>39.1133</v>
      </c>
      <c r="BD2854" t="n">
        <v>39.1133</v>
      </c>
      <c r="BE2854" t="s">
        <v>3228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>
        <v>98</v>
      </c>
      <c r="BO2854" t="s">
        <v>82</v>
      </c>
      <c r="BP2854" t="s">
        <v>99</v>
      </c>
      <c r="BQ2854" t="s">
        <v>3222</v>
      </c>
      <c r="BR2854" t="s">
        <v>3106</v>
      </c>
    </row>
    <row r="2855" spans="1:70">
      <c r="A2855" t="s">
        <v>70</v>
      </c>
      <c r="B2855" t="s">
        <v>71</v>
      </c>
      <c r="C2855" t="s">
        <v>72</v>
      </c>
      <c r="D2855" t="n">
        <v>3</v>
      </c>
      <c r="E2855" t="s">
        <v>3100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301.1</v>
      </c>
      <c r="L2855" t="s">
        <v>77</v>
      </c>
      <c r="M2855" t="s"/>
      <c r="N2855" t="s">
        <v>3217</v>
      </c>
      <c r="O2855" t="s">
        <v>79</v>
      </c>
      <c r="P2855" t="s">
        <v>3100</v>
      </c>
      <c r="Q2855" t="s"/>
      <c r="R2855" t="s">
        <v>80</v>
      </c>
      <c r="S2855" t="s">
        <v>3247</v>
      </c>
      <c r="T2855" t="s">
        <v>82</v>
      </c>
      <c r="U2855" t="s">
        <v>83</v>
      </c>
      <c r="V2855" t="s">
        <v>84</v>
      </c>
      <c r="W2855" t="s">
        <v>103</v>
      </c>
      <c r="X2855" t="s"/>
      <c r="Y2855" t="s">
        <v>86</v>
      </c>
      <c r="Z2855">
        <f>HYPERLINK("https://hotelmonitor-cachepage.eclerx.com/savepage/tk_15454758770605123_sr_62.html","info")</f>
        <v/>
      </c>
      <c r="AA2855" t="n">
        <v>-6735217</v>
      </c>
      <c r="AB2855" t="s">
        <v>3119</v>
      </c>
      <c r="AC2855" t="s">
        <v>88</v>
      </c>
      <c r="AD2855" t="s">
        <v>89</v>
      </c>
      <c r="AE2855" t="s"/>
      <c r="AF2855" t="s"/>
      <c r="AG2855" t="s"/>
      <c r="AH2855" t="s">
        <v>3248</v>
      </c>
      <c r="AI2855" t="s">
        <v>3249</v>
      </c>
      <c r="AJ2855" t="s"/>
      <c r="AK2855" t="s">
        <v>91</v>
      </c>
      <c r="AL2855" t="s"/>
      <c r="AM2855" t="s"/>
      <c r="AN2855" t="s">
        <v>91</v>
      </c>
      <c r="AO2855" t="s"/>
      <c r="AP2855" t="n">
        <v>53</v>
      </c>
      <c r="AQ2855" t="s">
        <v>92</v>
      </c>
      <c r="AR2855" t="s"/>
      <c r="AS2855" t="s">
        <v>201</v>
      </c>
      <c r="AT2855" t="s">
        <v>94</v>
      </c>
      <c r="AU2855" t="s">
        <v>99</v>
      </c>
      <c r="AV2855" t="s"/>
      <c r="AW2855" t="s">
        <v>95</v>
      </c>
      <c r="AX2855" t="s"/>
      <c r="AY2855" t="n">
        <v>6735217</v>
      </c>
      <c r="AZ2855" t="s">
        <v>3104</v>
      </c>
      <c r="BA2855" t="s"/>
      <c r="BB2855" t="s"/>
      <c r="BC2855" t="n">
        <v>39.1133</v>
      </c>
      <c r="BD2855" t="n">
        <v>39.1133</v>
      </c>
      <c r="BE2855" t="s">
        <v>3228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>
        <v>98</v>
      </c>
      <c r="BO2855" t="s">
        <v>82</v>
      </c>
      <c r="BP2855" t="s">
        <v>99</v>
      </c>
      <c r="BQ2855" t="s">
        <v>3222</v>
      </c>
      <c r="BR2855" t="s">
        <v>3106</v>
      </c>
    </row>
    <row r="2856" spans="1:70">
      <c r="A2856" t="s">
        <v>70</v>
      </c>
      <c r="B2856" t="s">
        <v>71</v>
      </c>
      <c r="C2856" t="s">
        <v>72</v>
      </c>
      <c r="D2856" t="n">
        <v>3</v>
      </c>
      <c r="E2856" t="s">
        <v>3100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297.6</v>
      </c>
      <c r="L2856" t="s">
        <v>77</v>
      </c>
      <c r="M2856" t="s"/>
      <c r="N2856" t="s">
        <v>3217</v>
      </c>
      <c r="O2856" t="s">
        <v>79</v>
      </c>
      <c r="P2856" t="s">
        <v>3100</v>
      </c>
      <c r="Q2856" t="s"/>
      <c r="R2856" t="s">
        <v>80</v>
      </c>
      <c r="S2856" t="s">
        <v>3241</v>
      </c>
      <c r="T2856" t="s">
        <v>82</v>
      </c>
      <c r="U2856" t="s">
        <v>83</v>
      </c>
      <c r="V2856" t="s">
        <v>84</v>
      </c>
      <c r="W2856" t="s">
        <v>107</v>
      </c>
      <c r="X2856" t="s"/>
      <c r="Y2856" t="s">
        <v>86</v>
      </c>
      <c r="Z2856">
        <f>HYPERLINK("https://hotelmonitor-cachepage.eclerx.com/savepage/tk_15454758770605123_sr_62.html","info")</f>
        <v/>
      </c>
      <c r="AA2856" t="n">
        <v>-6735217</v>
      </c>
      <c r="AB2856" t="s">
        <v>3131</v>
      </c>
      <c r="AC2856" t="s">
        <v>88</v>
      </c>
      <c r="AD2856" t="s">
        <v>89</v>
      </c>
      <c r="AE2856" t="s"/>
      <c r="AF2856" t="s"/>
      <c r="AG2856" t="s"/>
      <c r="AH2856" t="s">
        <v>3250</v>
      </c>
      <c r="AI2856" t="s">
        <v>3243</v>
      </c>
      <c r="AJ2856" t="s"/>
      <c r="AK2856" t="s">
        <v>99</v>
      </c>
      <c r="AL2856" t="s"/>
      <c r="AM2856" t="s"/>
      <c r="AN2856" t="s">
        <v>91</v>
      </c>
      <c r="AO2856" t="s"/>
      <c r="AP2856" t="n">
        <v>53</v>
      </c>
      <c r="AQ2856" t="s">
        <v>92</v>
      </c>
      <c r="AR2856" t="s"/>
      <c r="AS2856" t="s">
        <v>201</v>
      </c>
      <c r="AT2856" t="s">
        <v>94</v>
      </c>
      <c r="AU2856" t="s">
        <v>99</v>
      </c>
      <c r="AV2856" t="s"/>
      <c r="AW2856" t="s">
        <v>95</v>
      </c>
      <c r="AX2856" t="s"/>
      <c r="AY2856" t="n">
        <v>6735217</v>
      </c>
      <c r="AZ2856" t="s">
        <v>3104</v>
      </c>
      <c r="BA2856" t="s"/>
      <c r="BB2856" t="s"/>
      <c r="BC2856" t="n">
        <v>39.1133</v>
      </c>
      <c r="BD2856" t="n">
        <v>39.1133</v>
      </c>
      <c r="BE2856" t="s">
        <v>3251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>
        <v>98</v>
      </c>
      <c r="BO2856" t="s">
        <v>82</v>
      </c>
      <c r="BP2856" t="s">
        <v>99</v>
      </c>
      <c r="BQ2856" t="s">
        <v>3222</v>
      </c>
      <c r="BR2856" t="s">
        <v>3106</v>
      </c>
    </row>
    <row r="2857" spans="1:70">
      <c r="A2857" t="s">
        <v>70</v>
      </c>
      <c r="B2857" t="s">
        <v>71</v>
      </c>
      <c r="C2857" t="s">
        <v>72</v>
      </c>
      <c r="D2857" t="n">
        <v>3</v>
      </c>
      <c r="E2857" t="s">
        <v>3100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297.6</v>
      </c>
      <c r="L2857" t="s">
        <v>77</v>
      </c>
      <c r="M2857" t="s"/>
      <c r="N2857" t="s">
        <v>3217</v>
      </c>
      <c r="O2857" t="s">
        <v>79</v>
      </c>
      <c r="P2857" t="s">
        <v>3100</v>
      </c>
      <c r="Q2857" t="s"/>
      <c r="R2857" t="s">
        <v>80</v>
      </c>
      <c r="S2857" t="s">
        <v>3241</v>
      </c>
      <c r="T2857" t="s">
        <v>82</v>
      </c>
      <c r="U2857" t="s">
        <v>83</v>
      </c>
      <c r="V2857" t="s">
        <v>84</v>
      </c>
      <c r="W2857" t="s">
        <v>107</v>
      </c>
      <c r="X2857" t="s"/>
      <c r="Y2857" t="s">
        <v>86</v>
      </c>
      <c r="Z2857">
        <f>HYPERLINK("https://hotelmonitor-cachepage.eclerx.com/savepage/tk_15454758770605123_sr_62.html","info")</f>
        <v/>
      </c>
      <c r="AA2857" t="n">
        <v>-6735217</v>
      </c>
      <c r="AB2857" t="s">
        <v>3131</v>
      </c>
      <c r="AC2857" t="s">
        <v>88</v>
      </c>
      <c r="AD2857" t="s">
        <v>89</v>
      </c>
      <c r="AE2857" t="s"/>
      <c r="AF2857" t="s"/>
      <c r="AG2857" t="s"/>
      <c r="AH2857" t="s">
        <v>3250</v>
      </c>
      <c r="AI2857" t="s">
        <v>3243</v>
      </c>
      <c r="AJ2857" t="s"/>
      <c r="AK2857" t="s">
        <v>99</v>
      </c>
      <c r="AL2857" t="s"/>
      <c r="AM2857" t="s"/>
      <c r="AN2857" t="s">
        <v>91</v>
      </c>
      <c r="AO2857" t="s"/>
      <c r="AP2857" t="n">
        <v>53</v>
      </c>
      <c r="AQ2857" t="s">
        <v>92</v>
      </c>
      <c r="AR2857" t="s"/>
      <c r="AS2857" t="s">
        <v>201</v>
      </c>
      <c r="AT2857" t="s">
        <v>94</v>
      </c>
      <c r="AU2857" t="s">
        <v>99</v>
      </c>
      <c r="AV2857" t="s"/>
      <c r="AW2857" t="s">
        <v>95</v>
      </c>
      <c r="AX2857" t="s"/>
      <c r="AY2857" t="n">
        <v>6735217</v>
      </c>
      <c r="AZ2857" t="s">
        <v>3104</v>
      </c>
      <c r="BA2857" t="s"/>
      <c r="BB2857" t="s"/>
      <c r="BC2857" t="n">
        <v>39.1133</v>
      </c>
      <c r="BD2857" t="n">
        <v>39.1133</v>
      </c>
      <c r="BE2857" t="s">
        <v>3251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>
        <v>98</v>
      </c>
      <c r="BO2857" t="s">
        <v>82</v>
      </c>
      <c r="BP2857" t="s">
        <v>99</v>
      </c>
      <c r="BQ2857" t="s">
        <v>3222</v>
      </c>
      <c r="BR2857" t="s">
        <v>3106</v>
      </c>
    </row>
    <row r="2858" spans="1:70">
      <c r="A2858" t="s">
        <v>70</v>
      </c>
      <c r="B2858" t="s">
        <v>71</v>
      </c>
      <c r="C2858" t="s">
        <v>72</v>
      </c>
      <c r="D2858" t="n">
        <v>3</v>
      </c>
      <c r="E2858" t="s">
        <v>3100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297.6</v>
      </c>
      <c r="L2858" t="s">
        <v>77</v>
      </c>
      <c r="M2858" t="s"/>
      <c r="N2858" t="s">
        <v>3217</v>
      </c>
      <c r="O2858" t="s">
        <v>79</v>
      </c>
      <c r="P2858" t="s">
        <v>3100</v>
      </c>
      <c r="Q2858" t="s"/>
      <c r="R2858" t="s">
        <v>80</v>
      </c>
      <c r="S2858" t="s">
        <v>3241</v>
      </c>
      <c r="T2858" t="s">
        <v>82</v>
      </c>
      <c r="U2858" t="s">
        <v>83</v>
      </c>
      <c r="V2858" t="s">
        <v>84</v>
      </c>
      <c r="W2858" t="s">
        <v>107</v>
      </c>
      <c r="X2858" t="s"/>
      <c r="Y2858" t="s">
        <v>86</v>
      </c>
      <c r="Z2858">
        <f>HYPERLINK("https://hotelmonitor-cachepage.eclerx.com/savepage/tk_15454758770605123_sr_62.html","info")</f>
        <v/>
      </c>
      <c r="AA2858" t="n">
        <v>-6735217</v>
      </c>
      <c r="AB2858" t="s">
        <v>3123</v>
      </c>
      <c r="AC2858" t="s">
        <v>88</v>
      </c>
      <c r="AD2858" t="s">
        <v>89</v>
      </c>
      <c r="AE2858" t="s"/>
      <c r="AF2858" t="s"/>
      <c r="AG2858" t="s"/>
      <c r="AH2858" t="s">
        <v>3250</v>
      </c>
      <c r="AI2858" t="s">
        <v>3243</v>
      </c>
      <c r="AJ2858" t="s"/>
      <c r="AK2858" t="s">
        <v>99</v>
      </c>
      <c r="AL2858" t="s"/>
      <c r="AM2858" t="s"/>
      <c r="AN2858" t="s">
        <v>91</v>
      </c>
      <c r="AO2858" t="s"/>
      <c r="AP2858" t="n">
        <v>53</v>
      </c>
      <c r="AQ2858" t="s">
        <v>92</v>
      </c>
      <c r="AR2858" t="s"/>
      <c r="AS2858" t="s">
        <v>201</v>
      </c>
      <c r="AT2858" t="s">
        <v>94</v>
      </c>
      <c r="AU2858" t="s">
        <v>91</v>
      </c>
      <c r="AV2858" t="s"/>
      <c r="AW2858" t="s">
        <v>95</v>
      </c>
      <c r="AX2858" t="s"/>
      <c r="AY2858" t="n">
        <v>6735217</v>
      </c>
      <c r="AZ2858" t="s">
        <v>3104</v>
      </c>
      <c r="BA2858" t="s"/>
      <c r="BB2858" t="s"/>
      <c r="BC2858" t="n">
        <v>39.1133</v>
      </c>
      <c r="BD2858" t="n">
        <v>39.1133</v>
      </c>
      <c r="BE2858" t="s">
        <v>3251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>
        <v>98</v>
      </c>
      <c r="BO2858" t="s">
        <v>82</v>
      </c>
      <c r="BP2858" t="s">
        <v>99</v>
      </c>
      <c r="BQ2858" t="s">
        <v>3222</v>
      </c>
      <c r="BR2858" t="s">
        <v>3106</v>
      </c>
    </row>
    <row r="2859" spans="1:70">
      <c r="A2859" t="s">
        <v>70</v>
      </c>
      <c r="B2859" t="s">
        <v>71</v>
      </c>
      <c r="C2859" t="s">
        <v>72</v>
      </c>
      <c r="D2859" t="n">
        <v>3</v>
      </c>
      <c r="E2859" t="s">
        <v>3100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297.6</v>
      </c>
      <c r="L2859" t="s">
        <v>77</v>
      </c>
      <c r="M2859" t="s"/>
      <c r="N2859" t="s">
        <v>3217</v>
      </c>
      <c r="O2859" t="s">
        <v>79</v>
      </c>
      <c r="P2859" t="s">
        <v>3100</v>
      </c>
      <c r="Q2859" t="s"/>
      <c r="R2859" t="s">
        <v>80</v>
      </c>
      <c r="S2859" t="s">
        <v>3241</v>
      </c>
      <c r="T2859" t="s">
        <v>82</v>
      </c>
      <c r="U2859" t="s">
        <v>83</v>
      </c>
      <c r="V2859" t="s">
        <v>84</v>
      </c>
      <c r="W2859" t="s">
        <v>107</v>
      </c>
      <c r="X2859" t="s"/>
      <c r="Y2859" t="s">
        <v>86</v>
      </c>
      <c r="Z2859">
        <f>HYPERLINK("https://hotelmonitor-cachepage.eclerx.com/savepage/tk_15454758770605123_sr_62.html","info")</f>
        <v/>
      </c>
      <c r="AA2859" t="n">
        <v>-6735217</v>
      </c>
      <c r="AB2859" t="s">
        <v>3123</v>
      </c>
      <c r="AC2859" t="s">
        <v>88</v>
      </c>
      <c r="AD2859" t="s">
        <v>89</v>
      </c>
      <c r="AE2859" t="s"/>
      <c r="AF2859" t="s"/>
      <c r="AG2859" t="s"/>
      <c r="AH2859" t="s">
        <v>3250</v>
      </c>
      <c r="AI2859" t="s">
        <v>3243</v>
      </c>
      <c r="AJ2859" t="s"/>
      <c r="AK2859" t="s">
        <v>99</v>
      </c>
      <c r="AL2859" t="s"/>
      <c r="AM2859" t="s"/>
      <c r="AN2859" t="s">
        <v>91</v>
      </c>
      <c r="AO2859" t="s"/>
      <c r="AP2859" t="n">
        <v>53</v>
      </c>
      <c r="AQ2859" t="s">
        <v>92</v>
      </c>
      <c r="AR2859" t="s"/>
      <c r="AS2859" t="s">
        <v>201</v>
      </c>
      <c r="AT2859" t="s">
        <v>94</v>
      </c>
      <c r="AU2859" t="s">
        <v>91</v>
      </c>
      <c r="AV2859" t="s"/>
      <c r="AW2859" t="s">
        <v>95</v>
      </c>
      <c r="AX2859" t="s"/>
      <c r="AY2859" t="n">
        <v>6735217</v>
      </c>
      <c r="AZ2859" t="s">
        <v>3104</v>
      </c>
      <c r="BA2859" t="s"/>
      <c r="BB2859" t="s"/>
      <c r="BC2859" t="n">
        <v>39.1133</v>
      </c>
      <c r="BD2859" t="n">
        <v>39.1133</v>
      </c>
      <c r="BE2859" t="s">
        <v>3251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>
        <v>98</v>
      </c>
      <c r="BO2859" t="s">
        <v>82</v>
      </c>
      <c r="BP2859" t="s">
        <v>99</v>
      </c>
      <c r="BQ2859" t="s">
        <v>3222</v>
      </c>
      <c r="BR2859" t="s">
        <v>3106</v>
      </c>
    </row>
    <row r="2860" spans="1:70">
      <c r="A2860" t="s">
        <v>70</v>
      </c>
      <c r="B2860" t="s">
        <v>71</v>
      </c>
      <c r="C2860" t="s">
        <v>72</v>
      </c>
      <c r="D2860" t="n">
        <v>3</v>
      </c>
      <c r="E2860" t="s">
        <v>3100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316.2</v>
      </c>
      <c r="L2860" t="s">
        <v>77</v>
      </c>
      <c r="M2860" t="s"/>
      <c r="N2860" t="s">
        <v>3217</v>
      </c>
      <c r="O2860" t="s">
        <v>79</v>
      </c>
      <c r="P2860" t="s">
        <v>3100</v>
      </c>
      <c r="Q2860" t="s"/>
      <c r="R2860" t="s">
        <v>80</v>
      </c>
      <c r="S2860" t="s">
        <v>3252</v>
      </c>
      <c r="T2860" t="s">
        <v>82</v>
      </c>
      <c r="U2860" t="s">
        <v>83</v>
      </c>
      <c r="V2860" t="s">
        <v>84</v>
      </c>
      <c r="W2860" t="s">
        <v>107</v>
      </c>
      <c r="X2860" t="s"/>
      <c r="Y2860" t="s">
        <v>86</v>
      </c>
      <c r="Z2860">
        <f>HYPERLINK("https://hotelmonitor-cachepage.eclerx.com/savepage/tk_15454758770605123_sr_62.html","info")</f>
        <v/>
      </c>
      <c r="AA2860" t="n">
        <v>-6735217</v>
      </c>
      <c r="AB2860" t="s">
        <v>3139</v>
      </c>
      <c r="AC2860" t="s">
        <v>88</v>
      </c>
      <c r="AD2860" t="s">
        <v>89</v>
      </c>
      <c r="AE2860" t="s"/>
      <c r="AF2860" t="s"/>
      <c r="AG2860" t="s"/>
      <c r="AH2860" t="s">
        <v>3253</v>
      </c>
      <c r="AI2860" t="s">
        <v>3254</v>
      </c>
      <c r="AJ2860" t="s"/>
      <c r="AK2860" t="s">
        <v>91</v>
      </c>
      <c r="AL2860" t="s"/>
      <c r="AM2860" t="s"/>
      <c r="AN2860" t="s">
        <v>91</v>
      </c>
      <c r="AO2860" t="s"/>
      <c r="AP2860" t="n">
        <v>53</v>
      </c>
      <c r="AQ2860" t="s">
        <v>92</v>
      </c>
      <c r="AR2860" t="s"/>
      <c r="AS2860" t="s">
        <v>201</v>
      </c>
      <c r="AT2860" t="s">
        <v>94</v>
      </c>
      <c r="AU2860" t="s">
        <v>91</v>
      </c>
      <c r="AV2860" t="s"/>
      <c r="AW2860" t="s">
        <v>95</v>
      </c>
      <c r="AX2860" t="s"/>
      <c r="AY2860" t="n">
        <v>6735217</v>
      </c>
      <c r="AZ2860" t="s">
        <v>3104</v>
      </c>
      <c r="BA2860" t="s"/>
      <c r="BB2860" t="s"/>
      <c r="BC2860" t="n">
        <v>39.1133</v>
      </c>
      <c r="BD2860" t="n">
        <v>39.1133</v>
      </c>
      <c r="BE2860" t="s">
        <v>3255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>
        <v>98</v>
      </c>
      <c r="BO2860" t="s">
        <v>82</v>
      </c>
      <c r="BP2860" t="s">
        <v>99</v>
      </c>
      <c r="BQ2860" t="s">
        <v>3222</v>
      </c>
      <c r="BR2860" t="s">
        <v>3106</v>
      </c>
    </row>
    <row r="2861" spans="1:70">
      <c r="A2861" t="s">
        <v>70</v>
      </c>
      <c r="B2861" t="s">
        <v>71</v>
      </c>
      <c r="C2861" t="s">
        <v>72</v>
      </c>
      <c r="D2861" t="n">
        <v>3</v>
      </c>
      <c r="E2861" t="s">
        <v>3100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316.2</v>
      </c>
      <c r="L2861" t="s">
        <v>77</v>
      </c>
      <c r="M2861" t="s"/>
      <c r="N2861" t="s">
        <v>3217</v>
      </c>
      <c r="O2861" t="s">
        <v>79</v>
      </c>
      <c r="P2861" t="s">
        <v>3100</v>
      </c>
      <c r="Q2861" t="s"/>
      <c r="R2861" t="s">
        <v>80</v>
      </c>
      <c r="S2861" t="s">
        <v>3252</v>
      </c>
      <c r="T2861" t="s">
        <v>82</v>
      </c>
      <c r="U2861" t="s">
        <v>83</v>
      </c>
      <c r="V2861" t="s">
        <v>84</v>
      </c>
      <c r="W2861" t="s">
        <v>107</v>
      </c>
      <c r="X2861" t="s"/>
      <c r="Y2861" t="s">
        <v>86</v>
      </c>
      <c r="Z2861">
        <f>HYPERLINK("https://hotelmonitor-cachepage.eclerx.com/savepage/tk_15454758770605123_sr_62.html","info")</f>
        <v/>
      </c>
      <c r="AA2861" t="n">
        <v>-6735217</v>
      </c>
      <c r="AB2861" t="s">
        <v>3139</v>
      </c>
      <c r="AC2861" t="s">
        <v>88</v>
      </c>
      <c r="AD2861" t="s">
        <v>89</v>
      </c>
      <c r="AE2861" t="s"/>
      <c r="AF2861" t="s"/>
      <c r="AG2861" t="s"/>
      <c r="AH2861" t="s">
        <v>3253</v>
      </c>
      <c r="AI2861" t="s">
        <v>3254</v>
      </c>
      <c r="AJ2861" t="s"/>
      <c r="AK2861" t="s">
        <v>91</v>
      </c>
      <c r="AL2861" t="s"/>
      <c r="AM2861" t="s"/>
      <c r="AN2861" t="s">
        <v>91</v>
      </c>
      <c r="AO2861" t="s"/>
      <c r="AP2861" t="n">
        <v>53</v>
      </c>
      <c r="AQ2861" t="s">
        <v>92</v>
      </c>
      <c r="AR2861" t="s"/>
      <c r="AS2861" t="s">
        <v>201</v>
      </c>
      <c r="AT2861" t="s">
        <v>94</v>
      </c>
      <c r="AU2861" t="s">
        <v>91</v>
      </c>
      <c r="AV2861" t="s"/>
      <c r="AW2861" t="s">
        <v>95</v>
      </c>
      <c r="AX2861" t="s"/>
      <c r="AY2861" t="n">
        <v>6735217</v>
      </c>
      <c r="AZ2861" t="s">
        <v>3104</v>
      </c>
      <c r="BA2861" t="s"/>
      <c r="BB2861" t="s"/>
      <c r="BC2861" t="n">
        <v>39.1133</v>
      </c>
      <c r="BD2861" t="n">
        <v>39.1133</v>
      </c>
      <c r="BE2861" t="s">
        <v>3255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>
        <v>98</v>
      </c>
      <c r="BO2861" t="s">
        <v>82</v>
      </c>
      <c r="BP2861" t="s">
        <v>99</v>
      </c>
      <c r="BQ2861" t="s">
        <v>3222</v>
      </c>
      <c r="BR2861" t="s">
        <v>3106</v>
      </c>
    </row>
    <row r="2862" spans="1:70">
      <c r="A2862" t="s">
        <v>70</v>
      </c>
      <c r="B2862" t="s">
        <v>71</v>
      </c>
      <c r="C2862" t="s">
        <v>72</v>
      </c>
      <c r="D2862" t="n">
        <v>3</v>
      </c>
      <c r="E2862" t="s">
        <v>3100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323.38</v>
      </c>
      <c r="L2862" t="s">
        <v>77</v>
      </c>
      <c r="M2862" t="s"/>
      <c r="N2862" t="s">
        <v>3217</v>
      </c>
      <c r="O2862" t="s">
        <v>79</v>
      </c>
      <c r="P2862" t="s">
        <v>3100</v>
      </c>
      <c r="Q2862" t="s"/>
      <c r="R2862" t="s">
        <v>80</v>
      </c>
      <c r="S2862" t="s">
        <v>3256</v>
      </c>
      <c r="T2862" t="s">
        <v>82</v>
      </c>
      <c r="U2862" t="s">
        <v>83</v>
      </c>
      <c r="V2862" t="s">
        <v>84</v>
      </c>
      <c r="W2862" t="s">
        <v>107</v>
      </c>
      <c r="X2862" t="s"/>
      <c r="Y2862" t="s">
        <v>86</v>
      </c>
      <c r="Z2862">
        <f>HYPERLINK("https://hotelmonitor-cachepage.eclerx.com/savepage/tk_15454758770605123_sr_62.html","info")</f>
        <v/>
      </c>
      <c r="AA2862" t="n">
        <v>-6735217</v>
      </c>
      <c r="AB2862" t="s">
        <v>3131</v>
      </c>
      <c r="AC2862" t="s">
        <v>88</v>
      </c>
      <c r="AD2862" t="s">
        <v>89</v>
      </c>
      <c r="AE2862" t="s"/>
      <c r="AF2862" t="s"/>
      <c r="AG2862" t="s"/>
      <c r="AH2862" t="s">
        <v>3257</v>
      </c>
      <c r="AI2862" t="s">
        <v>3256</v>
      </c>
      <c r="AJ2862" t="s"/>
      <c r="AK2862" t="s">
        <v>91</v>
      </c>
      <c r="AL2862" t="s"/>
      <c r="AM2862" t="s"/>
      <c r="AN2862" t="s">
        <v>91</v>
      </c>
      <c r="AO2862" t="s"/>
      <c r="AP2862" t="n">
        <v>53</v>
      </c>
      <c r="AQ2862" t="s">
        <v>92</v>
      </c>
      <c r="AR2862" t="s"/>
      <c r="AS2862" t="s">
        <v>201</v>
      </c>
      <c r="AT2862" t="s">
        <v>94</v>
      </c>
      <c r="AU2862" t="s">
        <v>99</v>
      </c>
      <c r="AV2862" t="s"/>
      <c r="AW2862" t="s">
        <v>95</v>
      </c>
      <c r="AX2862" t="s"/>
      <c r="AY2862" t="n">
        <v>6735217</v>
      </c>
      <c r="AZ2862" t="s">
        <v>3104</v>
      </c>
      <c r="BA2862" t="s"/>
      <c r="BB2862" t="s"/>
      <c r="BC2862" t="n">
        <v>39.1133</v>
      </c>
      <c r="BD2862" t="n">
        <v>39.1133</v>
      </c>
      <c r="BE2862" t="s">
        <v>3244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>
        <v>98</v>
      </c>
      <c r="BO2862" t="s">
        <v>82</v>
      </c>
      <c r="BP2862" t="s">
        <v>99</v>
      </c>
      <c r="BQ2862" t="s">
        <v>3222</v>
      </c>
      <c r="BR2862" t="s">
        <v>3106</v>
      </c>
    </row>
    <row r="2863" spans="1:70">
      <c r="A2863" t="s">
        <v>70</v>
      </c>
      <c r="B2863" t="s">
        <v>71</v>
      </c>
      <c r="C2863" t="s">
        <v>72</v>
      </c>
      <c r="D2863" t="n">
        <v>3</v>
      </c>
      <c r="E2863" t="s">
        <v>3100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323.38</v>
      </c>
      <c r="L2863" t="s">
        <v>77</v>
      </c>
      <c r="M2863" t="s"/>
      <c r="N2863" t="s">
        <v>3217</v>
      </c>
      <c r="O2863" t="s">
        <v>79</v>
      </c>
      <c r="P2863" t="s">
        <v>3100</v>
      </c>
      <c r="Q2863" t="s"/>
      <c r="R2863" t="s">
        <v>80</v>
      </c>
      <c r="S2863" t="s">
        <v>3256</v>
      </c>
      <c r="T2863" t="s">
        <v>82</v>
      </c>
      <c r="U2863" t="s">
        <v>83</v>
      </c>
      <c r="V2863" t="s">
        <v>84</v>
      </c>
      <c r="W2863" t="s">
        <v>107</v>
      </c>
      <c r="X2863" t="s"/>
      <c r="Y2863" t="s">
        <v>86</v>
      </c>
      <c r="Z2863">
        <f>HYPERLINK("https://hotelmonitor-cachepage.eclerx.com/savepage/tk_15454758770605123_sr_62.html","info")</f>
        <v/>
      </c>
      <c r="AA2863" t="n">
        <v>-6735217</v>
      </c>
      <c r="AB2863" t="s">
        <v>3131</v>
      </c>
      <c r="AC2863" t="s">
        <v>88</v>
      </c>
      <c r="AD2863" t="s">
        <v>89</v>
      </c>
      <c r="AE2863" t="s"/>
      <c r="AF2863" t="s"/>
      <c r="AG2863" t="s"/>
      <c r="AH2863" t="s">
        <v>3257</v>
      </c>
      <c r="AI2863" t="s">
        <v>3256</v>
      </c>
      <c r="AJ2863" t="s"/>
      <c r="AK2863" t="s">
        <v>91</v>
      </c>
      <c r="AL2863" t="s"/>
      <c r="AM2863" t="s"/>
      <c r="AN2863" t="s">
        <v>91</v>
      </c>
      <c r="AO2863" t="s"/>
      <c r="AP2863" t="n">
        <v>53</v>
      </c>
      <c r="AQ2863" t="s">
        <v>92</v>
      </c>
      <c r="AR2863" t="s"/>
      <c r="AS2863" t="s">
        <v>201</v>
      </c>
      <c r="AT2863" t="s">
        <v>94</v>
      </c>
      <c r="AU2863" t="s">
        <v>99</v>
      </c>
      <c r="AV2863" t="s"/>
      <c r="AW2863" t="s">
        <v>95</v>
      </c>
      <c r="AX2863" t="s"/>
      <c r="AY2863" t="n">
        <v>6735217</v>
      </c>
      <c r="AZ2863" t="s">
        <v>3104</v>
      </c>
      <c r="BA2863" t="s"/>
      <c r="BB2863" t="s"/>
      <c r="BC2863" t="n">
        <v>39.1133</v>
      </c>
      <c r="BD2863" t="n">
        <v>39.1133</v>
      </c>
      <c r="BE2863" t="s">
        <v>3244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>
        <v>98</v>
      </c>
      <c r="BO2863" t="s">
        <v>82</v>
      </c>
      <c r="BP2863" t="s">
        <v>99</v>
      </c>
      <c r="BQ2863" t="s">
        <v>3222</v>
      </c>
      <c r="BR2863" t="s">
        <v>3106</v>
      </c>
    </row>
    <row r="2864" spans="1:70">
      <c r="A2864" t="s">
        <v>70</v>
      </c>
      <c r="B2864" t="s">
        <v>71</v>
      </c>
      <c r="C2864" t="s">
        <v>72</v>
      </c>
      <c r="D2864" t="n">
        <v>3</v>
      </c>
      <c r="E2864" t="s">
        <v>3100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316.2</v>
      </c>
      <c r="L2864" t="s">
        <v>77</v>
      </c>
      <c r="M2864" t="s"/>
      <c r="N2864" t="s">
        <v>3217</v>
      </c>
      <c r="O2864" t="s">
        <v>79</v>
      </c>
      <c r="P2864" t="s">
        <v>3100</v>
      </c>
      <c r="Q2864" t="s"/>
      <c r="R2864" t="s">
        <v>80</v>
      </c>
      <c r="S2864" t="s">
        <v>3252</v>
      </c>
      <c r="T2864" t="s">
        <v>82</v>
      </c>
      <c r="U2864" t="s">
        <v>83</v>
      </c>
      <c r="V2864" t="s">
        <v>84</v>
      </c>
      <c r="W2864" t="s">
        <v>107</v>
      </c>
      <c r="X2864" t="s"/>
      <c r="Y2864" t="s">
        <v>86</v>
      </c>
      <c r="Z2864">
        <f>HYPERLINK("https://hotelmonitor-cachepage.eclerx.com/savepage/tk_15454758770605123_sr_62.html","info")</f>
        <v/>
      </c>
      <c r="AA2864" t="n">
        <v>-6735217</v>
      </c>
      <c r="AB2864" t="s">
        <v>3139</v>
      </c>
      <c r="AC2864" t="s">
        <v>88</v>
      </c>
      <c r="AD2864" t="s">
        <v>89</v>
      </c>
      <c r="AE2864" t="s"/>
      <c r="AF2864" t="s"/>
      <c r="AG2864" t="s"/>
      <c r="AH2864" t="s">
        <v>3258</v>
      </c>
      <c r="AI2864" t="s">
        <v>3254</v>
      </c>
      <c r="AJ2864" t="s"/>
      <c r="AK2864" t="s">
        <v>99</v>
      </c>
      <c r="AL2864" t="s"/>
      <c r="AM2864" t="s"/>
      <c r="AN2864" t="s">
        <v>91</v>
      </c>
      <c r="AO2864" t="s"/>
      <c r="AP2864" t="n">
        <v>53</v>
      </c>
      <c r="AQ2864" t="s">
        <v>92</v>
      </c>
      <c r="AR2864" t="s"/>
      <c r="AS2864" t="s">
        <v>201</v>
      </c>
      <c r="AT2864" t="s">
        <v>94</v>
      </c>
      <c r="AU2864" t="s">
        <v>91</v>
      </c>
      <c r="AV2864" t="s"/>
      <c r="AW2864" t="s">
        <v>95</v>
      </c>
      <c r="AX2864" t="s"/>
      <c r="AY2864" t="n">
        <v>6735217</v>
      </c>
      <c r="AZ2864" t="s">
        <v>3104</v>
      </c>
      <c r="BA2864" t="s"/>
      <c r="BB2864" t="s"/>
      <c r="BC2864" t="n">
        <v>39.1133</v>
      </c>
      <c r="BD2864" t="n">
        <v>39.1133</v>
      </c>
      <c r="BE2864" t="s">
        <v>3259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>
        <v>98</v>
      </c>
      <c r="BO2864" t="s">
        <v>82</v>
      </c>
      <c r="BP2864" t="s">
        <v>99</v>
      </c>
      <c r="BQ2864" t="s">
        <v>3222</v>
      </c>
      <c r="BR2864" t="s">
        <v>3106</v>
      </c>
    </row>
    <row r="2865" spans="1:70">
      <c r="A2865" t="s">
        <v>70</v>
      </c>
      <c r="B2865" t="s">
        <v>71</v>
      </c>
      <c r="C2865" t="s">
        <v>72</v>
      </c>
      <c r="D2865" t="n">
        <v>3</v>
      </c>
      <c r="E2865" t="s">
        <v>3100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316.2</v>
      </c>
      <c r="L2865" t="s">
        <v>77</v>
      </c>
      <c r="M2865" t="s"/>
      <c r="N2865" t="s">
        <v>3217</v>
      </c>
      <c r="O2865" t="s">
        <v>79</v>
      </c>
      <c r="P2865" t="s">
        <v>3100</v>
      </c>
      <c r="Q2865" t="s"/>
      <c r="R2865" t="s">
        <v>80</v>
      </c>
      <c r="S2865" t="s">
        <v>3252</v>
      </c>
      <c r="T2865" t="s">
        <v>82</v>
      </c>
      <c r="U2865" t="s">
        <v>83</v>
      </c>
      <c r="V2865" t="s">
        <v>84</v>
      </c>
      <c r="W2865" t="s">
        <v>107</v>
      </c>
      <c r="X2865" t="s"/>
      <c r="Y2865" t="s">
        <v>86</v>
      </c>
      <c r="Z2865">
        <f>HYPERLINK("https://hotelmonitor-cachepage.eclerx.com/savepage/tk_15454758770605123_sr_62.html","info")</f>
        <v/>
      </c>
      <c r="AA2865" t="n">
        <v>-6735217</v>
      </c>
      <c r="AB2865" t="s">
        <v>3139</v>
      </c>
      <c r="AC2865" t="s">
        <v>88</v>
      </c>
      <c r="AD2865" t="s">
        <v>89</v>
      </c>
      <c r="AE2865" t="s"/>
      <c r="AF2865" t="s"/>
      <c r="AG2865" t="s"/>
      <c r="AH2865" t="s">
        <v>3258</v>
      </c>
      <c r="AI2865" t="s">
        <v>3254</v>
      </c>
      <c r="AJ2865" t="s"/>
      <c r="AK2865" t="s">
        <v>99</v>
      </c>
      <c r="AL2865" t="s"/>
      <c r="AM2865" t="s"/>
      <c r="AN2865" t="s">
        <v>91</v>
      </c>
      <c r="AO2865" t="s"/>
      <c r="AP2865" t="n">
        <v>53</v>
      </c>
      <c r="AQ2865" t="s">
        <v>92</v>
      </c>
      <c r="AR2865" t="s"/>
      <c r="AS2865" t="s">
        <v>201</v>
      </c>
      <c r="AT2865" t="s">
        <v>94</v>
      </c>
      <c r="AU2865" t="s">
        <v>91</v>
      </c>
      <c r="AV2865" t="s"/>
      <c r="AW2865" t="s">
        <v>95</v>
      </c>
      <c r="AX2865" t="s"/>
      <c r="AY2865" t="n">
        <v>6735217</v>
      </c>
      <c r="AZ2865" t="s">
        <v>3104</v>
      </c>
      <c r="BA2865" t="s"/>
      <c r="BB2865" t="s"/>
      <c r="BC2865" t="n">
        <v>39.1133</v>
      </c>
      <c r="BD2865" t="n">
        <v>39.1133</v>
      </c>
      <c r="BE2865" t="s">
        <v>3259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>
        <v>98</v>
      </c>
      <c r="BO2865" t="s">
        <v>82</v>
      </c>
      <c r="BP2865" t="s">
        <v>99</v>
      </c>
      <c r="BQ2865" t="s">
        <v>3222</v>
      </c>
      <c r="BR2865" t="s">
        <v>3106</v>
      </c>
    </row>
    <row r="2866" spans="1:70">
      <c r="A2866" t="s">
        <v>70</v>
      </c>
      <c r="B2866" t="s">
        <v>71</v>
      </c>
      <c r="C2866" t="s">
        <v>72</v>
      </c>
      <c r="D2866" t="n">
        <v>3</v>
      </c>
      <c r="E2866" t="s">
        <v>3100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326</v>
      </c>
      <c r="L2866" t="s">
        <v>77</v>
      </c>
      <c r="M2866" t="s"/>
      <c r="N2866" t="s">
        <v>3217</v>
      </c>
      <c r="O2866" t="s">
        <v>79</v>
      </c>
      <c r="P2866" t="s">
        <v>3100</v>
      </c>
      <c r="Q2866" t="s"/>
      <c r="R2866" t="s">
        <v>80</v>
      </c>
      <c r="S2866" t="s">
        <v>3260</v>
      </c>
      <c r="T2866" t="s">
        <v>82</v>
      </c>
      <c r="U2866" t="s">
        <v>83</v>
      </c>
      <c r="V2866" t="s">
        <v>84</v>
      </c>
      <c r="W2866" t="s">
        <v>103</v>
      </c>
      <c r="X2866" t="s"/>
      <c r="Y2866" t="s">
        <v>86</v>
      </c>
      <c r="Z2866">
        <f>HYPERLINK("https://hotelmonitor-cachepage.eclerx.com/savepage/tk_15454758770605123_sr_62.html","info")</f>
        <v/>
      </c>
      <c r="AA2866" t="n">
        <v>-6735217</v>
      </c>
      <c r="AB2866" t="s">
        <v>3147</v>
      </c>
      <c r="AC2866" t="s">
        <v>88</v>
      </c>
      <c r="AD2866" t="s">
        <v>89</v>
      </c>
      <c r="AE2866" t="s"/>
      <c r="AF2866" t="s"/>
      <c r="AG2866" t="s"/>
      <c r="AH2866" t="s">
        <v>3261</v>
      </c>
      <c r="AI2866" t="s">
        <v>3262</v>
      </c>
      <c r="AJ2866" t="s"/>
      <c r="AK2866" t="s">
        <v>91</v>
      </c>
      <c r="AL2866" t="s"/>
      <c r="AM2866" t="s"/>
      <c r="AN2866" t="s">
        <v>91</v>
      </c>
      <c r="AO2866" t="s"/>
      <c r="AP2866" t="n">
        <v>53</v>
      </c>
      <c r="AQ2866" t="s">
        <v>92</v>
      </c>
      <c r="AR2866" t="s"/>
      <c r="AS2866" t="s">
        <v>201</v>
      </c>
      <c r="AT2866" t="s">
        <v>94</v>
      </c>
      <c r="AU2866" t="s">
        <v>91</v>
      </c>
      <c r="AV2866" t="s"/>
      <c r="AW2866" t="s">
        <v>95</v>
      </c>
      <c r="AX2866" t="s"/>
      <c r="AY2866" t="n">
        <v>6735217</v>
      </c>
      <c r="AZ2866" t="s">
        <v>3104</v>
      </c>
      <c r="BA2866" t="s"/>
      <c r="BB2866" t="s"/>
      <c r="BC2866" t="n">
        <v>39.1133</v>
      </c>
      <c r="BD2866" t="n">
        <v>39.1133</v>
      </c>
      <c r="BE2866" t="s">
        <v>3263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>
        <v>98</v>
      </c>
      <c r="BO2866" t="s">
        <v>82</v>
      </c>
      <c r="BP2866" t="s">
        <v>99</v>
      </c>
      <c r="BQ2866" t="s">
        <v>3222</v>
      </c>
      <c r="BR2866" t="s">
        <v>3106</v>
      </c>
    </row>
    <row r="2867" spans="1:70">
      <c r="A2867" t="s">
        <v>70</v>
      </c>
      <c r="B2867" t="s">
        <v>71</v>
      </c>
      <c r="C2867" t="s">
        <v>72</v>
      </c>
      <c r="D2867" t="n">
        <v>3</v>
      </c>
      <c r="E2867" t="s">
        <v>3100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326</v>
      </c>
      <c r="L2867" t="s">
        <v>77</v>
      </c>
      <c r="M2867" t="s"/>
      <c r="N2867" t="s">
        <v>3217</v>
      </c>
      <c r="O2867" t="s">
        <v>79</v>
      </c>
      <c r="P2867" t="s">
        <v>3100</v>
      </c>
      <c r="Q2867" t="s"/>
      <c r="R2867" t="s">
        <v>80</v>
      </c>
      <c r="S2867" t="s">
        <v>3260</v>
      </c>
      <c r="T2867" t="s">
        <v>82</v>
      </c>
      <c r="U2867" t="s">
        <v>83</v>
      </c>
      <c r="V2867" t="s">
        <v>84</v>
      </c>
      <c r="W2867" t="s">
        <v>103</v>
      </c>
      <c r="X2867" t="s"/>
      <c r="Y2867" t="s">
        <v>86</v>
      </c>
      <c r="Z2867">
        <f>HYPERLINK("https://hotelmonitor-cachepage.eclerx.com/savepage/tk_15454758770605123_sr_62.html","info")</f>
        <v/>
      </c>
      <c r="AA2867" t="n">
        <v>-6735217</v>
      </c>
      <c r="AB2867" t="s">
        <v>3147</v>
      </c>
      <c r="AC2867" t="s">
        <v>88</v>
      </c>
      <c r="AD2867" t="s">
        <v>89</v>
      </c>
      <c r="AE2867" t="s"/>
      <c r="AF2867" t="s"/>
      <c r="AG2867" t="s"/>
      <c r="AH2867" t="s">
        <v>3261</v>
      </c>
      <c r="AI2867" t="s">
        <v>3262</v>
      </c>
      <c r="AJ2867" t="s"/>
      <c r="AK2867" t="s">
        <v>91</v>
      </c>
      <c r="AL2867" t="s"/>
      <c r="AM2867" t="s"/>
      <c r="AN2867" t="s">
        <v>91</v>
      </c>
      <c r="AO2867" t="s"/>
      <c r="AP2867" t="n">
        <v>53</v>
      </c>
      <c r="AQ2867" t="s">
        <v>92</v>
      </c>
      <c r="AR2867" t="s"/>
      <c r="AS2867" t="s">
        <v>201</v>
      </c>
      <c r="AT2867" t="s">
        <v>94</v>
      </c>
      <c r="AU2867" t="s">
        <v>91</v>
      </c>
      <c r="AV2867" t="s"/>
      <c r="AW2867" t="s">
        <v>95</v>
      </c>
      <c r="AX2867" t="s"/>
      <c r="AY2867" t="n">
        <v>6735217</v>
      </c>
      <c r="AZ2867" t="s">
        <v>3104</v>
      </c>
      <c r="BA2867" t="s"/>
      <c r="BB2867" t="s"/>
      <c r="BC2867" t="n">
        <v>39.1133</v>
      </c>
      <c r="BD2867" t="n">
        <v>39.1133</v>
      </c>
      <c r="BE2867" t="s">
        <v>3263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>
        <v>98</v>
      </c>
      <c r="BO2867" t="s">
        <v>82</v>
      </c>
      <c r="BP2867" t="s">
        <v>99</v>
      </c>
      <c r="BQ2867" t="s">
        <v>3222</v>
      </c>
      <c r="BR2867" t="s">
        <v>3106</v>
      </c>
    </row>
    <row r="2868" spans="1:70">
      <c r="A2868" t="s">
        <v>70</v>
      </c>
      <c r="B2868" t="s">
        <v>71</v>
      </c>
      <c r="C2868" t="s">
        <v>72</v>
      </c>
      <c r="D2868" t="n">
        <v>3</v>
      </c>
      <c r="E2868" t="s">
        <v>3100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326</v>
      </c>
      <c r="L2868" t="s">
        <v>77</v>
      </c>
      <c r="M2868" t="s"/>
      <c r="N2868" t="s">
        <v>3217</v>
      </c>
      <c r="O2868" t="s">
        <v>79</v>
      </c>
      <c r="P2868" t="s">
        <v>3100</v>
      </c>
      <c r="Q2868" t="s"/>
      <c r="R2868" t="s">
        <v>80</v>
      </c>
      <c r="S2868" t="s">
        <v>3260</v>
      </c>
      <c r="T2868" t="s">
        <v>82</v>
      </c>
      <c r="U2868" t="s">
        <v>83</v>
      </c>
      <c r="V2868" t="s">
        <v>84</v>
      </c>
      <c r="W2868" t="s">
        <v>103</v>
      </c>
      <c r="X2868" t="s"/>
      <c r="Y2868" t="s">
        <v>86</v>
      </c>
      <c r="Z2868">
        <f>HYPERLINK("https://hotelmonitor-cachepage.eclerx.com/savepage/tk_15454758770605123_sr_62.html","info")</f>
        <v/>
      </c>
      <c r="AA2868" t="n">
        <v>-6735217</v>
      </c>
      <c r="AB2868" t="s">
        <v>3147</v>
      </c>
      <c r="AC2868" t="s">
        <v>88</v>
      </c>
      <c r="AD2868" t="s">
        <v>89</v>
      </c>
      <c r="AE2868" t="s"/>
      <c r="AF2868" t="s"/>
      <c r="AG2868" t="s"/>
      <c r="AH2868" t="s">
        <v>3239</v>
      </c>
      <c r="AI2868" t="s">
        <v>3262</v>
      </c>
      <c r="AJ2868" t="s"/>
      <c r="AK2868" t="s">
        <v>99</v>
      </c>
      <c r="AL2868" t="s"/>
      <c r="AM2868" t="s"/>
      <c r="AN2868" t="s">
        <v>91</v>
      </c>
      <c r="AO2868" t="s"/>
      <c r="AP2868" t="n">
        <v>53</v>
      </c>
      <c r="AQ2868" t="s">
        <v>92</v>
      </c>
      <c r="AR2868" t="s"/>
      <c r="AS2868" t="s">
        <v>201</v>
      </c>
      <c r="AT2868" t="s">
        <v>94</v>
      </c>
      <c r="AU2868" t="s">
        <v>91</v>
      </c>
      <c r="AV2868" t="s"/>
      <c r="AW2868" t="s">
        <v>95</v>
      </c>
      <c r="AX2868" t="s"/>
      <c r="AY2868" t="n">
        <v>6735217</v>
      </c>
      <c r="AZ2868" t="s">
        <v>3104</v>
      </c>
      <c r="BA2868" t="s"/>
      <c r="BB2868" t="s"/>
      <c r="BC2868" t="n">
        <v>39.1133</v>
      </c>
      <c r="BD2868" t="n">
        <v>39.1133</v>
      </c>
      <c r="BE2868" t="s">
        <v>3264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>
        <v>98</v>
      </c>
      <c r="BO2868" t="s">
        <v>82</v>
      </c>
      <c r="BP2868" t="s">
        <v>99</v>
      </c>
      <c r="BQ2868" t="s">
        <v>3222</v>
      </c>
      <c r="BR2868" t="s">
        <v>3106</v>
      </c>
    </row>
    <row r="2869" spans="1:70">
      <c r="A2869" t="s">
        <v>70</v>
      </c>
      <c r="B2869" t="s">
        <v>71</v>
      </c>
      <c r="C2869" t="s">
        <v>72</v>
      </c>
      <c r="D2869" t="n">
        <v>3</v>
      </c>
      <c r="E2869" t="s">
        <v>3100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326</v>
      </c>
      <c r="L2869" t="s">
        <v>77</v>
      </c>
      <c r="M2869" t="s"/>
      <c r="N2869" t="s">
        <v>3217</v>
      </c>
      <c r="O2869" t="s">
        <v>79</v>
      </c>
      <c r="P2869" t="s">
        <v>3100</v>
      </c>
      <c r="Q2869" t="s"/>
      <c r="R2869" t="s">
        <v>80</v>
      </c>
      <c r="S2869" t="s">
        <v>3260</v>
      </c>
      <c r="T2869" t="s">
        <v>82</v>
      </c>
      <c r="U2869" t="s">
        <v>83</v>
      </c>
      <c r="V2869" t="s">
        <v>84</v>
      </c>
      <c r="W2869" t="s">
        <v>103</v>
      </c>
      <c r="X2869" t="s"/>
      <c r="Y2869" t="s">
        <v>86</v>
      </c>
      <c r="Z2869">
        <f>HYPERLINK("https://hotelmonitor-cachepage.eclerx.com/savepage/tk_15454758770605123_sr_62.html","info")</f>
        <v/>
      </c>
      <c r="AA2869" t="n">
        <v>-6735217</v>
      </c>
      <c r="AB2869" t="s">
        <v>3147</v>
      </c>
      <c r="AC2869" t="s">
        <v>88</v>
      </c>
      <c r="AD2869" t="s">
        <v>89</v>
      </c>
      <c r="AE2869" t="s"/>
      <c r="AF2869" t="s"/>
      <c r="AG2869" t="s"/>
      <c r="AH2869" t="s">
        <v>3239</v>
      </c>
      <c r="AI2869" t="s">
        <v>3262</v>
      </c>
      <c r="AJ2869" t="s"/>
      <c r="AK2869" t="s">
        <v>99</v>
      </c>
      <c r="AL2869" t="s"/>
      <c r="AM2869" t="s"/>
      <c r="AN2869" t="s">
        <v>91</v>
      </c>
      <c r="AO2869" t="s"/>
      <c r="AP2869" t="n">
        <v>53</v>
      </c>
      <c r="AQ2869" t="s">
        <v>92</v>
      </c>
      <c r="AR2869" t="s"/>
      <c r="AS2869" t="s">
        <v>201</v>
      </c>
      <c r="AT2869" t="s">
        <v>94</v>
      </c>
      <c r="AU2869" t="s">
        <v>91</v>
      </c>
      <c r="AV2869" t="s"/>
      <c r="AW2869" t="s">
        <v>95</v>
      </c>
      <c r="AX2869" t="s"/>
      <c r="AY2869" t="n">
        <v>6735217</v>
      </c>
      <c r="AZ2869" t="s">
        <v>3104</v>
      </c>
      <c r="BA2869" t="s"/>
      <c r="BB2869" t="s"/>
      <c r="BC2869" t="n">
        <v>39.1133</v>
      </c>
      <c r="BD2869" t="n">
        <v>39.1133</v>
      </c>
      <c r="BE2869" t="s">
        <v>3264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>
        <v>98</v>
      </c>
      <c r="BO2869" t="s">
        <v>82</v>
      </c>
      <c r="BP2869" t="s">
        <v>99</v>
      </c>
      <c r="BQ2869" t="s">
        <v>3222</v>
      </c>
      <c r="BR2869" t="s">
        <v>3106</v>
      </c>
    </row>
    <row r="2870" spans="1:70">
      <c r="A2870" t="s">
        <v>70</v>
      </c>
      <c r="B2870" t="s">
        <v>71</v>
      </c>
      <c r="C2870" t="s">
        <v>72</v>
      </c>
      <c r="D2870" t="n">
        <v>3</v>
      </c>
      <c r="E2870" t="s">
        <v>3100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372</v>
      </c>
      <c r="L2870" t="s">
        <v>77</v>
      </c>
      <c r="M2870" t="s"/>
      <c r="N2870" t="s">
        <v>3217</v>
      </c>
      <c r="O2870" t="s">
        <v>79</v>
      </c>
      <c r="P2870" t="s">
        <v>3100</v>
      </c>
      <c r="Q2870" t="s"/>
      <c r="R2870" t="s">
        <v>80</v>
      </c>
      <c r="S2870" t="s">
        <v>3265</v>
      </c>
      <c r="T2870" t="s">
        <v>82</v>
      </c>
      <c r="U2870" t="s">
        <v>83</v>
      </c>
      <c r="V2870" t="s">
        <v>84</v>
      </c>
      <c r="W2870" t="s">
        <v>107</v>
      </c>
      <c r="X2870" t="s"/>
      <c r="Y2870" t="s">
        <v>86</v>
      </c>
      <c r="Z2870">
        <f>HYPERLINK("https://hotelmonitor-cachepage.eclerx.com/savepage/tk_15454758770605123_sr_62.html","info")</f>
        <v/>
      </c>
      <c r="AA2870" t="n">
        <v>-6735217</v>
      </c>
      <c r="AB2870" t="s">
        <v>3150</v>
      </c>
      <c r="AC2870" t="s">
        <v>88</v>
      </c>
      <c r="AD2870" t="s">
        <v>89</v>
      </c>
      <c r="AE2870" t="s"/>
      <c r="AF2870" t="s"/>
      <c r="AG2870" t="s"/>
      <c r="AH2870" t="s">
        <v>3266</v>
      </c>
      <c r="AI2870" t="s">
        <v>3267</v>
      </c>
      <c r="AJ2870" t="s"/>
      <c r="AK2870" t="s">
        <v>91</v>
      </c>
      <c r="AL2870" t="s"/>
      <c r="AM2870" t="s"/>
      <c r="AN2870" t="s">
        <v>91</v>
      </c>
      <c r="AO2870" t="s"/>
      <c r="AP2870" t="n">
        <v>53</v>
      </c>
      <c r="AQ2870" t="s">
        <v>92</v>
      </c>
      <c r="AR2870" t="s"/>
      <c r="AS2870" t="s">
        <v>201</v>
      </c>
      <c r="AT2870" t="s">
        <v>94</v>
      </c>
      <c r="AU2870" t="s">
        <v>91</v>
      </c>
      <c r="AV2870" t="s"/>
      <c r="AW2870" t="s">
        <v>95</v>
      </c>
      <c r="AX2870" t="s"/>
      <c r="AY2870" t="n">
        <v>6735217</v>
      </c>
      <c r="AZ2870" t="s">
        <v>3104</v>
      </c>
      <c r="BA2870" t="s"/>
      <c r="BB2870" t="s"/>
      <c r="BC2870" t="n">
        <v>39.1133</v>
      </c>
      <c r="BD2870" t="n">
        <v>39.1133</v>
      </c>
      <c r="BE2870" t="s">
        <v>3268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>
        <v>98</v>
      </c>
      <c r="BO2870" t="s">
        <v>82</v>
      </c>
      <c r="BP2870" t="s">
        <v>99</v>
      </c>
      <c r="BQ2870" t="s">
        <v>3222</v>
      </c>
      <c r="BR2870" t="s">
        <v>3106</v>
      </c>
    </row>
    <row r="2871" spans="1:70">
      <c r="A2871" t="s">
        <v>70</v>
      </c>
      <c r="B2871" t="s">
        <v>71</v>
      </c>
      <c r="C2871" t="s">
        <v>72</v>
      </c>
      <c r="D2871" t="n">
        <v>3</v>
      </c>
      <c r="E2871" t="s">
        <v>3100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372</v>
      </c>
      <c r="L2871" t="s">
        <v>77</v>
      </c>
      <c r="M2871" t="s"/>
      <c r="N2871" t="s">
        <v>3217</v>
      </c>
      <c r="O2871" t="s">
        <v>79</v>
      </c>
      <c r="P2871" t="s">
        <v>3100</v>
      </c>
      <c r="Q2871" t="s"/>
      <c r="R2871" t="s">
        <v>80</v>
      </c>
      <c r="S2871" t="s">
        <v>3265</v>
      </c>
      <c r="T2871" t="s">
        <v>82</v>
      </c>
      <c r="U2871" t="s">
        <v>83</v>
      </c>
      <c r="V2871" t="s">
        <v>84</v>
      </c>
      <c r="W2871" t="s">
        <v>107</v>
      </c>
      <c r="X2871" t="s"/>
      <c r="Y2871" t="s">
        <v>86</v>
      </c>
      <c r="Z2871">
        <f>HYPERLINK("https://hotelmonitor-cachepage.eclerx.com/savepage/tk_15454758770605123_sr_62.html","info")</f>
        <v/>
      </c>
      <c r="AA2871" t="n">
        <v>-6735217</v>
      </c>
      <c r="AB2871" t="s">
        <v>3150</v>
      </c>
      <c r="AC2871" t="s">
        <v>88</v>
      </c>
      <c r="AD2871" t="s">
        <v>89</v>
      </c>
      <c r="AE2871" t="s"/>
      <c r="AF2871" t="s"/>
      <c r="AG2871" t="s"/>
      <c r="AH2871" t="s">
        <v>3266</v>
      </c>
      <c r="AI2871" t="s">
        <v>3267</v>
      </c>
      <c r="AJ2871" t="s"/>
      <c r="AK2871" t="s">
        <v>91</v>
      </c>
      <c r="AL2871" t="s"/>
      <c r="AM2871" t="s"/>
      <c r="AN2871" t="s">
        <v>91</v>
      </c>
      <c r="AO2871" t="s"/>
      <c r="AP2871" t="n">
        <v>53</v>
      </c>
      <c r="AQ2871" t="s">
        <v>92</v>
      </c>
      <c r="AR2871" t="s"/>
      <c r="AS2871" t="s">
        <v>201</v>
      </c>
      <c r="AT2871" t="s">
        <v>94</v>
      </c>
      <c r="AU2871" t="s">
        <v>91</v>
      </c>
      <c r="AV2871" t="s"/>
      <c r="AW2871" t="s">
        <v>95</v>
      </c>
      <c r="AX2871" t="s"/>
      <c r="AY2871" t="n">
        <v>6735217</v>
      </c>
      <c r="AZ2871" t="s">
        <v>3104</v>
      </c>
      <c r="BA2871" t="s"/>
      <c r="BB2871" t="s"/>
      <c r="BC2871" t="n">
        <v>39.1133</v>
      </c>
      <c r="BD2871" t="n">
        <v>39.1133</v>
      </c>
      <c r="BE2871" t="s">
        <v>3268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>
        <v>98</v>
      </c>
      <c r="BO2871" t="s">
        <v>82</v>
      </c>
      <c r="BP2871" t="s">
        <v>99</v>
      </c>
      <c r="BQ2871" t="s">
        <v>3222</v>
      </c>
      <c r="BR2871" t="s">
        <v>3106</v>
      </c>
    </row>
    <row r="2872" spans="1:70">
      <c r="A2872" t="s">
        <v>70</v>
      </c>
      <c r="B2872" t="s">
        <v>71</v>
      </c>
      <c r="C2872" t="s">
        <v>72</v>
      </c>
      <c r="D2872" t="n">
        <v>3</v>
      </c>
      <c r="E2872" t="s">
        <v>3100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372</v>
      </c>
      <c r="L2872" t="s">
        <v>77</v>
      </c>
      <c r="M2872" t="s"/>
      <c r="N2872" t="s">
        <v>3217</v>
      </c>
      <c r="O2872" t="s">
        <v>79</v>
      </c>
      <c r="P2872" t="s">
        <v>3100</v>
      </c>
      <c r="Q2872" t="s"/>
      <c r="R2872" t="s">
        <v>80</v>
      </c>
      <c r="S2872" t="s">
        <v>3265</v>
      </c>
      <c r="T2872" t="s">
        <v>82</v>
      </c>
      <c r="U2872" t="s">
        <v>83</v>
      </c>
      <c r="V2872" t="s">
        <v>84</v>
      </c>
      <c r="W2872" t="s">
        <v>107</v>
      </c>
      <c r="X2872" t="s"/>
      <c r="Y2872" t="s">
        <v>86</v>
      </c>
      <c r="Z2872">
        <f>HYPERLINK("https://hotelmonitor-cachepage.eclerx.com/savepage/tk_15454758770605123_sr_62.html","info")</f>
        <v/>
      </c>
      <c r="AA2872" t="n">
        <v>-6735217</v>
      </c>
      <c r="AB2872" t="s">
        <v>3150</v>
      </c>
      <c r="AC2872" t="s">
        <v>88</v>
      </c>
      <c r="AD2872" t="s">
        <v>89</v>
      </c>
      <c r="AE2872" t="s"/>
      <c r="AF2872" t="s"/>
      <c r="AG2872" t="s"/>
      <c r="AH2872" t="s">
        <v>3269</v>
      </c>
      <c r="AI2872" t="s">
        <v>3267</v>
      </c>
      <c r="AJ2872" t="s"/>
      <c r="AK2872" t="s">
        <v>99</v>
      </c>
      <c r="AL2872" t="s"/>
      <c r="AM2872" t="s"/>
      <c r="AN2872" t="s">
        <v>91</v>
      </c>
      <c r="AO2872" t="s"/>
      <c r="AP2872" t="n">
        <v>53</v>
      </c>
      <c r="AQ2872" t="s">
        <v>92</v>
      </c>
      <c r="AR2872" t="s"/>
      <c r="AS2872" t="s">
        <v>201</v>
      </c>
      <c r="AT2872" t="s">
        <v>94</v>
      </c>
      <c r="AU2872" t="s">
        <v>91</v>
      </c>
      <c r="AV2872" t="s"/>
      <c r="AW2872" t="s">
        <v>95</v>
      </c>
      <c r="AX2872" t="s"/>
      <c r="AY2872" t="n">
        <v>6735217</v>
      </c>
      <c r="AZ2872" t="s">
        <v>3104</v>
      </c>
      <c r="BA2872" t="s"/>
      <c r="BB2872" t="s"/>
      <c r="BC2872" t="n">
        <v>39.1133</v>
      </c>
      <c r="BD2872" t="n">
        <v>39.1133</v>
      </c>
      <c r="BE2872" t="s">
        <v>3270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>
        <v>98</v>
      </c>
      <c r="BO2872" t="s">
        <v>82</v>
      </c>
      <c r="BP2872" t="s">
        <v>99</v>
      </c>
      <c r="BQ2872" t="s">
        <v>3222</v>
      </c>
      <c r="BR2872" t="s">
        <v>3106</v>
      </c>
    </row>
    <row r="2873" spans="1:70">
      <c r="A2873" t="s">
        <v>70</v>
      </c>
      <c r="B2873" t="s">
        <v>71</v>
      </c>
      <c r="C2873" t="s">
        <v>72</v>
      </c>
      <c r="D2873" t="n">
        <v>3</v>
      </c>
      <c r="E2873" t="s">
        <v>3100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372</v>
      </c>
      <c r="L2873" t="s">
        <v>77</v>
      </c>
      <c r="M2873" t="s"/>
      <c r="N2873" t="s">
        <v>3217</v>
      </c>
      <c r="O2873" t="s">
        <v>79</v>
      </c>
      <c r="P2873" t="s">
        <v>3100</v>
      </c>
      <c r="Q2873" t="s"/>
      <c r="R2873" t="s">
        <v>80</v>
      </c>
      <c r="S2873" t="s">
        <v>3265</v>
      </c>
      <c r="T2873" t="s">
        <v>82</v>
      </c>
      <c r="U2873" t="s">
        <v>83</v>
      </c>
      <c r="V2873" t="s">
        <v>84</v>
      </c>
      <c r="W2873" t="s">
        <v>107</v>
      </c>
      <c r="X2873" t="s"/>
      <c r="Y2873" t="s">
        <v>86</v>
      </c>
      <c r="Z2873">
        <f>HYPERLINK("https://hotelmonitor-cachepage.eclerx.com/savepage/tk_15454758770605123_sr_62.html","info")</f>
        <v/>
      </c>
      <c r="AA2873" t="n">
        <v>-6735217</v>
      </c>
      <c r="AB2873" t="s">
        <v>3150</v>
      </c>
      <c r="AC2873" t="s">
        <v>88</v>
      </c>
      <c r="AD2873" t="s">
        <v>89</v>
      </c>
      <c r="AE2873" t="s"/>
      <c r="AF2873" t="s"/>
      <c r="AG2873" t="s"/>
      <c r="AH2873" t="s">
        <v>3269</v>
      </c>
      <c r="AI2873" t="s">
        <v>3267</v>
      </c>
      <c r="AJ2873" t="s"/>
      <c r="AK2873" t="s">
        <v>99</v>
      </c>
      <c r="AL2873" t="s"/>
      <c r="AM2873" t="s"/>
      <c r="AN2873" t="s">
        <v>91</v>
      </c>
      <c r="AO2873" t="s"/>
      <c r="AP2873" t="n">
        <v>53</v>
      </c>
      <c r="AQ2873" t="s">
        <v>92</v>
      </c>
      <c r="AR2873" t="s"/>
      <c r="AS2873" t="s">
        <v>201</v>
      </c>
      <c r="AT2873" t="s">
        <v>94</v>
      </c>
      <c r="AU2873" t="s">
        <v>91</v>
      </c>
      <c r="AV2873" t="s"/>
      <c r="AW2873" t="s">
        <v>95</v>
      </c>
      <c r="AX2873" t="s"/>
      <c r="AY2873" t="n">
        <v>6735217</v>
      </c>
      <c r="AZ2873" t="s">
        <v>3104</v>
      </c>
      <c r="BA2873" t="s"/>
      <c r="BB2873" t="s"/>
      <c r="BC2873" t="n">
        <v>39.1133</v>
      </c>
      <c r="BD2873" t="n">
        <v>39.1133</v>
      </c>
      <c r="BE2873" t="s">
        <v>3270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>
        <v>98</v>
      </c>
      <c r="BO2873" t="s">
        <v>82</v>
      </c>
      <c r="BP2873" t="s">
        <v>99</v>
      </c>
      <c r="BQ2873" t="s">
        <v>3222</v>
      </c>
      <c r="BR2873" t="s">
        <v>3106</v>
      </c>
    </row>
    <row r="2874" spans="1:70">
      <c r="A2874" t="s">
        <v>70</v>
      </c>
      <c r="B2874" t="s">
        <v>71</v>
      </c>
      <c r="C2874" t="s">
        <v>72</v>
      </c>
      <c r="D2874" t="n">
        <v>3</v>
      </c>
      <c r="E2874" t="s">
        <v>3100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282.6</v>
      </c>
      <c r="L2874" t="s">
        <v>77</v>
      </c>
      <c r="M2874" t="s"/>
      <c r="N2874" t="s">
        <v>972</v>
      </c>
      <c r="O2874" t="s">
        <v>79</v>
      </c>
      <c r="P2874" t="s">
        <v>3100</v>
      </c>
      <c r="Q2874" t="s"/>
      <c r="R2874" t="s">
        <v>80</v>
      </c>
      <c r="S2874" t="s">
        <v>3271</v>
      </c>
      <c r="T2874" t="s">
        <v>82</v>
      </c>
      <c r="U2874" t="s">
        <v>83</v>
      </c>
      <c r="V2874" t="s">
        <v>84</v>
      </c>
      <c r="W2874" t="s">
        <v>103</v>
      </c>
      <c r="X2874" t="s"/>
      <c r="Y2874" t="s">
        <v>86</v>
      </c>
      <c r="Z2874">
        <f>HYPERLINK("https://hotelmonitor-cachepage.eclerx.com/savepage/tk_15454758770605123_sr_62.html","info")</f>
        <v/>
      </c>
      <c r="AA2874" t="n">
        <v>-6735217</v>
      </c>
      <c r="AB2874" t="s">
        <v>3128</v>
      </c>
      <c r="AC2874" t="s">
        <v>88</v>
      </c>
      <c r="AD2874" t="s">
        <v>89</v>
      </c>
      <c r="AE2874" t="s"/>
      <c r="AF2874" t="s"/>
      <c r="AG2874" t="s"/>
      <c r="AH2874" t="s">
        <v>3272</v>
      </c>
      <c r="AI2874" t="s">
        <v>3273</v>
      </c>
      <c r="AJ2874" t="s"/>
      <c r="AK2874" t="s">
        <v>91</v>
      </c>
      <c r="AL2874" t="s"/>
      <c r="AM2874" t="s"/>
      <c r="AN2874" t="s">
        <v>91</v>
      </c>
      <c r="AO2874" t="s"/>
      <c r="AP2874" t="n">
        <v>53</v>
      </c>
      <c r="AQ2874" t="s">
        <v>92</v>
      </c>
      <c r="AR2874" t="s"/>
      <c r="AS2874" t="s">
        <v>742</v>
      </c>
      <c r="AT2874" t="s">
        <v>94</v>
      </c>
      <c r="AU2874" t="s">
        <v>91</v>
      </c>
      <c r="AV2874" t="s"/>
      <c r="AW2874" t="s">
        <v>95</v>
      </c>
      <c r="AX2874" t="s"/>
      <c r="AY2874" t="n">
        <v>6735217</v>
      </c>
      <c r="AZ2874" t="s">
        <v>3104</v>
      </c>
      <c r="BA2874" t="s"/>
      <c r="BB2874" t="s"/>
      <c r="BC2874" t="n">
        <v>39.1133</v>
      </c>
      <c r="BD2874" t="n">
        <v>39.1133</v>
      </c>
      <c r="BE2874" t="s">
        <v>3274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>
        <v>98</v>
      </c>
      <c r="BO2874" t="s">
        <v>82</v>
      </c>
      <c r="BP2874" t="s">
        <v>99</v>
      </c>
      <c r="BQ2874" t="s">
        <v>976</v>
      </c>
      <c r="BR2874" t="s">
        <v>3106</v>
      </c>
    </row>
    <row r="2875" spans="1:70">
      <c r="A2875" t="s">
        <v>70</v>
      </c>
      <c r="B2875" t="s">
        <v>71</v>
      </c>
      <c r="C2875" t="s">
        <v>72</v>
      </c>
      <c r="D2875" t="n">
        <v>3</v>
      </c>
      <c r="E2875" t="s">
        <v>3100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282.6</v>
      </c>
      <c r="L2875" t="s">
        <v>77</v>
      </c>
      <c r="M2875" t="s"/>
      <c r="N2875" t="s">
        <v>972</v>
      </c>
      <c r="O2875" t="s">
        <v>79</v>
      </c>
      <c r="P2875" t="s">
        <v>3100</v>
      </c>
      <c r="Q2875" t="s"/>
      <c r="R2875" t="s">
        <v>80</v>
      </c>
      <c r="S2875" t="s">
        <v>3271</v>
      </c>
      <c r="T2875" t="s">
        <v>82</v>
      </c>
      <c r="U2875" t="s">
        <v>83</v>
      </c>
      <c r="V2875" t="s">
        <v>84</v>
      </c>
      <c r="W2875" t="s">
        <v>103</v>
      </c>
      <c r="X2875" t="s"/>
      <c r="Y2875" t="s">
        <v>86</v>
      </c>
      <c r="Z2875">
        <f>HYPERLINK("https://hotelmonitor-cachepage.eclerx.com/savepage/tk_15454758770605123_sr_62.html","info")</f>
        <v/>
      </c>
      <c r="AA2875" t="n">
        <v>-6735217</v>
      </c>
      <c r="AB2875" t="s">
        <v>3128</v>
      </c>
      <c r="AC2875" t="s">
        <v>88</v>
      </c>
      <c r="AD2875" t="s">
        <v>89</v>
      </c>
      <c r="AE2875" t="s"/>
      <c r="AF2875" t="s"/>
      <c r="AG2875" t="s"/>
      <c r="AH2875" t="s">
        <v>3272</v>
      </c>
      <c r="AI2875" t="s">
        <v>3273</v>
      </c>
      <c r="AJ2875" t="s"/>
      <c r="AK2875" t="s">
        <v>91</v>
      </c>
      <c r="AL2875" t="s"/>
      <c r="AM2875" t="s"/>
      <c r="AN2875" t="s">
        <v>91</v>
      </c>
      <c r="AO2875" t="s"/>
      <c r="AP2875" t="n">
        <v>53</v>
      </c>
      <c r="AQ2875" t="s">
        <v>92</v>
      </c>
      <c r="AR2875" t="s"/>
      <c r="AS2875" t="s">
        <v>742</v>
      </c>
      <c r="AT2875" t="s">
        <v>94</v>
      </c>
      <c r="AU2875" t="s">
        <v>91</v>
      </c>
      <c r="AV2875" t="s"/>
      <c r="AW2875" t="s">
        <v>95</v>
      </c>
      <c r="AX2875" t="s"/>
      <c r="AY2875" t="n">
        <v>6735217</v>
      </c>
      <c r="AZ2875" t="s">
        <v>3104</v>
      </c>
      <c r="BA2875" t="s"/>
      <c r="BB2875" t="s"/>
      <c r="BC2875" t="n">
        <v>39.1133</v>
      </c>
      <c r="BD2875" t="n">
        <v>39.1133</v>
      </c>
      <c r="BE2875" t="s">
        <v>3274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>
        <v>98</v>
      </c>
      <c r="BO2875" t="s">
        <v>82</v>
      </c>
      <c r="BP2875" t="s">
        <v>99</v>
      </c>
      <c r="BQ2875" t="s">
        <v>976</v>
      </c>
      <c r="BR2875" t="s">
        <v>3106</v>
      </c>
    </row>
    <row r="2876" spans="1:70">
      <c r="A2876" t="s">
        <v>70</v>
      </c>
      <c r="B2876" t="s">
        <v>71</v>
      </c>
      <c r="C2876" t="s">
        <v>72</v>
      </c>
      <c r="D2876" t="n">
        <v>3</v>
      </c>
      <c r="E2876" t="s">
        <v>3100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282.6</v>
      </c>
      <c r="L2876" t="s">
        <v>77</v>
      </c>
      <c r="M2876" t="s"/>
      <c r="N2876" t="s">
        <v>972</v>
      </c>
      <c r="O2876" t="s">
        <v>79</v>
      </c>
      <c r="P2876" t="s">
        <v>3100</v>
      </c>
      <c r="Q2876" t="s"/>
      <c r="R2876" t="s">
        <v>80</v>
      </c>
      <c r="S2876" t="s">
        <v>3271</v>
      </c>
      <c r="T2876" t="s">
        <v>82</v>
      </c>
      <c r="U2876" t="s">
        <v>83</v>
      </c>
      <c r="V2876" t="s">
        <v>84</v>
      </c>
      <c r="W2876" t="s">
        <v>103</v>
      </c>
      <c r="X2876" t="s"/>
      <c r="Y2876" t="s">
        <v>86</v>
      </c>
      <c r="Z2876">
        <f>HYPERLINK("https://hotelmonitor-cachepage.eclerx.com/savepage/tk_15454758770605123_sr_62.html","info")</f>
        <v/>
      </c>
      <c r="AA2876" t="n">
        <v>-6735217</v>
      </c>
      <c r="AB2876" t="s">
        <v>3128</v>
      </c>
      <c r="AC2876" t="s">
        <v>88</v>
      </c>
      <c r="AD2876" t="s">
        <v>89</v>
      </c>
      <c r="AE2876" t="s"/>
      <c r="AF2876" t="s"/>
      <c r="AG2876" t="s"/>
      <c r="AH2876" t="s">
        <v>3275</v>
      </c>
      <c r="AI2876" t="s">
        <v>3273</v>
      </c>
      <c r="AJ2876" t="s"/>
      <c r="AK2876" t="s">
        <v>99</v>
      </c>
      <c r="AL2876" t="s"/>
      <c r="AM2876" t="s"/>
      <c r="AN2876" t="s">
        <v>91</v>
      </c>
      <c r="AO2876" t="s"/>
      <c r="AP2876" t="n">
        <v>53</v>
      </c>
      <c r="AQ2876" t="s">
        <v>92</v>
      </c>
      <c r="AR2876" t="s"/>
      <c r="AS2876" t="s">
        <v>742</v>
      </c>
      <c r="AT2876" t="s">
        <v>94</v>
      </c>
      <c r="AU2876" t="s">
        <v>91</v>
      </c>
      <c r="AV2876" t="s"/>
      <c r="AW2876" t="s">
        <v>95</v>
      </c>
      <c r="AX2876" t="s"/>
      <c r="AY2876" t="n">
        <v>6735217</v>
      </c>
      <c r="AZ2876" t="s">
        <v>3104</v>
      </c>
      <c r="BA2876" t="s"/>
      <c r="BB2876" t="s"/>
      <c r="BC2876" t="n">
        <v>39.1133</v>
      </c>
      <c r="BD2876" t="n">
        <v>39.1133</v>
      </c>
      <c r="BE2876" t="s">
        <v>3276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>
        <v>98</v>
      </c>
      <c r="BO2876" t="s">
        <v>82</v>
      </c>
      <c r="BP2876" t="s">
        <v>99</v>
      </c>
      <c r="BQ2876" t="s">
        <v>976</v>
      </c>
      <c r="BR2876" t="s">
        <v>3106</v>
      </c>
    </row>
    <row r="2877" spans="1:70">
      <c r="A2877" t="s">
        <v>70</v>
      </c>
      <c r="B2877" t="s">
        <v>71</v>
      </c>
      <c r="C2877" t="s">
        <v>72</v>
      </c>
      <c r="D2877" t="n">
        <v>3</v>
      </c>
      <c r="E2877" t="s">
        <v>3100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282.6</v>
      </c>
      <c r="L2877" t="s">
        <v>77</v>
      </c>
      <c r="M2877" t="s"/>
      <c r="N2877" t="s">
        <v>972</v>
      </c>
      <c r="O2877" t="s">
        <v>79</v>
      </c>
      <c r="P2877" t="s">
        <v>3100</v>
      </c>
      <c r="Q2877" t="s"/>
      <c r="R2877" t="s">
        <v>80</v>
      </c>
      <c r="S2877" t="s">
        <v>3271</v>
      </c>
      <c r="T2877" t="s">
        <v>82</v>
      </c>
      <c r="U2877" t="s">
        <v>83</v>
      </c>
      <c r="V2877" t="s">
        <v>84</v>
      </c>
      <c r="W2877" t="s">
        <v>103</v>
      </c>
      <c r="X2877" t="s"/>
      <c r="Y2877" t="s">
        <v>86</v>
      </c>
      <c r="Z2877">
        <f>HYPERLINK("https://hotelmonitor-cachepage.eclerx.com/savepage/tk_15454758770605123_sr_62.html","info")</f>
        <v/>
      </c>
      <c r="AA2877" t="n">
        <v>-6735217</v>
      </c>
      <c r="AB2877" t="s">
        <v>3128</v>
      </c>
      <c r="AC2877" t="s">
        <v>88</v>
      </c>
      <c r="AD2877" t="s">
        <v>89</v>
      </c>
      <c r="AE2877" t="s"/>
      <c r="AF2877" t="s"/>
      <c r="AG2877" t="s"/>
      <c r="AH2877" t="s">
        <v>3275</v>
      </c>
      <c r="AI2877" t="s">
        <v>3273</v>
      </c>
      <c r="AJ2877" t="s"/>
      <c r="AK2877" t="s">
        <v>99</v>
      </c>
      <c r="AL2877" t="s"/>
      <c r="AM2877" t="s"/>
      <c r="AN2877" t="s">
        <v>91</v>
      </c>
      <c r="AO2877" t="s"/>
      <c r="AP2877" t="n">
        <v>53</v>
      </c>
      <c r="AQ2877" t="s">
        <v>92</v>
      </c>
      <c r="AR2877" t="s"/>
      <c r="AS2877" t="s">
        <v>742</v>
      </c>
      <c r="AT2877" t="s">
        <v>94</v>
      </c>
      <c r="AU2877" t="s">
        <v>91</v>
      </c>
      <c r="AV2877" t="s"/>
      <c r="AW2877" t="s">
        <v>95</v>
      </c>
      <c r="AX2877" t="s"/>
      <c r="AY2877" t="n">
        <v>6735217</v>
      </c>
      <c r="AZ2877" t="s">
        <v>3104</v>
      </c>
      <c r="BA2877" t="s"/>
      <c r="BB2877" t="s"/>
      <c r="BC2877" t="n">
        <v>39.1133</v>
      </c>
      <c r="BD2877" t="n">
        <v>39.1133</v>
      </c>
      <c r="BE2877" t="s">
        <v>3276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>
        <v>98</v>
      </c>
      <c r="BO2877" t="s">
        <v>82</v>
      </c>
      <c r="BP2877" t="s">
        <v>99</v>
      </c>
      <c r="BQ2877" t="s">
        <v>976</v>
      </c>
      <c r="BR2877" t="s">
        <v>3106</v>
      </c>
    </row>
    <row r="2878" spans="1:70">
      <c r="A2878" t="s">
        <v>70</v>
      </c>
      <c r="B2878" t="s">
        <v>71</v>
      </c>
      <c r="C2878" t="s">
        <v>72</v>
      </c>
      <c r="D2878" t="n">
        <v>3</v>
      </c>
      <c r="E2878" t="s">
        <v>3100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300.6</v>
      </c>
      <c r="L2878" t="s">
        <v>77</v>
      </c>
      <c r="M2878" t="s"/>
      <c r="N2878" t="s">
        <v>247</v>
      </c>
      <c r="O2878" t="s">
        <v>79</v>
      </c>
      <c r="P2878" t="s">
        <v>3100</v>
      </c>
      <c r="Q2878" t="s"/>
      <c r="R2878" t="s">
        <v>80</v>
      </c>
      <c r="S2878" t="s">
        <v>3277</v>
      </c>
      <c r="T2878" t="s">
        <v>82</v>
      </c>
      <c r="U2878" t="s">
        <v>83</v>
      </c>
      <c r="V2878" t="s">
        <v>84</v>
      </c>
      <c r="W2878" t="s">
        <v>103</v>
      </c>
      <c r="X2878" t="s"/>
      <c r="Y2878" t="s">
        <v>86</v>
      </c>
      <c r="Z2878">
        <f>HYPERLINK("https://hotelmonitor-cachepage.eclerx.com/savepage/tk_15454758770605123_sr_62.html","info")</f>
        <v/>
      </c>
      <c r="AA2878" t="n">
        <v>-6735217</v>
      </c>
      <c r="AB2878" t="s">
        <v>3128</v>
      </c>
      <c r="AC2878" t="s">
        <v>88</v>
      </c>
      <c r="AD2878" t="s">
        <v>89</v>
      </c>
      <c r="AE2878" t="s"/>
      <c r="AF2878" t="s"/>
      <c r="AG2878" t="s"/>
      <c r="AH2878" t="s">
        <v>3278</v>
      </c>
      <c r="AI2878" t="s">
        <v>3279</v>
      </c>
      <c r="AJ2878" t="s"/>
      <c r="AK2878" t="s">
        <v>91</v>
      </c>
      <c r="AL2878" t="s"/>
      <c r="AM2878" t="s"/>
      <c r="AN2878" t="s">
        <v>91</v>
      </c>
      <c r="AO2878" t="s"/>
      <c r="AP2878" t="n">
        <v>53</v>
      </c>
      <c r="AQ2878" t="s">
        <v>92</v>
      </c>
      <c r="AR2878" t="s"/>
      <c r="AS2878" t="s">
        <v>3280</v>
      </c>
      <c r="AT2878" t="s">
        <v>94</v>
      </c>
      <c r="AU2878" t="s">
        <v>91</v>
      </c>
      <c r="AV2878" t="s"/>
      <c r="AW2878" t="s">
        <v>95</v>
      </c>
      <c r="AX2878" t="s"/>
      <c r="AY2878" t="n">
        <v>6735217</v>
      </c>
      <c r="AZ2878" t="s">
        <v>3104</v>
      </c>
      <c r="BA2878" t="s"/>
      <c r="BB2878" t="s"/>
      <c r="BC2878" t="n">
        <v>39.1133</v>
      </c>
      <c r="BD2878" t="n">
        <v>39.1133</v>
      </c>
      <c r="BE2878" t="s">
        <v>3281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>
        <v>98</v>
      </c>
      <c r="BO2878" t="s">
        <v>82</v>
      </c>
      <c r="BP2878" t="s">
        <v>99</v>
      </c>
      <c r="BQ2878" t="s">
        <v>252</v>
      </c>
      <c r="BR2878" t="s">
        <v>3106</v>
      </c>
    </row>
    <row r="2879" spans="1:70">
      <c r="A2879" t="s">
        <v>70</v>
      </c>
      <c r="B2879" t="s">
        <v>71</v>
      </c>
      <c r="C2879" t="s">
        <v>72</v>
      </c>
      <c r="D2879" t="n">
        <v>3</v>
      </c>
      <c r="E2879" t="s">
        <v>3100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300.6</v>
      </c>
      <c r="L2879" t="s">
        <v>77</v>
      </c>
      <c r="M2879" t="s"/>
      <c r="N2879" t="s">
        <v>247</v>
      </c>
      <c r="O2879" t="s">
        <v>79</v>
      </c>
      <c r="P2879" t="s">
        <v>3100</v>
      </c>
      <c r="Q2879" t="s"/>
      <c r="R2879" t="s">
        <v>80</v>
      </c>
      <c r="S2879" t="s">
        <v>3277</v>
      </c>
      <c r="T2879" t="s">
        <v>82</v>
      </c>
      <c r="U2879" t="s">
        <v>83</v>
      </c>
      <c r="V2879" t="s">
        <v>84</v>
      </c>
      <c r="W2879" t="s">
        <v>103</v>
      </c>
      <c r="X2879" t="s"/>
      <c r="Y2879" t="s">
        <v>86</v>
      </c>
      <c r="Z2879">
        <f>HYPERLINK("https://hotelmonitor-cachepage.eclerx.com/savepage/tk_15454758770605123_sr_62.html","info")</f>
        <v/>
      </c>
      <c r="AA2879" t="n">
        <v>-6735217</v>
      </c>
      <c r="AB2879" t="s">
        <v>3128</v>
      </c>
      <c r="AC2879" t="s">
        <v>88</v>
      </c>
      <c r="AD2879" t="s">
        <v>89</v>
      </c>
      <c r="AE2879" t="s"/>
      <c r="AF2879" t="s"/>
      <c r="AG2879" t="s"/>
      <c r="AH2879" t="s">
        <v>3278</v>
      </c>
      <c r="AI2879" t="s">
        <v>3279</v>
      </c>
      <c r="AJ2879" t="s"/>
      <c r="AK2879" t="s">
        <v>91</v>
      </c>
      <c r="AL2879" t="s"/>
      <c r="AM2879" t="s"/>
      <c r="AN2879" t="s">
        <v>91</v>
      </c>
      <c r="AO2879" t="s"/>
      <c r="AP2879" t="n">
        <v>53</v>
      </c>
      <c r="AQ2879" t="s">
        <v>92</v>
      </c>
      <c r="AR2879" t="s"/>
      <c r="AS2879" t="s">
        <v>3280</v>
      </c>
      <c r="AT2879" t="s">
        <v>94</v>
      </c>
      <c r="AU2879" t="s">
        <v>91</v>
      </c>
      <c r="AV2879" t="s"/>
      <c r="AW2879" t="s">
        <v>95</v>
      </c>
      <c r="AX2879" t="s"/>
      <c r="AY2879" t="n">
        <v>6735217</v>
      </c>
      <c r="AZ2879" t="s">
        <v>3104</v>
      </c>
      <c r="BA2879" t="s"/>
      <c r="BB2879" t="s"/>
      <c r="BC2879" t="n">
        <v>39.1133</v>
      </c>
      <c r="BD2879" t="n">
        <v>39.1133</v>
      </c>
      <c r="BE2879" t="s">
        <v>3281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>
        <v>98</v>
      </c>
      <c r="BO2879" t="s">
        <v>82</v>
      </c>
      <c r="BP2879" t="s">
        <v>99</v>
      </c>
      <c r="BQ2879" t="s">
        <v>252</v>
      </c>
      <c r="BR2879" t="s">
        <v>3106</v>
      </c>
    </row>
    <row r="2880" spans="1:70">
      <c r="A2880" t="s">
        <v>70</v>
      </c>
      <c r="B2880" t="s">
        <v>71</v>
      </c>
      <c r="C2880" t="s">
        <v>72</v>
      </c>
      <c r="D2880" t="n">
        <v>3</v>
      </c>
      <c r="E2880" t="s">
        <v>3100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300.6</v>
      </c>
      <c r="L2880" t="s">
        <v>77</v>
      </c>
      <c r="M2880" t="s"/>
      <c r="N2880" t="s">
        <v>247</v>
      </c>
      <c r="O2880" t="s">
        <v>79</v>
      </c>
      <c r="P2880" t="s">
        <v>3100</v>
      </c>
      <c r="Q2880" t="s"/>
      <c r="R2880" t="s">
        <v>80</v>
      </c>
      <c r="S2880" t="s">
        <v>3277</v>
      </c>
      <c r="T2880" t="s">
        <v>82</v>
      </c>
      <c r="U2880" t="s">
        <v>83</v>
      </c>
      <c r="V2880" t="s">
        <v>84</v>
      </c>
      <c r="W2880" t="s">
        <v>103</v>
      </c>
      <c r="X2880" t="s"/>
      <c r="Y2880" t="s">
        <v>86</v>
      </c>
      <c r="Z2880">
        <f>HYPERLINK("https://hotelmonitor-cachepage.eclerx.com/savepage/tk_15454758770605123_sr_62.html","info")</f>
        <v/>
      </c>
      <c r="AA2880" t="n">
        <v>-6735217</v>
      </c>
      <c r="AB2880" t="s">
        <v>3128</v>
      </c>
      <c r="AC2880" t="s">
        <v>88</v>
      </c>
      <c r="AD2880" t="s">
        <v>89</v>
      </c>
      <c r="AE2880" t="s"/>
      <c r="AF2880" t="s"/>
      <c r="AG2880" t="s"/>
      <c r="AH2880" t="s">
        <v>3282</v>
      </c>
      <c r="AI2880" t="s">
        <v>3279</v>
      </c>
      <c r="AJ2880" t="s"/>
      <c r="AK2880" t="s">
        <v>99</v>
      </c>
      <c r="AL2880" t="s"/>
      <c r="AM2880" t="s"/>
      <c r="AN2880" t="s">
        <v>91</v>
      </c>
      <c r="AO2880" t="s"/>
      <c r="AP2880" t="n">
        <v>53</v>
      </c>
      <c r="AQ2880" t="s">
        <v>92</v>
      </c>
      <c r="AR2880" t="s"/>
      <c r="AS2880" t="s">
        <v>3280</v>
      </c>
      <c r="AT2880" t="s">
        <v>94</v>
      </c>
      <c r="AU2880" t="s">
        <v>91</v>
      </c>
      <c r="AV2880" t="s"/>
      <c r="AW2880" t="s">
        <v>95</v>
      </c>
      <c r="AX2880" t="s"/>
      <c r="AY2880" t="n">
        <v>6735217</v>
      </c>
      <c r="AZ2880" t="s">
        <v>3104</v>
      </c>
      <c r="BA2880" t="s"/>
      <c r="BB2880" t="s"/>
      <c r="BC2880" t="n">
        <v>39.1133</v>
      </c>
      <c r="BD2880" t="n">
        <v>39.1133</v>
      </c>
      <c r="BE2880" t="s">
        <v>3283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>
        <v>98</v>
      </c>
      <c r="BO2880" t="s">
        <v>82</v>
      </c>
      <c r="BP2880" t="s">
        <v>99</v>
      </c>
      <c r="BQ2880" t="s">
        <v>252</v>
      </c>
      <c r="BR2880" t="s">
        <v>3106</v>
      </c>
    </row>
    <row r="2881" spans="1:70">
      <c r="A2881" t="s">
        <v>70</v>
      </c>
      <c r="B2881" t="s">
        <v>71</v>
      </c>
      <c r="C2881" t="s">
        <v>72</v>
      </c>
      <c r="D2881" t="n">
        <v>3</v>
      </c>
      <c r="E2881" t="s">
        <v>3100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300.6</v>
      </c>
      <c r="L2881" t="s">
        <v>77</v>
      </c>
      <c r="M2881" t="s"/>
      <c r="N2881" t="s">
        <v>247</v>
      </c>
      <c r="O2881" t="s">
        <v>79</v>
      </c>
      <c r="P2881" t="s">
        <v>3100</v>
      </c>
      <c r="Q2881" t="s"/>
      <c r="R2881" t="s">
        <v>80</v>
      </c>
      <c r="S2881" t="s">
        <v>3277</v>
      </c>
      <c r="T2881" t="s">
        <v>82</v>
      </c>
      <c r="U2881" t="s">
        <v>83</v>
      </c>
      <c r="V2881" t="s">
        <v>84</v>
      </c>
      <c r="W2881" t="s">
        <v>103</v>
      </c>
      <c r="X2881" t="s"/>
      <c r="Y2881" t="s">
        <v>86</v>
      </c>
      <c r="Z2881">
        <f>HYPERLINK("https://hotelmonitor-cachepage.eclerx.com/savepage/tk_15454758770605123_sr_62.html","info")</f>
        <v/>
      </c>
      <c r="AA2881" t="n">
        <v>-6735217</v>
      </c>
      <c r="AB2881" t="s">
        <v>3128</v>
      </c>
      <c r="AC2881" t="s">
        <v>88</v>
      </c>
      <c r="AD2881" t="s">
        <v>89</v>
      </c>
      <c r="AE2881" t="s"/>
      <c r="AF2881" t="s"/>
      <c r="AG2881" t="s"/>
      <c r="AH2881" t="s">
        <v>3282</v>
      </c>
      <c r="AI2881" t="s">
        <v>3279</v>
      </c>
      <c r="AJ2881" t="s"/>
      <c r="AK2881" t="s">
        <v>99</v>
      </c>
      <c r="AL2881" t="s"/>
      <c r="AM2881" t="s"/>
      <c r="AN2881" t="s">
        <v>91</v>
      </c>
      <c r="AO2881" t="s"/>
      <c r="AP2881" t="n">
        <v>53</v>
      </c>
      <c r="AQ2881" t="s">
        <v>92</v>
      </c>
      <c r="AR2881" t="s"/>
      <c r="AS2881" t="s">
        <v>3280</v>
      </c>
      <c r="AT2881" t="s">
        <v>94</v>
      </c>
      <c r="AU2881" t="s">
        <v>91</v>
      </c>
      <c r="AV2881" t="s"/>
      <c r="AW2881" t="s">
        <v>95</v>
      </c>
      <c r="AX2881" t="s"/>
      <c r="AY2881" t="n">
        <v>6735217</v>
      </c>
      <c r="AZ2881" t="s">
        <v>3104</v>
      </c>
      <c r="BA2881" t="s"/>
      <c r="BB2881" t="s"/>
      <c r="BC2881" t="n">
        <v>39.1133</v>
      </c>
      <c r="BD2881" t="n">
        <v>39.1133</v>
      </c>
      <c r="BE2881" t="s">
        <v>3283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>
        <v>98</v>
      </c>
      <c r="BO2881" t="s">
        <v>82</v>
      </c>
      <c r="BP2881" t="s">
        <v>99</v>
      </c>
      <c r="BQ2881" t="s">
        <v>252</v>
      </c>
      <c r="BR2881" t="s">
        <v>3106</v>
      </c>
    </row>
    <row r="2882" spans="1:70">
      <c r="A2882" t="s">
        <v>70</v>
      </c>
      <c r="B2882" t="s">
        <v>71</v>
      </c>
      <c r="C2882" t="s">
        <v>72</v>
      </c>
      <c r="D2882" t="n">
        <v>3</v>
      </c>
      <c r="E2882" t="s">
        <v>3100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316.8</v>
      </c>
      <c r="L2882" t="s">
        <v>77</v>
      </c>
      <c r="M2882" t="s"/>
      <c r="N2882" t="s">
        <v>3284</v>
      </c>
      <c r="O2882" t="s">
        <v>79</v>
      </c>
      <c r="P2882" t="s">
        <v>3100</v>
      </c>
      <c r="Q2882" t="s"/>
      <c r="R2882" t="s">
        <v>80</v>
      </c>
      <c r="S2882" t="s">
        <v>3285</v>
      </c>
      <c r="T2882" t="s">
        <v>82</v>
      </c>
      <c r="U2882" t="s">
        <v>83</v>
      </c>
      <c r="V2882" t="s">
        <v>84</v>
      </c>
      <c r="W2882" t="s">
        <v>103</v>
      </c>
      <c r="X2882" t="s"/>
      <c r="Y2882" t="s">
        <v>86</v>
      </c>
      <c r="Z2882">
        <f>HYPERLINK("https://hotelmonitor-cachepage.eclerx.com/savepage/tk_15454758770605123_sr_62.html","info")</f>
        <v/>
      </c>
      <c r="AA2882" t="n">
        <v>-6735217</v>
      </c>
      <c r="AB2882" t="s">
        <v>3128</v>
      </c>
      <c r="AC2882" t="s">
        <v>88</v>
      </c>
      <c r="AD2882" t="s">
        <v>89</v>
      </c>
      <c r="AE2882" t="s"/>
      <c r="AF2882" t="s"/>
      <c r="AG2882" t="s"/>
      <c r="AH2882" t="s">
        <v>3286</v>
      </c>
      <c r="AI2882" t="s">
        <v>1884</v>
      </c>
      <c r="AJ2882" t="s"/>
      <c r="AK2882" t="s">
        <v>91</v>
      </c>
      <c r="AL2882" t="s"/>
      <c r="AM2882" t="s"/>
      <c r="AN2882" t="s">
        <v>91</v>
      </c>
      <c r="AO2882" t="s"/>
      <c r="AP2882" t="n">
        <v>53</v>
      </c>
      <c r="AQ2882" t="s">
        <v>92</v>
      </c>
      <c r="AR2882" t="s"/>
      <c r="AS2882" t="s">
        <v>318</v>
      </c>
      <c r="AT2882" t="s">
        <v>94</v>
      </c>
      <c r="AU2882" t="s">
        <v>91</v>
      </c>
      <c r="AV2882" t="s"/>
      <c r="AW2882" t="s">
        <v>95</v>
      </c>
      <c r="AX2882" t="s"/>
      <c r="AY2882" t="n">
        <v>6735217</v>
      </c>
      <c r="AZ2882" t="s">
        <v>3104</v>
      </c>
      <c r="BA2882" t="s"/>
      <c r="BB2882" t="s"/>
      <c r="BC2882" t="n">
        <v>39.1133</v>
      </c>
      <c r="BD2882" t="n">
        <v>39.1133</v>
      </c>
      <c r="BE2882" t="s">
        <v>3287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>
        <v>98</v>
      </c>
      <c r="BO2882" t="s">
        <v>82</v>
      </c>
      <c r="BP2882" t="s">
        <v>99</v>
      </c>
      <c r="BQ2882" t="s">
        <v>3288</v>
      </c>
      <c r="BR2882" t="s">
        <v>3106</v>
      </c>
    </row>
    <row r="2883" spans="1:70">
      <c r="A2883" t="s">
        <v>70</v>
      </c>
      <c r="B2883" t="s">
        <v>71</v>
      </c>
      <c r="C2883" t="s">
        <v>72</v>
      </c>
      <c r="D2883" t="n">
        <v>3</v>
      </c>
      <c r="E2883" t="s">
        <v>3100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316.8</v>
      </c>
      <c r="L2883" t="s">
        <v>77</v>
      </c>
      <c r="M2883" t="s"/>
      <c r="N2883" t="s">
        <v>3284</v>
      </c>
      <c r="O2883" t="s">
        <v>79</v>
      </c>
      <c r="P2883" t="s">
        <v>3100</v>
      </c>
      <c r="Q2883" t="s"/>
      <c r="R2883" t="s">
        <v>80</v>
      </c>
      <c r="S2883" t="s">
        <v>3285</v>
      </c>
      <c r="T2883" t="s">
        <v>82</v>
      </c>
      <c r="U2883" t="s">
        <v>83</v>
      </c>
      <c r="V2883" t="s">
        <v>84</v>
      </c>
      <c r="W2883" t="s">
        <v>103</v>
      </c>
      <c r="X2883" t="s"/>
      <c r="Y2883" t="s">
        <v>86</v>
      </c>
      <c r="Z2883">
        <f>HYPERLINK("https://hotelmonitor-cachepage.eclerx.com/savepage/tk_15454758770605123_sr_62.html","info")</f>
        <v/>
      </c>
      <c r="AA2883" t="n">
        <v>-6735217</v>
      </c>
      <c r="AB2883" t="s">
        <v>3128</v>
      </c>
      <c r="AC2883" t="s">
        <v>88</v>
      </c>
      <c r="AD2883" t="s">
        <v>89</v>
      </c>
      <c r="AE2883" t="s"/>
      <c r="AF2883" t="s"/>
      <c r="AG2883" t="s"/>
      <c r="AH2883" t="s">
        <v>3286</v>
      </c>
      <c r="AI2883" t="s">
        <v>1884</v>
      </c>
      <c r="AJ2883" t="s"/>
      <c r="AK2883" t="s">
        <v>91</v>
      </c>
      <c r="AL2883" t="s"/>
      <c r="AM2883" t="s"/>
      <c r="AN2883" t="s">
        <v>91</v>
      </c>
      <c r="AO2883" t="s"/>
      <c r="AP2883" t="n">
        <v>53</v>
      </c>
      <c r="AQ2883" t="s">
        <v>92</v>
      </c>
      <c r="AR2883" t="s"/>
      <c r="AS2883" t="s">
        <v>318</v>
      </c>
      <c r="AT2883" t="s">
        <v>94</v>
      </c>
      <c r="AU2883" t="s">
        <v>91</v>
      </c>
      <c r="AV2883" t="s"/>
      <c r="AW2883" t="s">
        <v>95</v>
      </c>
      <c r="AX2883" t="s"/>
      <c r="AY2883" t="n">
        <v>6735217</v>
      </c>
      <c r="AZ2883" t="s">
        <v>3104</v>
      </c>
      <c r="BA2883" t="s"/>
      <c r="BB2883" t="s"/>
      <c r="BC2883" t="n">
        <v>39.1133</v>
      </c>
      <c r="BD2883" t="n">
        <v>39.1133</v>
      </c>
      <c r="BE2883" t="s">
        <v>3287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>
        <v>98</v>
      </c>
      <c r="BO2883" t="s">
        <v>82</v>
      </c>
      <c r="BP2883" t="s">
        <v>99</v>
      </c>
      <c r="BQ2883" t="s">
        <v>3288</v>
      </c>
      <c r="BR2883" t="s">
        <v>3106</v>
      </c>
    </row>
    <row r="2884" spans="1:70">
      <c r="A2884" t="s">
        <v>70</v>
      </c>
      <c r="B2884" t="s">
        <v>71</v>
      </c>
      <c r="C2884" t="s">
        <v>72</v>
      </c>
      <c r="D2884" t="n">
        <v>3</v>
      </c>
      <c r="E2884" t="s">
        <v>3100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316.8</v>
      </c>
      <c r="L2884" t="s">
        <v>77</v>
      </c>
      <c r="M2884" t="s"/>
      <c r="N2884" t="s">
        <v>3284</v>
      </c>
      <c r="O2884" t="s">
        <v>79</v>
      </c>
      <c r="P2884" t="s">
        <v>3100</v>
      </c>
      <c r="Q2884" t="s"/>
      <c r="R2884" t="s">
        <v>80</v>
      </c>
      <c r="S2884" t="s">
        <v>3285</v>
      </c>
      <c r="T2884" t="s">
        <v>82</v>
      </c>
      <c r="U2884" t="s">
        <v>83</v>
      </c>
      <c r="V2884" t="s">
        <v>84</v>
      </c>
      <c r="W2884" t="s">
        <v>103</v>
      </c>
      <c r="X2884" t="s"/>
      <c r="Y2884" t="s">
        <v>86</v>
      </c>
      <c r="Z2884">
        <f>HYPERLINK("https://hotelmonitor-cachepage.eclerx.com/savepage/tk_15454758770605123_sr_62.html","info")</f>
        <v/>
      </c>
      <c r="AA2884" t="n">
        <v>-6735217</v>
      </c>
      <c r="AB2884" t="s">
        <v>3128</v>
      </c>
      <c r="AC2884" t="s">
        <v>88</v>
      </c>
      <c r="AD2884" t="s">
        <v>89</v>
      </c>
      <c r="AE2884" t="s"/>
      <c r="AF2884" t="s"/>
      <c r="AG2884" t="s"/>
      <c r="AH2884" t="s">
        <v>3289</v>
      </c>
      <c r="AI2884" t="s">
        <v>1884</v>
      </c>
      <c r="AJ2884" t="s"/>
      <c r="AK2884" t="s">
        <v>99</v>
      </c>
      <c r="AL2884" t="s"/>
      <c r="AM2884" t="s"/>
      <c r="AN2884" t="s">
        <v>91</v>
      </c>
      <c r="AO2884" t="s"/>
      <c r="AP2884" t="n">
        <v>53</v>
      </c>
      <c r="AQ2884" t="s">
        <v>92</v>
      </c>
      <c r="AR2884" t="s"/>
      <c r="AS2884" t="s">
        <v>318</v>
      </c>
      <c r="AT2884" t="s">
        <v>94</v>
      </c>
      <c r="AU2884" t="s">
        <v>91</v>
      </c>
      <c r="AV2884" t="s"/>
      <c r="AW2884" t="s">
        <v>95</v>
      </c>
      <c r="AX2884" t="s"/>
      <c r="AY2884" t="n">
        <v>6735217</v>
      </c>
      <c r="AZ2884" t="s">
        <v>3104</v>
      </c>
      <c r="BA2884" t="s"/>
      <c r="BB2884" t="s"/>
      <c r="BC2884" t="n">
        <v>39.1133</v>
      </c>
      <c r="BD2884" t="n">
        <v>39.1133</v>
      </c>
      <c r="BE2884" t="s">
        <v>3290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>
        <v>98</v>
      </c>
      <c r="BO2884" t="s">
        <v>82</v>
      </c>
      <c r="BP2884" t="s">
        <v>99</v>
      </c>
      <c r="BQ2884" t="s">
        <v>3288</v>
      </c>
      <c r="BR2884" t="s">
        <v>3106</v>
      </c>
    </row>
    <row r="2885" spans="1:70">
      <c r="A2885" t="s">
        <v>70</v>
      </c>
      <c r="B2885" t="s">
        <v>71</v>
      </c>
      <c r="C2885" t="s">
        <v>72</v>
      </c>
      <c r="D2885" t="n">
        <v>3</v>
      </c>
      <c r="E2885" t="s">
        <v>3100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316.8</v>
      </c>
      <c r="L2885" t="s">
        <v>77</v>
      </c>
      <c r="M2885" t="s"/>
      <c r="N2885" t="s">
        <v>3284</v>
      </c>
      <c r="O2885" t="s">
        <v>79</v>
      </c>
      <c r="P2885" t="s">
        <v>3100</v>
      </c>
      <c r="Q2885" t="s"/>
      <c r="R2885" t="s">
        <v>80</v>
      </c>
      <c r="S2885" t="s">
        <v>3285</v>
      </c>
      <c r="T2885" t="s">
        <v>82</v>
      </c>
      <c r="U2885" t="s">
        <v>83</v>
      </c>
      <c r="V2885" t="s">
        <v>84</v>
      </c>
      <c r="W2885" t="s">
        <v>103</v>
      </c>
      <c r="X2885" t="s"/>
      <c r="Y2885" t="s">
        <v>86</v>
      </c>
      <c r="Z2885">
        <f>HYPERLINK("https://hotelmonitor-cachepage.eclerx.com/savepage/tk_15454758770605123_sr_62.html","info")</f>
        <v/>
      </c>
      <c r="AA2885" t="n">
        <v>-6735217</v>
      </c>
      <c r="AB2885" t="s">
        <v>3128</v>
      </c>
      <c r="AC2885" t="s">
        <v>88</v>
      </c>
      <c r="AD2885" t="s">
        <v>89</v>
      </c>
      <c r="AE2885" t="s"/>
      <c r="AF2885" t="s"/>
      <c r="AG2885" t="s"/>
      <c r="AH2885" t="s">
        <v>3289</v>
      </c>
      <c r="AI2885" t="s">
        <v>1884</v>
      </c>
      <c r="AJ2885" t="s"/>
      <c r="AK2885" t="s">
        <v>99</v>
      </c>
      <c r="AL2885" t="s"/>
      <c r="AM2885" t="s"/>
      <c r="AN2885" t="s">
        <v>91</v>
      </c>
      <c r="AO2885" t="s"/>
      <c r="AP2885" t="n">
        <v>53</v>
      </c>
      <c r="AQ2885" t="s">
        <v>92</v>
      </c>
      <c r="AR2885" t="s"/>
      <c r="AS2885" t="s">
        <v>318</v>
      </c>
      <c r="AT2885" t="s">
        <v>94</v>
      </c>
      <c r="AU2885" t="s">
        <v>91</v>
      </c>
      <c r="AV2885" t="s"/>
      <c r="AW2885" t="s">
        <v>95</v>
      </c>
      <c r="AX2885" t="s"/>
      <c r="AY2885" t="n">
        <v>6735217</v>
      </c>
      <c r="AZ2885" t="s">
        <v>3104</v>
      </c>
      <c r="BA2885" t="s"/>
      <c r="BB2885" t="s"/>
      <c r="BC2885" t="n">
        <v>39.1133</v>
      </c>
      <c r="BD2885" t="n">
        <v>39.1133</v>
      </c>
      <c r="BE2885" t="s">
        <v>3290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>
        <v>98</v>
      </c>
      <c r="BO2885" t="s">
        <v>82</v>
      </c>
      <c r="BP2885" t="s">
        <v>99</v>
      </c>
      <c r="BQ2885" t="s">
        <v>3288</v>
      </c>
      <c r="BR2885" t="s">
        <v>3106</v>
      </c>
    </row>
    <row r="2886" spans="1:70">
      <c r="A2886" t="s">
        <v>70</v>
      </c>
      <c r="B2886" t="s">
        <v>71</v>
      </c>
      <c r="C2886" t="s">
        <v>72</v>
      </c>
      <c r="D2886" t="n">
        <v>3</v>
      </c>
      <c r="E2886" t="s">
        <v>3100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388.58</v>
      </c>
      <c r="L2886" t="s">
        <v>77</v>
      </c>
      <c r="M2886" t="s"/>
      <c r="N2886" t="s">
        <v>3291</v>
      </c>
      <c r="O2886" t="s">
        <v>79</v>
      </c>
      <c r="P2886" t="s">
        <v>3100</v>
      </c>
      <c r="Q2886" t="s"/>
      <c r="R2886" t="s">
        <v>80</v>
      </c>
      <c r="S2886" t="s">
        <v>3292</v>
      </c>
      <c r="T2886" t="s">
        <v>82</v>
      </c>
      <c r="U2886" t="s">
        <v>83</v>
      </c>
      <c r="V2886" t="s">
        <v>84</v>
      </c>
      <c r="W2886" t="s">
        <v>103</v>
      </c>
      <c r="X2886" t="s"/>
      <c r="Y2886" t="s">
        <v>86</v>
      </c>
      <c r="Z2886">
        <f>HYPERLINK("https://hotelmonitor-cachepage.eclerx.com/savepage/tk_15454758770605123_sr_62.html","info")</f>
        <v/>
      </c>
      <c r="AA2886" t="n">
        <v>-6735217</v>
      </c>
      <c r="AB2886" t="s">
        <v>3128</v>
      </c>
      <c r="AC2886" t="s">
        <v>88</v>
      </c>
      <c r="AD2886" t="s">
        <v>89</v>
      </c>
      <c r="AE2886" t="s"/>
      <c r="AF2886" t="s"/>
      <c r="AG2886" t="s"/>
      <c r="AH2886" t="s">
        <v>3293</v>
      </c>
      <c r="AI2886" t="s">
        <v>3292</v>
      </c>
      <c r="AJ2886" t="s"/>
      <c r="AK2886" t="s">
        <v>91</v>
      </c>
      <c r="AL2886" t="s"/>
      <c r="AM2886" t="s"/>
      <c r="AN2886" t="s">
        <v>91</v>
      </c>
      <c r="AO2886" t="s"/>
      <c r="AP2886" t="n">
        <v>53</v>
      </c>
      <c r="AQ2886" t="s">
        <v>92</v>
      </c>
      <c r="AR2886" t="s"/>
      <c r="AS2886" t="s">
        <v>742</v>
      </c>
      <c r="AT2886" t="s">
        <v>94</v>
      </c>
      <c r="AU2886" t="s">
        <v>91</v>
      </c>
      <c r="AV2886" t="s"/>
      <c r="AW2886" t="s">
        <v>95</v>
      </c>
      <c r="AX2886" t="s"/>
      <c r="AY2886" t="n">
        <v>6735217</v>
      </c>
      <c r="AZ2886" t="s">
        <v>3104</v>
      </c>
      <c r="BA2886" t="s"/>
      <c r="BB2886" t="s"/>
      <c r="BC2886" t="n">
        <v>39.1133</v>
      </c>
      <c r="BD2886" t="n">
        <v>39.1133</v>
      </c>
      <c r="BE2886" t="s">
        <v>3294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>
        <v>98</v>
      </c>
      <c r="BO2886" t="s">
        <v>82</v>
      </c>
      <c r="BP2886" t="s">
        <v>99</v>
      </c>
      <c r="BQ2886" t="s">
        <v>3295</v>
      </c>
      <c r="BR2886" t="s">
        <v>3106</v>
      </c>
    </row>
    <row r="2887" spans="1:70">
      <c r="A2887" t="s">
        <v>70</v>
      </c>
      <c r="B2887" t="s">
        <v>71</v>
      </c>
      <c r="C2887" t="s">
        <v>72</v>
      </c>
      <c r="D2887" t="n">
        <v>3</v>
      </c>
      <c r="E2887" t="s">
        <v>3100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388.58</v>
      </c>
      <c r="L2887" t="s">
        <v>77</v>
      </c>
      <c r="M2887" t="s"/>
      <c r="N2887" t="s">
        <v>3291</v>
      </c>
      <c r="O2887" t="s">
        <v>79</v>
      </c>
      <c r="P2887" t="s">
        <v>3100</v>
      </c>
      <c r="Q2887" t="s"/>
      <c r="R2887" t="s">
        <v>80</v>
      </c>
      <c r="S2887" t="s">
        <v>3292</v>
      </c>
      <c r="T2887" t="s">
        <v>82</v>
      </c>
      <c r="U2887" t="s">
        <v>83</v>
      </c>
      <c r="V2887" t="s">
        <v>84</v>
      </c>
      <c r="W2887" t="s">
        <v>103</v>
      </c>
      <c r="X2887" t="s"/>
      <c r="Y2887" t="s">
        <v>86</v>
      </c>
      <c r="Z2887">
        <f>HYPERLINK("https://hotelmonitor-cachepage.eclerx.com/savepage/tk_15454758770605123_sr_62.html","info")</f>
        <v/>
      </c>
      <c r="AA2887" t="n">
        <v>-6735217</v>
      </c>
      <c r="AB2887" t="s">
        <v>3128</v>
      </c>
      <c r="AC2887" t="s">
        <v>88</v>
      </c>
      <c r="AD2887" t="s">
        <v>89</v>
      </c>
      <c r="AE2887" t="s"/>
      <c r="AF2887" t="s"/>
      <c r="AG2887" t="s"/>
      <c r="AH2887" t="s">
        <v>3293</v>
      </c>
      <c r="AI2887" t="s">
        <v>3292</v>
      </c>
      <c r="AJ2887" t="s"/>
      <c r="AK2887" t="s">
        <v>91</v>
      </c>
      <c r="AL2887" t="s"/>
      <c r="AM2887" t="s"/>
      <c r="AN2887" t="s">
        <v>91</v>
      </c>
      <c r="AO2887" t="s"/>
      <c r="AP2887" t="n">
        <v>53</v>
      </c>
      <c r="AQ2887" t="s">
        <v>92</v>
      </c>
      <c r="AR2887" t="s"/>
      <c r="AS2887" t="s">
        <v>742</v>
      </c>
      <c r="AT2887" t="s">
        <v>94</v>
      </c>
      <c r="AU2887" t="s">
        <v>91</v>
      </c>
      <c r="AV2887" t="s"/>
      <c r="AW2887" t="s">
        <v>95</v>
      </c>
      <c r="AX2887" t="s"/>
      <c r="AY2887" t="n">
        <v>6735217</v>
      </c>
      <c r="AZ2887" t="s">
        <v>3104</v>
      </c>
      <c r="BA2887" t="s"/>
      <c r="BB2887" t="s"/>
      <c r="BC2887" t="n">
        <v>39.1133</v>
      </c>
      <c r="BD2887" t="n">
        <v>39.1133</v>
      </c>
      <c r="BE2887" t="s">
        <v>3294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>
        <v>98</v>
      </c>
      <c r="BO2887" t="s">
        <v>82</v>
      </c>
      <c r="BP2887" t="s">
        <v>99</v>
      </c>
      <c r="BQ2887" t="s">
        <v>3295</v>
      </c>
      <c r="BR2887" t="s">
        <v>3106</v>
      </c>
    </row>
    <row r="2888" spans="1:70">
      <c r="A2888" t="s">
        <v>70</v>
      </c>
      <c r="B2888" t="s">
        <v>71</v>
      </c>
      <c r="C2888" t="s">
        <v>72</v>
      </c>
      <c r="D2888" t="n">
        <v>3</v>
      </c>
      <c r="E2888" t="s">
        <v>3100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388.58</v>
      </c>
      <c r="L2888" t="s">
        <v>77</v>
      </c>
      <c r="M2888" t="s"/>
      <c r="N2888" t="s">
        <v>3291</v>
      </c>
      <c r="O2888" t="s">
        <v>79</v>
      </c>
      <c r="P2888" t="s">
        <v>3100</v>
      </c>
      <c r="Q2888" t="s"/>
      <c r="R2888" t="s">
        <v>80</v>
      </c>
      <c r="S2888" t="s">
        <v>3292</v>
      </c>
      <c r="T2888" t="s">
        <v>82</v>
      </c>
      <c r="U2888" t="s">
        <v>83</v>
      </c>
      <c r="V2888" t="s">
        <v>84</v>
      </c>
      <c r="W2888" t="s">
        <v>103</v>
      </c>
      <c r="X2888" t="s"/>
      <c r="Y2888" t="s">
        <v>86</v>
      </c>
      <c r="Z2888">
        <f>HYPERLINK("https://hotelmonitor-cachepage.eclerx.com/savepage/tk_15454758770605123_sr_62.html","info")</f>
        <v/>
      </c>
      <c r="AA2888" t="n">
        <v>-6735217</v>
      </c>
      <c r="AB2888" t="s">
        <v>3128</v>
      </c>
      <c r="AC2888" t="s">
        <v>88</v>
      </c>
      <c r="AD2888" t="s">
        <v>89</v>
      </c>
      <c r="AE2888" t="s"/>
      <c r="AF2888" t="s"/>
      <c r="AG2888" t="s"/>
      <c r="AH2888" t="s">
        <v>3296</v>
      </c>
      <c r="AI2888" t="s">
        <v>3292</v>
      </c>
      <c r="AJ2888" t="s"/>
      <c r="AK2888" t="s">
        <v>99</v>
      </c>
      <c r="AL2888" t="s"/>
      <c r="AM2888" t="s"/>
      <c r="AN2888" t="s">
        <v>91</v>
      </c>
      <c r="AO2888" t="s"/>
      <c r="AP2888" t="n">
        <v>53</v>
      </c>
      <c r="AQ2888" t="s">
        <v>92</v>
      </c>
      <c r="AR2888" t="s"/>
      <c r="AS2888" t="s">
        <v>742</v>
      </c>
      <c r="AT2888" t="s">
        <v>94</v>
      </c>
      <c r="AU2888" t="s">
        <v>91</v>
      </c>
      <c r="AV2888" t="s"/>
      <c r="AW2888" t="s">
        <v>95</v>
      </c>
      <c r="AX2888" t="s"/>
      <c r="AY2888" t="n">
        <v>6735217</v>
      </c>
      <c r="AZ2888" t="s">
        <v>3104</v>
      </c>
      <c r="BA2888" t="s"/>
      <c r="BB2888" t="s"/>
      <c r="BC2888" t="n">
        <v>39.1133</v>
      </c>
      <c r="BD2888" t="n">
        <v>39.1133</v>
      </c>
      <c r="BE2888" t="s">
        <v>3297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>
        <v>98</v>
      </c>
      <c r="BO2888" t="s">
        <v>82</v>
      </c>
      <c r="BP2888" t="s">
        <v>99</v>
      </c>
      <c r="BQ2888" t="s">
        <v>3295</v>
      </c>
      <c r="BR2888" t="s">
        <v>3106</v>
      </c>
    </row>
    <row r="2889" spans="1:70">
      <c r="A2889" t="s">
        <v>70</v>
      </c>
      <c r="B2889" t="s">
        <v>71</v>
      </c>
      <c r="C2889" t="s">
        <v>72</v>
      </c>
      <c r="D2889" t="n">
        <v>3</v>
      </c>
      <c r="E2889" t="s">
        <v>3100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388.58</v>
      </c>
      <c r="L2889" t="s">
        <v>77</v>
      </c>
      <c r="M2889" t="s"/>
      <c r="N2889" t="s">
        <v>3291</v>
      </c>
      <c r="O2889" t="s">
        <v>79</v>
      </c>
      <c r="P2889" t="s">
        <v>3100</v>
      </c>
      <c r="Q2889" t="s"/>
      <c r="R2889" t="s">
        <v>80</v>
      </c>
      <c r="S2889" t="s">
        <v>3292</v>
      </c>
      <c r="T2889" t="s">
        <v>82</v>
      </c>
      <c r="U2889" t="s">
        <v>83</v>
      </c>
      <c r="V2889" t="s">
        <v>84</v>
      </c>
      <c r="W2889" t="s">
        <v>103</v>
      </c>
      <c r="X2889" t="s"/>
      <c r="Y2889" t="s">
        <v>86</v>
      </c>
      <c r="Z2889">
        <f>HYPERLINK("https://hotelmonitor-cachepage.eclerx.com/savepage/tk_15454758770605123_sr_62.html","info")</f>
        <v/>
      </c>
      <c r="AA2889" t="n">
        <v>-6735217</v>
      </c>
      <c r="AB2889" t="s">
        <v>3128</v>
      </c>
      <c r="AC2889" t="s">
        <v>88</v>
      </c>
      <c r="AD2889" t="s">
        <v>89</v>
      </c>
      <c r="AE2889" t="s"/>
      <c r="AF2889" t="s"/>
      <c r="AG2889" t="s"/>
      <c r="AH2889" t="s">
        <v>3296</v>
      </c>
      <c r="AI2889" t="s">
        <v>3292</v>
      </c>
      <c r="AJ2889" t="s"/>
      <c r="AK2889" t="s">
        <v>99</v>
      </c>
      <c r="AL2889" t="s"/>
      <c r="AM2889" t="s"/>
      <c r="AN2889" t="s">
        <v>91</v>
      </c>
      <c r="AO2889" t="s"/>
      <c r="AP2889" t="n">
        <v>53</v>
      </c>
      <c r="AQ2889" t="s">
        <v>92</v>
      </c>
      <c r="AR2889" t="s"/>
      <c r="AS2889" t="s">
        <v>742</v>
      </c>
      <c r="AT2889" t="s">
        <v>94</v>
      </c>
      <c r="AU2889" t="s">
        <v>91</v>
      </c>
      <c r="AV2889" t="s"/>
      <c r="AW2889" t="s">
        <v>95</v>
      </c>
      <c r="AX2889" t="s"/>
      <c r="AY2889" t="n">
        <v>6735217</v>
      </c>
      <c r="AZ2889" t="s">
        <v>3104</v>
      </c>
      <c r="BA2889" t="s"/>
      <c r="BB2889" t="s"/>
      <c r="BC2889" t="n">
        <v>39.1133</v>
      </c>
      <c r="BD2889" t="n">
        <v>39.1133</v>
      </c>
      <c r="BE2889" t="s">
        <v>3297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>
        <v>98</v>
      </c>
      <c r="BO2889" t="s">
        <v>82</v>
      </c>
      <c r="BP2889" t="s">
        <v>99</v>
      </c>
      <c r="BQ2889" t="s">
        <v>3295</v>
      </c>
      <c r="BR2889" t="s">
        <v>3106</v>
      </c>
    </row>
    <row r="2890" spans="1:70">
      <c r="A2890" t="s">
        <v>70</v>
      </c>
      <c r="B2890" t="s">
        <v>71</v>
      </c>
      <c r="C2890" t="s">
        <v>72</v>
      </c>
      <c r="D2890" t="n">
        <v>3</v>
      </c>
      <c r="E2890" t="s">
        <v>3100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413.33</v>
      </c>
      <c r="L2890" t="s">
        <v>77</v>
      </c>
      <c r="M2890" t="s"/>
      <c r="N2890" t="s">
        <v>3298</v>
      </c>
      <c r="O2890" t="s">
        <v>79</v>
      </c>
      <c r="P2890" t="s">
        <v>3100</v>
      </c>
      <c r="Q2890" t="s"/>
      <c r="R2890" t="s">
        <v>80</v>
      </c>
      <c r="S2890" t="s">
        <v>3299</v>
      </c>
      <c r="T2890" t="s">
        <v>82</v>
      </c>
      <c r="U2890" t="s">
        <v>83</v>
      </c>
      <c r="V2890" t="s">
        <v>84</v>
      </c>
      <c r="W2890" t="s">
        <v>103</v>
      </c>
      <c r="X2890" t="s"/>
      <c r="Y2890" t="s">
        <v>86</v>
      </c>
      <c r="Z2890">
        <f>HYPERLINK("https://hotelmonitor-cachepage.eclerx.com/savepage/tk_15454758770605123_sr_62.html","info")</f>
        <v/>
      </c>
      <c r="AA2890" t="n">
        <v>-6735217</v>
      </c>
      <c r="AB2890" t="s">
        <v>3128</v>
      </c>
      <c r="AC2890" t="s">
        <v>88</v>
      </c>
      <c r="AD2890" t="s">
        <v>89</v>
      </c>
      <c r="AE2890" t="s"/>
      <c r="AF2890" t="s"/>
      <c r="AG2890" t="s"/>
      <c r="AH2890" t="s">
        <v>3300</v>
      </c>
      <c r="AI2890" t="s">
        <v>3299</v>
      </c>
      <c r="AJ2890" t="s"/>
      <c r="AK2890" t="s">
        <v>91</v>
      </c>
      <c r="AL2890" t="s"/>
      <c r="AM2890" t="s"/>
      <c r="AN2890" t="s">
        <v>91</v>
      </c>
      <c r="AO2890" t="s"/>
      <c r="AP2890" t="n">
        <v>53</v>
      </c>
      <c r="AQ2890" t="s">
        <v>92</v>
      </c>
      <c r="AR2890" t="s"/>
      <c r="AS2890" t="s">
        <v>3280</v>
      </c>
      <c r="AT2890" t="s">
        <v>94</v>
      </c>
      <c r="AU2890" t="s">
        <v>91</v>
      </c>
      <c r="AV2890" t="s"/>
      <c r="AW2890" t="s">
        <v>95</v>
      </c>
      <c r="AX2890" t="s"/>
      <c r="AY2890" t="n">
        <v>6735217</v>
      </c>
      <c r="AZ2890" t="s">
        <v>3104</v>
      </c>
      <c r="BA2890" t="s"/>
      <c r="BB2890" t="s"/>
      <c r="BC2890" t="n">
        <v>39.1133</v>
      </c>
      <c r="BD2890" t="n">
        <v>39.1133</v>
      </c>
      <c r="BE2890" t="s">
        <v>3301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>
        <v>98</v>
      </c>
      <c r="BO2890" t="s">
        <v>82</v>
      </c>
      <c r="BP2890" t="s">
        <v>99</v>
      </c>
      <c r="BQ2890" t="s">
        <v>3302</v>
      </c>
      <c r="BR2890" t="s">
        <v>3106</v>
      </c>
    </row>
    <row r="2891" spans="1:70">
      <c r="A2891" t="s">
        <v>70</v>
      </c>
      <c r="B2891" t="s">
        <v>71</v>
      </c>
      <c r="C2891" t="s">
        <v>72</v>
      </c>
      <c r="D2891" t="n">
        <v>3</v>
      </c>
      <c r="E2891" t="s">
        <v>3100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413.33</v>
      </c>
      <c r="L2891" t="s">
        <v>77</v>
      </c>
      <c r="M2891" t="s"/>
      <c r="N2891" t="s">
        <v>3298</v>
      </c>
      <c r="O2891" t="s">
        <v>79</v>
      </c>
      <c r="P2891" t="s">
        <v>3100</v>
      </c>
      <c r="Q2891" t="s"/>
      <c r="R2891" t="s">
        <v>80</v>
      </c>
      <c r="S2891" t="s">
        <v>3299</v>
      </c>
      <c r="T2891" t="s">
        <v>82</v>
      </c>
      <c r="U2891" t="s">
        <v>83</v>
      </c>
      <c r="V2891" t="s">
        <v>84</v>
      </c>
      <c r="W2891" t="s">
        <v>103</v>
      </c>
      <c r="X2891" t="s"/>
      <c r="Y2891" t="s">
        <v>86</v>
      </c>
      <c r="Z2891">
        <f>HYPERLINK("https://hotelmonitor-cachepage.eclerx.com/savepage/tk_15454758770605123_sr_62.html","info")</f>
        <v/>
      </c>
      <c r="AA2891" t="n">
        <v>-6735217</v>
      </c>
      <c r="AB2891" t="s">
        <v>3128</v>
      </c>
      <c r="AC2891" t="s">
        <v>88</v>
      </c>
      <c r="AD2891" t="s">
        <v>89</v>
      </c>
      <c r="AE2891" t="s"/>
      <c r="AF2891" t="s"/>
      <c r="AG2891" t="s"/>
      <c r="AH2891" t="s">
        <v>3300</v>
      </c>
      <c r="AI2891" t="s">
        <v>3299</v>
      </c>
      <c r="AJ2891" t="s"/>
      <c r="AK2891" t="s">
        <v>91</v>
      </c>
      <c r="AL2891" t="s"/>
      <c r="AM2891" t="s"/>
      <c r="AN2891" t="s">
        <v>91</v>
      </c>
      <c r="AO2891" t="s"/>
      <c r="AP2891" t="n">
        <v>53</v>
      </c>
      <c r="AQ2891" t="s">
        <v>92</v>
      </c>
      <c r="AR2891" t="s"/>
      <c r="AS2891" t="s">
        <v>3280</v>
      </c>
      <c r="AT2891" t="s">
        <v>94</v>
      </c>
      <c r="AU2891" t="s">
        <v>91</v>
      </c>
      <c r="AV2891" t="s"/>
      <c r="AW2891" t="s">
        <v>95</v>
      </c>
      <c r="AX2891" t="s"/>
      <c r="AY2891" t="n">
        <v>6735217</v>
      </c>
      <c r="AZ2891" t="s">
        <v>3104</v>
      </c>
      <c r="BA2891" t="s"/>
      <c r="BB2891" t="s"/>
      <c r="BC2891" t="n">
        <v>39.1133</v>
      </c>
      <c r="BD2891" t="n">
        <v>39.1133</v>
      </c>
      <c r="BE2891" t="s">
        <v>3301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>
        <v>98</v>
      </c>
      <c r="BO2891" t="s">
        <v>82</v>
      </c>
      <c r="BP2891" t="s">
        <v>99</v>
      </c>
      <c r="BQ2891" t="s">
        <v>3302</v>
      </c>
      <c r="BR2891" t="s">
        <v>3106</v>
      </c>
    </row>
    <row r="2892" spans="1:70">
      <c r="A2892" t="s">
        <v>70</v>
      </c>
      <c r="B2892" t="s">
        <v>71</v>
      </c>
      <c r="C2892" t="s">
        <v>72</v>
      </c>
      <c r="D2892" t="n">
        <v>3</v>
      </c>
      <c r="E2892" t="s">
        <v>3100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413.33</v>
      </c>
      <c r="L2892" t="s">
        <v>77</v>
      </c>
      <c r="M2892" t="s"/>
      <c r="N2892" t="s">
        <v>3298</v>
      </c>
      <c r="O2892" t="s">
        <v>79</v>
      </c>
      <c r="P2892" t="s">
        <v>3100</v>
      </c>
      <c r="Q2892" t="s"/>
      <c r="R2892" t="s">
        <v>80</v>
      </c>
      <c r="S2892" t="s">
        <v>3299</v>
      </c>
      <c r="T2892" t="s">
        <v>82</v>
      </c>
      <c r="U2892" t="s">
        <v>83</v>
      </c>
      <c r="V2892" t="s">
        <v>84</v>
      </c>
      <c r="W2892" t="s">
        <v>103</v>
      </c>
      <c r="X2892" t="s"/>
      <c r="Y2892" t="s">
        <v>86</v>
      </c>
      <c r="Z2892">
        <f>HYPERLINK("https://hotelmonitor-cachepage.eclerx.com/savepage/tk_15454758770605123_sr_62.html","info")</f>
        <v/>
      </c>
      <c r="AA2892" t="n">
        <v>-6735217</v>
      </c>
      <c r="AB2892" t="s">
        <v>3128</v>
      </c>
      <c r="AC2892" t="s">
        <v>88</v>
      </c>
      <c r="AD2892" t="s">
        <v>89</v>
      </c>
      <c r="AE2892" t="s"/>
      <c r="AF2892" t="s"/>
      <c r="AG2892" t="s"/>
      <c r="AH2892" t="s">
        <v>3303</v>
      </c>
      <c r="AI2892" t="s">
        <v>3299</v>
      </c>
      <c r="AJ2892" t="s"/>
      <c r="AK2892" t="s">
        <v>99</v>
      </c>
      <c r="AL2892" t="s"/>
      <c r="AM2892" t="s"/>
      <c r="AN2892" t="s">
        <v>91</v>
      </c>
      <c r="AO2892" t="s"/>
      <c r="AP2892" t="n">
        <v>53</v>
      </c>
      <c r="AQ2892" t="s">
        <v>92</v>
      </c>
      <c r="AR2892" t="s"/>
      <c r="AS2892" t="s">
        <v>3280</v>
      </c>
      <c r="AT2892" t="s">
        <v>94</v>
      </c>
      <c r="AU2892" t="s">
        <v>91</v>
      </c>
      <c r="AV2892" t="s"/>
      <c r="AW2892" t="s">
        <v>95</v>
      </c>
      <c r="AX2892" t="s"/>
      <c r="AY2892" t="n">
        <v>6735217</v>
      </c>
      <c r="AZ2892" t="s">
        <v>3104</v>
      </c>
      <c r="BA2892" t="s"/>
      <c r="BB2892" t="s"/>
      <c r="BC2892" t="n">
        <v>39.1133</v>
      </c>
      <c r="BD2892" t="n">
        <v>39.1133</v>
      </c>
      <c r="BE2892" t="s">
        <v>3304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>
        <v>98</v>
      </c>
      <c r="BO2892" t="s">
        <v>82</v>
      </c>
      <c r="BP2892" t="s">
        <v>99</v>
      </c>
      <c r="BQ2892" t="s">
        <v>3302</v>
      </c>
      <c r="BR2892" t="s">
        <v>3106</v>
      </c>
    </row>
    <row r="2893" spans="1:70">
      <c r="A2893" t="s">
        <v>70</v>
      </c>
      <c r="B2893" t="s">
        <v>71</v>
      </c>
      <c r="C2893" t="s">
        <v>72</v>
      </c>
      <c r="D2893" t="n">
        <v>3</v>
      </c>
      <c r="E2893" t="s">
        <v>3100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413.33</v>
      </c>
      <c r="L2893" t="s">
        <v>77</v>
      </c>
      <c r="M2893" t="s"/>
      <c r="N2893" t="s">
        <v>3298</v>
      </c>
      <c r="O2893" t="s">
        <v>79</v>
      </c>
      <c r="P2893" t="s">
        <v>3100</v>
      </c>
      <c r="Q2893" t="s"/>
      <c r="R2893" t="s">
        <v>80</v>
      </c>
      <c r="S2893" t="s">
        <v>3299</v>
      </c>
      <c r="T2893" t="s">
        <v>82</v>
      </c>
      <c r="U2893" t="s">
        <v>83</v>
      </c>
      <c r="V2893" t="s">
        <v>84</v>
      </c>
      <c r="W2893" t="s">
        <v>103</v>
      </c>
      <c r="X2893" t="s"/>
      <c r="Y2893" t="s">
        <v>86</v>
      </c>
      <c r="Z2893">
        <f>HYPERLINK("https://hotelmonitor-cachepage.eclerx.com/savepage/tk_15454758770605123_sr_62.html","info")</f>
        <v/>
      </c>
      <c r="AA2893" t="n">
        <v>-6735217</v>
      </c>
      <c r="AB2893" t="s">
        <v>3128</v>
      </c>
      <c r="AC2893" t="s">
        <v>88</v>
      </c>
      <c r="AD2893" t="s">
        <v>89</v>
      </c>
      <c r="AE2893" t="s"/>
      <c r="AF2893" t="s"/>
      <c r="AG2893" t="s"/>
      <c r="AH2893" t="s">
        <v>3303</v>
      </c>
      <c r="AI2893" t="s">
        <v>3299</v>
      </c>
      <c r="AJ2893" t="s"/>
      <c r="AK2893" t="s">
        <v>99</v>
      </c>
      <c r="AL2893" t="s"/>
      <c r="AM2893" t="s"/>
      <c r="AN2893" t="s">
        <v>91</v>
      </c>
      <c r="AO2893" t="s"/>
      <c r="AP2893" t="n">
        <v>53</v>
      </c>
      <c r="AQ2893" t="s">
        <v>92</v>
      </c>
      <c r="AR2893" t="s"/>
      <c r="AS2893" t="s">
        <v>3280</v>
      </c>
      <c r="AT2893" t="s">
        <v>94</v>
      </c>
      <c r="AU2893" t="s">
        <v>91</v>
      </c>
      <c r="AV2893" t="s"/>
      <c r="AW2893" t="s">
        <v>95</v>
      </c>
      <c r="AX2893" t="s"/>
      <c r="AY2893" t="n">
        <v>6735217</v>
      </c>
      <c r="AZ2893" t="s">
        <v>3104</v>
      </c>
      <c r="BA2893" t="s"/>
      <c r="BB2893" t="s"/>
      <c r="BC2893" t="n">
        <v>39.1133</v>
      </c>
      <c r="BD2893" t="n">
        <v>39.1133</v>
      </c>
      <c r="BE2893" t="s">
        <v>3304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>
        <v>98</v>
      </c>
      <c r="BO2893" t="s">
        <v>82</v>
      </c>
      <c r="BP2893" t="s">
        <v>99</v>
      </c>
      <c r="BQ2893" t="s">
        <v>3302</v>
      </c>
      <c r="BR2893" t="s">
        <v>3106</v>
      </c>
    </row>
    <row r="2894" spans="1:70">
      <c r="A2894" t="s">
        <v>70</v>
      </c>
      <c r="B2894" t="s">
        <v>71</v>
      </c>
      <c r="C2894" t="s">
        <v>72</v>
      </c>
      <c r="D2894" t="n">
        <v>3</v>
      </c>
      <c r="E2894" t="s">
        <v>3305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48.02</v>
      </c>
      <c r="L2894" t="s">
        <v>77</v>
      </c>
      <c r="M2894" t="s"/>
      <c r="N2894" t="s">
        <v>181</v>
      </c>
      <c r="O2894" t="s">
        <v>79</v>
      </c>
      <c r="P2894" t="s">
        <v>3305</v>
      </c>
      <c r="Q2894" t="s"/>
      <c r="R2894" t="s">
        <v>267</v>
      </c>
      <c r="S2894" t="s">
        <v>3306</v>
      </c>
      <c r="T2894" t="s">
        <v>82</v>
      </c>
      <c r="U2894" t="s">
        <v>83</v>
      </c>
      <c r="V2894" t="s">
        <v>84</v>
      </c>
      <c r="W2894" t="s">
        <v>103</v>
      </c>
      <c r="X2894" t="s"/>
      <c r="Y2894" t="s">
        <v>86</v>
      </c>
      <c r="Z2894">
        <f>HYPERLINK("https://hotelmonitor-cachepage.eclerx.com/savepage/tk_1545475876713371_sr_62.html","info")</f>
        <v/>
      </c>
      <c r="AA2894" t="n">
        <v>-418101</v>
      </c>
      <c r="AB2894" t="s">
        <v>624</v>
      </c>
      <c r="AC2894" t="s">
        <v>88</v>
      </c>
      <c r="AD2894" t="s">
        <v>89</v>
      </c>
      <c r="AE2894" t="s"/>
      <c r="AF2894" t="s"/>
      <c r="AG2894" t="s"/>
      <c r="AH2894" t="s">
        <v>3307</v>
      </c>
      <c r="AI2894" t="s">
        <v>3306</v>
      </c>
      <c r="AJ2894" t="s"/>
      <c r="AK2894" t="s">
        <v>91</v>
      </c>
      <c r="AL2894" t="s"/>
      <c r="AM2894" t="s"/>
      <c r="AN2894" t="s">
        <v>99</v>
      </c>
      <c r="AO2894" t="s">
        <v>185</v>
      </c>
      <c r="AP2894" t="n">
        <v>11</v>
      </c>
      <c r="AQ2894" t="s">
        <v>92</v>
      </c>
      <c r="AR2894" t="s"/>
      <c r="AS2894" t="s">
        <v>3280</v>
      </c>
      <c r="AT2894" t="s">
        <v>94</v>
      </c>
      <c r="AU2894" t="s">
        <v>91</v>
      </c>
      <c r="AV2894" t="s"/>
      <c r="AW2894" t="s">
        <v>95</v>
      </c>
      <c r="AX2894" t="s"/>
      <c r="AY2894" t="n">
        <v>418101</v>
      </c>
      <c r="AZ2894" t="s">
        <v>3308</v>
      </c>
      <c r="BA2894" t="s"/>
      <c r="BB2894" t="s"/>
      <c r="BC2894" t="n">
        <v>38.9692</v>
      </c>
      <c r="BD2894" t="n">
        <v>38.9692</v>
      </c>
      <c r="BE2894" t="s">
        <v>3309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>
        <v>284</v>
      </c>
      <c r="BO2894" t="s">
        <v>82</v>
      </c>
      <c r="BP2894" t="s">
        <v>99</v>
      </c>
      <c r="BQ2894" t="s">
        <v>188</v>
      </c>
      <c r="BR2894" t="s">
        <v>205</v>
      </c>
    </row>
    <row r="2895" spans="1:70">
      <c r="A2895" t="s">
        <v>70</v>
      </c>
      <c r="B2895" t="s">
        <v>71</v>
      </c>
      <c r="C2895" t="s">
        <v>72</v>
      </c>
      <c r="D2895" t="n">
        <v>3</v>
      </c>
      <c r="E2895" t="s">
        <v>3305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48.02</v>
      </c>
      <c r="L2895" t="s">
        <v>77</v>
      </c>
      <c r="M2895" t="s"/>
      <c r="N2895" t="s">
        <v>181</v>
      </c>
      <c r="O2895" t="s">
        <v>79</v>
      </c>
      <c r="P2895" t="s">
        <v>3305</v>
      </c>
      <c r="Q2895" t="s"/>
      <c r="R2895" t="s">
        <v>267</v>
      </c>
      <c r="S2895" t="s">
        <v>3306</v>
      </c>
      <c r="T2895" t="s">
        <v>82</v>
      </c>
      <c r="U2895" t="s">
        <v>83</v>
      </c>
      <c r="V2895" t="s">
        <v>84</v>
      </c>
      <c r="W2895" t="s">
        <v>103</v>
      </c>
      <c r="X2895" t="s"/>
      <c r="Y2895" t="s">
        <v>86</v>
      </c>
      <c r="Z2895">
        <f>HYPERLINK("https://hotelmonitor-cachepage.eclerx.com/savepage/tk_1545475876713371_sr_62.html","info")</f>
        <v/>
      </c>
      <c r="AA2895" t="n">
        <v>-418101</v>
      </c>
      <c r="AB2895" t="s">
        <v>624</v>
      </c>
      <c r="AC2895" t="s">
        <v>88</v>
      </c>
      <c r="AD2895" t="s">
        <v>89</v>
      </c>
      <c r="AE2895" t="s"/>
      <c r="AF2895" t="s"/>
      <c r="AG2895" t="s"/>
      <c r="AH2895" t="s">
        <v>3307</v>
      </c>
      <c r="AI2895" t="s">
        <v>3306</v>
      </c>
      <c r="AJ2895" t="s"/>
      <c r="AK2895" t="s">
        <v>91</v>
      </c>
      <c r="AL2895" t="s"/>
      <c r="AM2895" t="s"/>
      <c r="AN2895" t="s">
        <v>99</v>
      </c>
      <c r="AO2895" t="s">
        <v>185</v>
      </c>
      <c r="AP2895" t="n">
        <v>11</v>
      </c>
      <c r="AQ2895" t="s">
        <v>92</v>
      </c>
      <c r="AR2895" t="s"/>
      <c r="AS2895" t="s">
        <v>3280</v>
      </c>
      <c r="AT2895" t="s">
        <v>94</v>
      </c>
      <c r="AU2895" t="s">
        <v>91</v>
      </c>
      <c r="AV2895" t="s"/>
      <c r="AW2895" t="s">
        <v>95</v>
      </c>
      <c r="AX2895" t="s"/>
      <c r="AY2895" t="n">
        <v>418101</v>
      </c>
      <c r="AZ2895" t="s">
        <v>3308</v>
      </c>
      <c r="BA2895" t="s"/>
      <c r="BB2895" t="s"/>
      <c r="BC2895" t="n">
        <v>38.9692</v>
      </c>
      <c r="BD2895" t="n">
        <v>38.9692</v>
      </c>
      <c r="BE2895" t="s">
        <v>3309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>
        <v>284</v>
      </c>
      <c r="BO2895" t="s">
        <v>82</v>
      </c>
      <c r="BP2895" t="s">
        <v>99</v>
      </c>
      <c r="BQ2895" t="s">
        <v>188</v>
      </c>
      <c r="BR2895" t="s">
        <v>205</v>
      </c>
    </row>
    <row r="2896" spans="1:70">
      <c r="A2896" t="s">
        <v>70</v>
      </c>
      <c r="B2896" t="s">
        <v>71</v>
      </c>
      <c r="C2896" t="s">
        <v>311</v>
      </c>
      <c r="D2896" t="n">
        <v>3</v>
      </c>
      <c r="E2896" t="s">
        <v>558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92.06999999999999</v>
      </c>
      <c r="L2896" t="s">
        <v>77</v>
      </c>
      <c r="M2896" t="s"/>
      <c r="N2896" t="s">
        <v>559</v>
      </c>
      <c r="O2896" t="s">
        <v>79</v>
      </c>
      <c r="P2896" t="s">
        <v>558</v>
      </c>
      <c r="Q2896" t="s"/>
      <c r="R2896" t="s">
        <v>80</v>
      </c>
      <c r="S2896" t="s">
        <v>1346</v>
      </c>
      <c r="T2896" t="s">
        <v>82</v>
      </c>
      <c r="U2896" t="s">
        <v>83</v>
      </c>
      <c r="V2896" t="s">
        <v>84</v>
      </c>
      <c r="W2896" t="s">
        <v>103</v>
      </c>
      <c r="X2896" t="s"/>
      <c r="Y2896" t="s">
        <v>86</v>
      </c>
      <c r="Z2896">
        <f>HYPERLINK("https://hotelmonitor-cachepage.eclerx.com/savepage/tk_15454758809063265_sr_59.html","info")</f>
        <v/>
      </c>
      <c r="AA2896" t="n">
        <v>-426808</v>
      </c>
      <c r="AB2896" t="s">
        <v>323</v>
      </c>
      <c r="AC2896" t="s">
        <v>88</v>
      </c>
      <c r="AD2896" t="s">
        <v>89</v>
      </c>
      <c r="AE2896" t="s"/>
      <c r="AF2896" t="s"/>
      <c r="AG2896" t="s"/>
      <c r="AH2896" t="s">
        <v>1347</v>
      </c>
      <c r="AI2896" t="s">
        <v>1346</v>
      </c>
      <c r="AJ2896" t="s"/>
      <c r="AK2896" t="s">
        <v>91</v>
      </c>
      <c r="AL2896" t="s"/>
      <c r="AM2896" t="s"/>
      <c r="AN2896" t="s">
        <v>99</v>
      </c>
      <c r="AO2896" t="s">
        <v>289</v>
      </c>
      <c r="AP2896" t="n">
        <v>11</v>
      </c>
      <c r="AQ2896" t="s">
        <v>92</v>
      </c>
      <c r="AR2896" t="s"/>
      <c r="AS2896" t="s">
        <v>332</v>
      </c>
      <c r="AT2896" t="s">
        <v>94</v>
      </c>
      <c r="AU2896" t="s">
        <v>99</v>
      </c>
      <c r="AV2896" t="s"/>
      <c r="AW2896" t="s">
        <v>95</v>
      </c>
      <c r="AX2896" t="s"/>
      <c r="AY2896" t="n">
        <v>426808</v>
      </c>
      <c r="AZ2896" t="s">
        <v>564</v>
      </c>
      <c r="BA2896" t="s"/>
      <c r="BB2896" t="s"/>
      <c r="BC2896" t="n">
        <v>38.9174</v>
      </c>
      <c r="BD2896" t="n">
        <v>38.9174</v>
      </c>
      <c r="BE2896" t="s">
        <v>1348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>
        <v>98</v>
      </c>
      <c r="BO2896" t="s">
        <v>82</v>
      </c>
      <c r="BP2896" t="s">
        <v>99</v>
      </c>
      <c r="BQ2896" t="s">
        <v>566</v>
      </c>
      <c r="BR2896" t="s">
        <v>387</v>
      </c>
    </row>
    <row r="2897" spans="1:70">
      <c r="A2897" t="s">
        <v>70</v>
      </c>
      <c r="B2897" t="s">
        <v>71</v>
      </c>
      <c r="C2897" t="s">
        <v>311</v>
      </c>
      <c r="D2897" t="n">
        <v>3</v>
      </c>
      <c r="E2897" t="s">
        <v>558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92.06999999999999</v>
      </c>
      <c r="L2897" t="s">
        <v>77</v>
      </c>
      <c r="M2897" t="s"/>
      <c r="N2897" t="s">
        <v>559</v>
      </c>
      <c r="O2897" t="s">
        <v>79</v>
      </c>
      <c r="P2897" t="s">
        <v>558</v>
      </c>
      <c r="Q2897" t="s"/>
      <c r="R2897" t="s">
        <v>80</v>
      </c>
      <c r="S2897" t="s">
        <v>1346</v>
      </c>
      <c r="T2897" t="s">
        <v>82</v>
      </c>
      <c r="U2897" t="s">
        <v>83</v>
      </c>
      <c r="V2897" t="s">
        <v>84</v>
      </c>
      <c r="W2897" t="s">
        <v>103</v>
      </c>
      <c r="X2897" t="s"/>
      <c r="Y2897" t="s">
        <v>86</v>
      </c>
      <c r="Z2897">
        <f>HYPERLINK("https://hotelmonitor-cachepage.eclerx.com/savepage/tk_15454758809063265_sr_59.html","info")</f>
        <v/>
      </c>
      <c r="AA2897" t="n">
        <v>-426808</v>
      </c>
      <c r="AB2897" t="s">
        <v>323</v>
      </c>
      <c r="AC2897" t="s">
        <v>88</v>
      </c>
      <c r="AD2897" t="s">
        <v>89</v>
      </c>
      <c r="AE2897" t="s"/>
      <c r="AF2897" t="s"/>
      <c r="AG2897" t="s"/>
      <c r="AH2897" t="s">
        <v>1347</v>
      </c>
      <c r="AI2897" t="s">
        <v>1346</v>
      </c>
      <c r="AJ2897" t="s"/>
      <c r="AK2897" t="s">
        <v>91</v>
      </c>
      <c r="AL2897" t="s"/>
      <c r="AM2897" t="s"/>
      <c r="AN2897" t="s">
        <v>99</v>
      </c>
      <c r="AO2897" t="s">
        <v>289</v>
      </c>
      <c r="AP2897" t="n">
        <v>11</v>
      </c>
      <c r="AQ2897" t="s">
        <v>92</v>
      </c>
      <c r="AR2897" t="s"/>
      <c r="AS2897" t="s">
        <v>332</v>
      </c>
      <c r="AT2897" t="s">
        <v>94</v>
      </c>
      <c r="AU2897" t="s">
        <v>99</v>
      </c>
      <c r="AV2897" t="s"/>
      <c r="AW2897" t="s">
        <v>95</v>
      </c>
      <c r="AX2897" t="s"/>
      <c r="AY2897" t="n">
        <v>426808</v>
      </c>
      <c r="AZ2897" t="s">
        <v>564</v>
      </c>
      <c r="BA2897" t="s"/>
      <c r="BB2897" t="s"/>
      <c r="BC2897" t="n">
        <v>38.9174</v>
      </c>
      <c r="BD2897" t="n">
        <v>38.9174</v>
      </c>
      <c r="BE2897" t="s">
        <v>1348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>
        <v>98</v>
      </c>
      <c r="BO2897" t="s">
        <v>82</v>
      </c>
      <c r="BP2897" t="s">
        <v>99</v>
      </c>
      <c r="BQ2897" t="s">
        <v>566</v>
      </c>
      <c r="BR2897" t="s">
        <v>387</v>
      </c>
    </row>
    <row r="2898" spans="1:70">
      <c r="A2898" t="s">
        <v>70</v>
      </c>
      <c r="B2898" t="s">
        <v>71</v>
      </c>
      <c r="C2898" t="s">
        <v>311</v>
      </c>
      <c r="D2898" t="n">
        <v>3</v>
      </c>
      <c r="E2898" t="s">
        <v>558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97.89</v>
      </c>
      <c r="L2898" t="s">
        <v>77</v>
      </c>
      <c r="M2898" t="s"/>
      <c r="N2898" t="s">
        <v>559</v>
      </c>
      <c r="O2898" t="s">
        <v>79</v>
      </c>
      <c r="P2898" t="s">
        <v>558</v>
      </c>
      <c r="Q2898" t="s"/>
      <c r="R2898" t="s">
        <v>80</v>
      </c>
      <c r="S2898" t="s">
        <v>3310</v>
      </c>
      <c r="T2898" t="s">
        <v>82</v>
      </c>
      <c r="U2898" t="s">
        <v>83</v>
      </c>
      <c r="V2898" t="s">
        <v>84</v>
      </c>
      <c r="W2898" t="s">
        <v>103</v>
      </c>
      <c r="X2898" t="s"/>
      <c r="Y2898" t="s">
        <v>86</v>
      </c>
      <c r="Z2898">
        <f>HYPERLINK("https://hotelmonitor-cachepage.eclerx.com/savepage/tk_15454758809063265_sr_59.html","info")</f>
        <v/>
      </c>
      <c r="AA2898" t="n">
        <v>-426808</v>
      </c>
      <c r="AB2898" t="s">
        <v>796</v>
      </c>
      <c r="AC2898" t="s">
        <v>196</v>
      </c>
      <c r="AD2898" t="s">
        <v>89</v>
      </c>
      <c r="AE2898" t="s"/>
      <c r="AF2898" t="s"/>
      <c r="AG2898" t="s"/>
      <c r="AH2898" t="s">
        <v>3311</v>
      </c>
      <c r="AI2898" t="s">
        <v>3310</v>
      </c>
      <c r="AJ2898" t="s"/>
      <c r="AK2898" t="s">
        <v>91</v>
      </c>
      <c r="AL2898" t="s"/>
      <c r="AM2898" t="s">
        <v>114</v>
      </c>
      <c r="AN2898" t="s">
        <v>91</v>
      </c>
      <c r="AO2898" t="s"/>
      <c r="AP2898" t="n">
        <v>11</v>
      </c>
      <c r="AQ2898" t="s">
        <v>92</v>
      </c>
      <c r="AR2898" t="s"/>
      <c r="AS2898" t="s">
        <v>115</v>
      </c>
      <c r="AT2898" t="s">
        <v>94</v>
      </c>
      <c r="AU2898" t="s">
        <v>91</v>
      </c>
      <c r="AV2898" t="s"/>
      <c r="AW2898" t="s">
        <v>95</v>
      </c>
      <c r="AX2898" t="s"/>
      <c r="AY2898" t="n">
        <v>426808</v>
      </c>
      <c r="AZ2898" t="s">
        <v>564</v>
      </c>
      <c r="BA2898" t="s"/>
      <c r="BB2898" t="s"/>
      <c r="BC2898" t="n">
        <v>38.9174</v>
      </c>
      <c r="BD2898" t="n">
        <v>38.9174</v>
      </c>
      <c r="BE2898" t="s">
        <v>3312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>
        <v>566</v>
      </c>
      <c r="BR2898" t="s">
        <v>387</v>
      </c>
    </row>
    <row r="2899" spans="1:70">
      <c r="A2899" t="s">
        <v>70</v>
      </c>
      <c r="B2899" t="s">
        <v>71</v>
      </c>
      <c r="C2899" t="s">
        <v>311</v>
      </c>
      <c r="D2899" t="n">
        <v>3</v>
      </c>
      <c r="E2899" t="s">
        <v>558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97.89</v>
      </c>
      <c r="L2899" t="s">
        <v>77</v>
      </c>
      <c r="M2899" t="s"/>
      <c r="N2899" t="s">
        <v>559</v>
      </c>
      <c r="O2899" t="s">
        <v>79</v>
      </c>
      <c r="P2899" t="s">
        <v>558</v>
      </c>
      <c r="Q2899" t="s"/>
      <c r="R2899" t="s">
        <v>80</v>
      </c>
      <c r="S2899" t="s">
        <v>3310</v>
      </c>
      <c r="T2899" t="s">
        <v>82</v>
      </c>
      <c r="U2899" t="s">
        <v>83</v>
      </c>
      <c r="V2899" t="s">
        <v>84</v>
      </c>
      <c r="W2899" t="s">
        <v>103</v>
      </c>
      <c r="X2899" t="s"/>
      <c r="Y2899" t="s">
        <v>86</v>
      </c>
      <c r="Z2899">
        <f>HYPERLINK("https://hotelmonitor-cachepage.eclerx.com/savepage/tk_15454758809063265_sr_59.html","info")</f>
        <v/>
      </c>
      <c r="AA2899" t="n">
        <v>-426808</v>
      </c>
      <c r="AB2899" t="s">
        <v>796</v>
      </c>
      <c r="AC2899" t="s">
        <v>196</v>
      </c>
      <c r="AD2899" t="s">
        <v>89</v>
      </c>
      <c r="AE2899" t="s"/>
      <c r="AF2899" t="s"/>
      <c r="AG2899" t="s"/>
      <c r="AH2899" t="s">
        <v>3311</v>
      </c>
      <c r="AI2899" t="s">
        <v>3310</v>
      </c>
      <c r="AJ2899" t="s"/>
      <c r="AK2899" t="s">
        <v>91</v>
      </c>
      <c r="AL2899" t="s"/>
      <c r="AM2899" t="s">
        <v>114</v>
      </c>
      <c r="AN2899" t="s">
        <v>91</v>
      </c>
      <c r="AO2899" t="s"/>
      <c r="AP2899" t="n">
        <v>11</v>
      </c>
      <c r="AQ2899" t="s">
        <v>92</v>
      </c>
      <c r="AR2899" t="s"/>
      <c r="AS2899" t="s">
        <v>115</v>
      </c>
      <c r="AT2899" t="s">
        <v>94</v>
      </c>
      <c r="AU2899" t="s">
        <v>91</v>
      </c>
      <c r="AV2899" t="s"/>
      <c r="AW2899" t="s">
        <v>95</v>
      </c>
      <c r="AX2899" t="s"/>
      <c r="AY2899" t="n">
        <v>426808</v>
      </c>
      <c r="AZ2899" t="s">
        <v>564</v>
      </c>
      <c r="BA2899" t="s"/>
      <c r="BB2899" t="s"/>
      <c r="BC2899" t="n">
        <v>38.9174</v>
      </c>
      <c r="BD2899" t="n">
        <v>38.9174</v>
      </c>
      <c r="BE2899" t="s">
        <v>3312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>
        <v>566</v>
      </c>
      <c r="BR2899" t="s">
        <v>387</v>
      </c>
    </row>
    <row r="2900" spans="1:70">
      <c r="A2900" t="s">
        <v>70</v>
      </c>
      <c r="B2900" t="s">
        <v>71</v>
      </c>
      <c r="C2900" t="s">
        <v>311</v>
      </c>
      <c r="D2900" t="n">
        <v>3</v>
      </c>
      <c r="E2900" t="s">
        <v>558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99</v>
      </c>
      <c r="L2900" t="s">
        <v>77</v>
      </c>
      <c r="M2900" t="s"/>
      <c r="N2900" t="s">
        <v>559</v>
      </c>
      <c r="O2900" t="s">
        <v>79</v>
      </c>
      <c r="P2900" t="s">
        <v>558</v>
      </c>
      <c r="Q2900" t="s"/>
      <c r="R2900" t="s">
        <v>80</v>
      </c>
      <c r="S2900" t="s">
        <v>482</v>
      </c>
      <c r="T2900" t="s">
        <v>82</v>
      </c>
      <c r="U2900" t="s">
        <v>83</v>
      </c>
      <c r="V2900" t="s">
        <v>84</v>
      </c>
      <c r="W2900" t="s">
        <v>103</v>
      </c>
      <c r="X2900" t="s"/>
      <c r="Y2900" t="s">
        <v>86</v>
      </c>
      <c r="Z2900">
        <f>HYPERLINK("https://hotelmonitor-cachepage.eclerx.com/savepage/tk_15454758809063265_sr_59.html","info")</f>
        <v/>
      </c>
      <c r="AA2900" t="n">
        <v>-426808</v>
      </c>
      <c r="AB2900" t="s">
        <v>323</v>
      </c>
      <c r="AC2900" t="s">
        <v>88</v>
      </c>
      <c r="AD2900" t="s">
        <v>89</v>
      </c>
      <c r="AE2900" t="s"/>
      <c r="AF2900" t="s"/>
      <c r="AG2900" t="s"/>
      <c r="AH2900" t="s">
        <v>483</v>
      </c>
      <c r="AI2900" t="s">
        <v>484</v>
      </c>
      <c r="AJ2900" t="s"/>
      <c r="AK2900" t="s">
        <v>91</v>
      </c>
      <c r="AL2900" t="s"/>
      <c r="AM2900" t="s"/>
      <c r="AN2900" t="s">
        <v>91</v>
      </c>
      <c r="AO2900" t="s"/>
      <c r="AP2900" t="n">
        <v>11</v>
      </c>
      <c r="AQ2900" t="s">
        <v>92</v>
      </c>
      <c r="AR2900" t="s"/>
      <c r="AS2900" t="s">
        <v>332</v>
      </c>
      <c r="AT2900" t="s">
        <v>94</v>
      </c>
      <c r="AU2900" t="s">
        <v>91</v>
      </c>
      <c r="AV2900" t="s"/>
      <c r="AW2900" t="s">
        <v>95</v>
      </c>
      <c r="AX2900" t="s"/>
      <c r="AY2900" t="n">
        <v>426808</v>
      </c>
      <c r="AZ2900" t="s">
        <v>564</v>
      </c>
      <c r="BA2900" t="s"/>
      <c r="BB2900" t="s"/>
      <c r="BC2900" t="n">
        <v>38.9174</v>
      </c>
      <c r="BD2900" t="n">
        <v>38.9174</v>
      </c>
      <c r="BE2900" t="s">
        <v>876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>
        <v>98</v>
      </c>
      <c r="BO2900" t="s">
        <v>82</v>
      </c>
      <c r="BP2900" t="s">
        <v>99</v>
      </c>
      <c r="BQ2900" t="s">
        <v>566</v>
      </c>
      <c r="BR2900" t="s">
        <v>387</v>
      </c>
    </row>
    <row r="2901" spans="1:70">
      <c r="A2901" t="s">
        <v>70</v>
      </c>
      <c r="B2901" t="s">
        <v>71</v>
      </c>
      <c r="C2901" t="s">
        <v>311</v>
      </c>
      <c r="D2901" t="n">
        <v>3</v>
      </c>
      <c r="E2901" t="s">
        <v>558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99</v>
      </c>
      <c r="L2901" t="s">
        <v>77</v>
      </c>
      <c r="M2901" t="s"/>
      <c r="N2901" t="s">
        <v>559</v>
      </c>
      <c r="O2901" t="s">
        <v>79</v>
      </c>
      <c r="P2901" t="s">
        <v>558</v>
      </c>
      <c r="Q2901" t="s"/>
      <c r="R2901" t="s">
        <v>80</v>
      </c>
      <c r="S2901" t="s">
        <v>482</v>
      </c>
      <c r="T2901" t="s">
        <v>82</v>
      </c>
      <c r="U2901" t="s">
        <v>83</v>
      </c>
      <c r="V2901" t="s">
        <v>84</v>
      </c>
      <c r="W2901" t="s">
        <v>103</v>
      </c>
      <c r="X2901" t="s"/>
      <c r="Y2901" t="s">
        <v>86</v>
      </c>
      <c r="Z2901">
        <f>HYPERLINK("https://hotelmonitor-cachepage.eclerx.com/savepage/tk_15454758809063265_sr_59.html","info")</f>
        <v/>
      </c>
      <c r="AA2901" t="n">
        <v>-426808</v>
      </c>
      <c r="AB2901" t="s">
        <v>323</v>
      </c>
      <c r="AC2901" t="s">
        <v>88</v>
      </c>
      <c r="AD2901" t="s">
        <v>89</v>
      </c>
      <c r="AE2901" t="s"/>
      <c r="AF2901" t="s"/>
      <c r="AG2901" t="s"/>
      <c r="AH2901" t="s">
        <v>483</v>
      </c>
      <c r="AI2901" t="s">
        <v>484</v>
      </c>
      <c r="AJ2901" t="s"/>
      <c r="AK2901" t="s">
        <v>91</v>
      </c>
      <c r="AL2901" t="s"/>
      <c r="AM2901" t="s"/>
      <c r="AN2901" t="s">
        <v>91</v>
      </c>
      <c r="AO2901" t="s"/>
      <c r="AP2901" t="n">
        <v>11</v>
      </c>
      <c r="AQ2901" t="s">
        <v>92</v>
      </c>
      <c r="AR2901" t="s"/>
      <c r="AS2901" t="s">
        <v>332</v>
      </c>
      <c r="AT2901" t="s">
        <v>94</v>
      </c>
      <c r="AU2901" t="s">
        <v>91</v>
      </c>
      <c r="AV2901" t="s"/>
      <c r="AW2901" t="s">
        <v>95</v>
      </c>
      <c r="AX2901" t="s"/>
      <c r="AY2901" t="n">
        <v>426808</v>
      </c>
      <c r="AZ2901" t="s">
        <v>564</v>
      </c>
      <c r="BA2901" t="s"/>
      <c r="BB2901" t="s"/>
      <c r="BC2901" t="n">
        <v>38.9174</v>
      </c>
      <c r="BD2901" t="n">
        <v>38.9174</v>
      </c>
      <c r="BE2901" t="s">
        <v>876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>
        <v>98</v>
      </c>
      <c r="BO2901" t="s">
        <v>82</v>
      </c>
      <c r="BP2901" t="s">
        <v>99</v>
      </c>
      <c r="BQ2901" t="s">
        <v>566</v>
      </c>
      <c r="BR2901" t="s">
        <v>387</v>
      </c>
    </row>
    <row r="2902" spans="1:70">
      <c r="A2902" t="s">
        <v>70</v>
      </c>
      <c r="B2902" t="s">
        <v>71</v>
      </c>
      <c r="C2902" t="s">
        <v>311</v>
      </c>
      <c r="D2902" t="n">
        <v>3</v>
      </c>
      <c r="E2902" t="s">
        <v>558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103.04</v>
      </c>
      <c r="L2902" t="s">
        <v>77</v>
      </c>
      <c r="M2902" t="s"/>
      <c r="N2902" t="s">
        <v>559</v>
      </c>
      <c r="O2902" t="s">
        <v>79</v>
      </c>
      <c r="P2902" t="s">
        <v>558</v>
      </c>
      <c r="Q2902" t="s"/>
      <c r="R2902" t="s">
        <v>80</v>
      </c>
      <c r="S2902" t="s">
        <v>3313</v>
      </c>
      <c r="T2902" t="s">
        <v>82</v>
      </c>
      <c r="U2902" t="s">
        <v>83</v>
      </c>
      <c r="V2902" t="s">
        <v>84</v>
      </c>
      <c r="W2902" t="s">
        <v>103</v>
      </c>
      <c r="X2902" t="s"/>
      <c r="Y2902" t="s">
        <v>86</v>
      </c>
      <c r="Z2902">
        <f>HYPERLINK("https://hotelmonitor-cachepage.eclerx.com/savepage/tk_15454758809063265_sr_59.html","info")</f>
        <v/>
      </c>
      <c r="AA2902" t="n">
        <v>-426808</v>
      </c>
      <c r="AB2902" t="s">
        <v>112</v>
      </c>
      <c r="AC2902" t="s">
        <v>88</v>
      </c>
      <c r="AD2902" t="s">
        <v>89</v>
      </c>
      <c r="AE2902" t="s"/>
      <c r="AF2902" t="s"/>
      <c r="AG2902" t="s"/>
      <c r="AH2902" t="s">
        <v>3314</v>
      </c>
      <c r="AI2902" t="s">
        <v>3313</v>
      </c>
      <c r="AJ2902" t="s"/>
      <c r="AK2902" t="s">
        <v>91</v>
      </c>
      <c r="AL2902" t="s"/>
      <c r="AM2902" t="s">
        <v>114</v>
      </c>
      <c r="AN2902" t="s">
        <v>91</v>
      </c>
      <c r="AO2902" t="s"/>
      <c r="AP2902" t="n">
        <v>11</v>
      </c>
      <c r="AQ2902" t="s">
        <v>92</v>
      </c>
      <c r="AR2902" t="s"/>
      <c r="AS2902" t="s">
        <v>115</v>
      </c>
      <c r="AT2902" t="s">
        <v>94</v>
      </c>
      <c r="AU2902" t="s">
        <v>91</v>
      </c>
      <c r="AV2902" t="s"/>
      <c r="AW2902" t="s">
        <v>95</v>
      </c>
      <c r="AX2902" t="s"/>
      <c r="AY2902" t="n">
        <v>426808</v>
      </c>
      <c r="AZ2902" t="s">
        <v>564</v>
      </c>
      <c r="BA2902" t="s"/>
      <c r="BB2902" t="s"/>
      <c r="BC2902" t="n">
        <v>38.9174</v>
      </c>
      <c r="BD2902" t="n">
        <v>38.9174</v>
      </c>
      <c r="BE2902" t="s">
        <v>2204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>
        <v>566</v>
      </c>
      <c r="BR2902" t="s">
        <v>387</v>
      </c>
    </row>
    <row r="2903" spans="1:70">
      <c r="A2903" t="s">
        <v>70</v>
      </c>
      <c r="B2903" t="s">
        <v>71</v>
      </c>
      <c r="C2903" t="s">
        <v>311</v>
      </c>
      <c r="D2903" t="n">
        <v>3</v>
      </c>
      <c r="E2903" t="s">
        <v>558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103.04</v>
      </c>
      <c r="L2903" t="s">
        <v>77</v>
      </c>
      <c r="M2903" t="s"/>
      <c r="N2903" t="s">
        <v>559</v>
      </c>
      <c r="O2903" t="s">
        <v>79</v>
      </c>
      <c r="P2903" t="s">
        <v>558</v>
      </c>
      <c r="Q2903" t="s"/>
      <c r="R2903" t="s">
        <v>80</v>
      </c>
      <c r="S2903" t="s">
        <v>3313</v>
      </c>
      <c r="T2903" t="s">
        <v>82</v>
      </c>
      <c r="U2903" t="s">
        <v>83</v>
      </c>
      <c r="V2903" t="s">
        <v>84</v>
      </c>
      <c r="W2903" t="s">
        <v>103</v>
      </c>
      <c r="X2903" t="s"/>
      <c r="Y2903" t="s">
        <v>86</v>
      </c>
      <c r="Z2903">
        <f>HYPERLINK("https://hotelmonitor-cachepage.eclerx.com/savepage/tk_15454758809063265_sr_59.html","info")</f>
        <v/>
      </c>
      <c r="AA2903" t="n">
        <v>-426808</v>
      </c>
      <c r="AB2903" t="s">
        <v>112</v>
      </c>
      <c r="AC2903" t="s">
        <v>88</v>
      </c>
      <c r="AD2903" t="s">
        <v>89</v>
      </c>
      <c r="AE2903" t="s"/>
      <c r="AF2903" t="s"/>
      <c r="AG2903" t="s"/>
      <c r="AH2903" t="s">
        <v>3314</v>
      </c>
      <c r="AI2903" t="s">
        <v>3313</v>
      </c>
      <c r="AJ2903" t="s"/>
      <c r="AK2903" t="s">
        <v>91</v>
      </c>
      <c r="AL2903" t="s"/>
      <c r="AM2903" t="s">
        <v>114</v>
      </c>
      <c r="AN2903" t="s">
        <v>91</v>
      </c>
      <c r="AO2903" t="s"/>
      <c r="AP2903" t="n">
        <v>11</v>
      </c>
      <c r="AQ2903" t="s">
        <v>92</v>
      </c>
      <c r="AR2903" t="s"/>
      <c r="AS2903" t="s">
        <v>115</v>
      </c>
      <c r="AT2903" t="s">
        <v>94</v>
      </c>
      <c r="AU2903" t="s">
        <v>91</v>
      </c>
      <c r="AV2903" t="s"/>
      <c r="AW2903" t="s">
        <v>95</v>
      </c>
      <c r="AX2903" t="s"/>
      <c r="AY2903" t="n">
        <v>426808</v>
      </c>
      <c r="AZ2903" t="s">
        <v>564</v>
      </c>
      <c r="BA2903" t="s"/>
      <c r="BB2903" t="s"/>
      <c r="BC2903" t="n">
        <v>38.9174</v>
      </c>
      <c r="BD2903" t="n">
        <v>38.9174</v>
      </c>
      <c r="BE2903" t="s">
        <v>2204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>
        <v>566</v>
      </c>
      <c r="BR2903" t="s">
        <v>387</v>
      </c>
    </row>
    <row r="2904" spans="1:70">
      <c r="A2904" t="s">
        <v>70</v>
      </c>
      <c r="B2904" t="s">
        <v>71</v>
      </c>
      <c r="C2904" t="s">
        <v>311</v>
      </c>
      <c r="D2904" t="n">
        <v>3</v>
      </c>
      <c r="E2904" t="s">
        <v>558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122.61</v>
      </c>
      <c r="L2904" t="s">
        <v>77</v>
      </c>
      <c r="M2904" t="s"/>
      <c r="N2904" t="s">
        <v>559</v>
      </c>
      <c r="O2904" t="s">
        <v>79</v>
      </c>
      <c r="P2904" t="s">
        <v>558</v>
      </c>
      <c r="Q2904" t="s"/>
      <c r="R2904" t="s">
        <v>80</v>
      </c>
      <c r="S2904" t="s">
        <v>3315</v>
      </c>
      <c r="T2904" t="s">
        <v>82</v>
      </c>
      <c r="U2904" t="s">
        <v>83</v>
      </c>
      <c r="V2904" t="s">
        <v>84</v>
      </c>
      <c r="W2904" t="s">
        <v>107</v>
      </c>
      <c r="X2904" t="s"/>
      <c r="Y2904" t="s">
        <v>86</v>
      </c>
      <c r="Z2904">
        <f>HYPERLINK("https://hotelmonitor-cachepage.eclerx.com/savepage/tk_15454758809063265_sr_59.html","info")</f>
        <v/>
      </c>
      <c r="AA2904" t="n">
        <v>-426808</v>
      </c>
      <c r="AB2904" t="s">
        <v>796</v>
      </c>
      <c r="AC2904" t="s">
        <v>196</v>
      </c>
      <c r="AD2904" t="s">
        <v>89</v>
      </c>
      <c r="AE2904" t="s"/>
      <c r="AF2904" t="s"/>
      <c r="AG2904" t="s"/>
      <c r="AH2904" t="s">
        <v>3316</v>
      </c>
      <c r="AI2904" t="s">
        <v>3315</v>
      </c>
      <c r="AJ2904" t="s"/>
      <c r="AK2904" t="s">
        <v>91</v>
      </c>
      <c r="AL2904" t="s"/>
      <c r="AM2904" t="s">
        <v>114</v>
      </c>
      <c r="AN2904" t="s">
        <v>91</v>
      </c>
      <c r="AO2904" t="s"/>
      <c r="AP2904" t="n">
        <v>11</v>
      </c>
      <c r="AQ2904" t="s">
        <v>92</v>
      </c>
      <c r="AR2904" t="s"/>
      <c r="AS2904" t="s">
        <v>115</v>
      </c>
      <c r="AT2904" t="s">
        <v>94</v>
      </c>
      <c r="AU2904" t="s">
        <v>91</v>
      </c>
      <c r="AV2904" t="s"/>
      <c r="AW2904" t="s">
        <v>95</v>
      </c>
      <c r="AX2904" t="s"/>
      <c r="AY2904" t="n">
        <v>426808</v>
      </c>
      <c r="AZ2904" t="s">
        <v>564</v>
      </c>
      <c r="BA2904" t="s"/>
      <c r="BB2904" t="s"/>
      <c r="BC2904" t="n">
        <v>38.9174</v>
      </c>
      <c r="BD2904" t="n">
        <v>38.9174</v>
      </c>
      <c r="BE2904" t="s">
        <v>3317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>
        <v>566</v>
      </c>
      <c r="BR2904" t="s">
        <v>387</v>
      </c>
    </row>
    <row r="2905" spans="1:70">
      <c r="A2905" t="s">
        <v>70</v>
      </c>
      <c r="B2905" t="s">
        <v>71</v>
      </c>
      <c r="C2905" t="s">
        <v>311</v>
      </c>
      <c r="D2905" t="n">
        <v>3</v>
      </c>
      <c r="E2905" t="s">
        <v>558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122.61</v>
      </c>
      <c r="L2905" t="s">
        <v>77</v>
      </c>
      <c r="M2905" t="s"/>
      <c r="N2905" t="s">
        <v>559</v>
      </c>
      <c r="O2905" t="s">
        <v>79</v>
      </c>
      <c r="P2905" t="s">
        <v>558</v>
      </c>
      <c r="Q2905" t="s"/>
      <c r="R2905" t="s">
        <v>80</v>
      </c>
      <c r="S2905" t="s">
        <v>3315</v>
      </c>
      <c r="T2905" t="s">
        <v>82</v>
      </c>
      <c r="U2905" t="s">
        <v>83</v>
      </c>
      <c r="V2905" t="s">
        <v>84</v>
      </c>
      <c r="W2905" t="s">
        <v>107</v>
      </c>
      <c r="X2905" t="s"/>
      <c r="Y2905" t="s">
        <v>86</v>
      </c>
      <c r="Z2905">
        <f>HYPERLINK("https://hotelmonitor-cachepage.eclerx.com/savepage/tk_15454758809063265_sr_59.html","info")</f>
        <v/>
      </c>
      <c r="AA2905" t="n">
        <v>-426808</v>
      </c>
      <c r="AB2905" t="s">
        <v>796</v>
      </c>
      <c r="AC2905" t="s">
        <v>196</v>
      </c>
      <c r="AD2905" t="s">
        <v>89</v>
      </c>
      <c r="AE2905" t="s"/>
      <c r="AF2905" t="s"/>
      <c r="AG2905" t="s"/>
      <c r="AH2905" t="s">
        <v>3316</v>
      </c>
      <c r="AI2905" t="s">
        <v>3315</v>
      </c>
      <c r="AJ2905" t="s"/>
      <c r="AK2905" t="s">
        <v>91</v>
      </c>
      <c r="AL2905" t="s"/>
      <c r="AM2905" t="s">
        <v>114</v>
      </c>
      <c r="AN2905" t="s">
        <v>91</v>
      </c>
      <c r="AO2905" t="s"/>
      <c r="AP2905" t="n">
        <v>11</v>
      </c>
      <c r="AQ2905" t="s">
        <v>92</v>
      </c>
      <c r="AR2905" t="s"/>
      <c r="AS2905" t="s">
        <v>115</v>
      </c>
      <c r="AT2905" t="s">
        <v>94</v>
      </c>
      <c r="AU2905" t="s">
        <v>91</v>
      </c>
      <c r="AV2905" t="s"/>
      <c r="AW2905" t="s">
        <v>95</v>
      </c>
      <c r="AX2905" t="s"/>
      <c r="AY2905" t="n">
        <v>426808</v>
      </c>
      <c r="AZ2905" t="s">
        <v>564</v>
      </c>
      <c r="BA2905" t="s"/>
      <c r="BB2905" t="s"/>
      <c r="BC2905" t="n">
        <v>38.9174</v>
      </c>
      <c r="BD2905" t="n">
        <v>38.9174</v>
      </c>
      <c r="BE2905" t="s">
        <v>3317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>
        <v>566</v>
      </c>
      <c r="BR2905" t="s">
        <v>387</v>
      </c>
    </row>
    <row r="2906" spans="1:70">
      <c r="A2906" t="s">
        <v>70</v>
      </c>
      <c r="B2906" t="s">
        <v>71</v>
      </c>
      <c r="C2906" t="s">
        <v>311</v>
      </c>
      <c r="D2906" t="n">
        <v>3</v>
      </c>
      <c r="E2906" t="s">
        <v>558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129.07</v>
      </c>
      <c r="L2906" t="s">
        <v>77</v>
      </c>
      <c r="M2906" t="s"/>
      <c r="N2906" t="s">
        <v>559</v>
      </c>
      <c r="O2906" t="s">
        <v>79</v>
      </c>
      <c r="P2906" t="s">
        <v>558</v>
      </c>
      <c r="Q2906" t="s"/>
      <c r="R2906" t="s">
        <v>80</v>
      </c>
      <c r="S2906" t="s">
        <v>3318</v>
      </c>
      <c r="T2906" t="s">
        <v>82</v>
      </c>
      <c r="U2906" t="s">
        <v>83</v>
      </c>
      <c r="V2906" t="s">
        <v>84</v>
      </c>
      <c r="W2906" t="s">
        <v>107</v>
      </c>
      <c r="X2906" t="s"/>
      <c r="Y2906" t="s">
        <v>86</v>
      </c>
      <c r="Z2906">
        <f>HYPERLINK("https://hotelmonitor-cachepage.eclerx.com/savepage/tk_15454758809063265_sr_59.html","info")</f>
        <v/>
      </c>
      <c r="AA2906" t="n">
        <v>-426808</v>
      </c>
      <c r="AB2906" t="s">
        <v>112</v>
      </c>
      <c r="AC2906" t="s">
        <v>88</v>
      </c>
      <c r="AD2906" t="s">
        <v>89</v>
      </c>
      <c r="AE2906" t="s"/>
      <c r="AF2906" t="s"/>
      <c r="AG2906" t="s"/>
      <c r="AH2906" t="s">
        <v>3319</v>
      </c>
      <c r="AI2906" t="s">
        <v>3318</v>
      </c>
      <c r="AJ2906" t="s"/>
      <c r="AK2906" t="s">
        <v>91</v>
      </c>
      <c r="AL2906" t="s"/>
      <c r="AM2906" t="s">
        <v>114</v>
      </c>
      <c r="AN2906" t="s">
        <v>91</v>
      </c>
      <c r="AO2906" t="s"/>
      <c r="AP2906" t="n">
        <v>11</v>
      </c>
      <c r="AQ2906" t="s">
        <v>92</v>
      </c>
      <c r="AR2906" t="s"/>
      <c r="AS2906" t="s">
        <v>115</v>
      </c>
      <c r="AT2906" t="s">
        <v>94</v>
      </c>
      <c r="AU2906" t="s">
        <v>91</v>
      </c>
      <c r="AV2906" t="s"/>
      <c r="AW2906" t="s">
        <v>95</v>
      </c>
      <c r="AX2906" t="s"/>
      <c r="AY2906" t="n">
        <v>426808</v>
      </c>
      <c r="AZ2906" t="s">
        <v>564</v>
      </c>
      <c r="BA2906" t="s"/>
      <c r="BB2906" t="s"/>
      <c r="BC2906" t="n">
        <v>38.9174</v>
      </c>
      <c r="BD2906" t="n">
        <v>38.9174</v>
      </c>
      <c r="BE2906" t="s">
        <v>3320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>
        <v>566</v>
      </c>
      <c r="BR2906" t="s">
        <v>387</v>
      </c>
    </row>
    <row r="2907" spans="1:70">
      <c r="A2907" t="s">
        <v>70</v>
      </c>
      <c r="B2907" t="s">
        <v>71</v>
      </c>
      <c r="C2907" t="s">
        <v>311</v>
      </c>
      <c r="D2907" t="n">
        <v>3</v>
      </c>
      <c r="E2907" t="s">
        <v>558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129.07</v>
      </c>
      <c r="L2907" t="s">
        <v>77</v>
      </c>
      <c r="M2907" t="s"/>
      <c r="N2907" t="s">
        <v>559</v>
      </c>
      <c r="O2907" t="s">
        <v>79</v>
      </c>
      <c r="P2907" t="s">
        <v>558</v>
      </c>
      <c r="Q2907" t="s"/>
      <c r="R2907" t="s">
        <v>80</v>
      </c>
      <c r="S2907" t="s">
        <v>3318</v>
      </c>
      <c r="T2907" t="s">
        <v>82</v>
      </c>
      <c r="U2907" t="s">
        <v>83</v>
      </c>
      <c r="V2907" t="s">
        <v>84</v>
      </c>
      <c r="W2907" t="s">
        <v>107</v>
      </c>
      <c r="X2907" t="s"/>
      <c r="Y2907" t="s">
        <v>86</v>
      </c>
      <c r="Z2907">
        <f>HYPERLINK("https://hotelmonitor-cachepage.eclerx.com/savepage/tk_15454758809063265_sr_59.html","info")</f>
        <v/>
      </c>
      <c r="AA2907" t="n">
        <v>-426808</v>
      </c>
      <c r="AB2907" t="s">
        <v>112</v>
      </c>
      <c r="AC2907" t="s">
        <v>88</v>
      </c>
      <c r="AD2907" t="s">
        <v>89</v>
      </c>
      <c r="AE2907" t="s"/>
      <c r="AF2907" t="s"/>
      <c r="AG2907" t="s"/>
      <c r="AH2907" t="s">
        <v>3319</v>
      </c>
      <c r="AI2907" t="s">
        <v>3318</v>
      </c>
      <c r="AJ2907" t="s"/>
      <c r="AK2907" t="s">
        <v>91</v>
      </c>
      <c r="AL2907" t="s"/>
      <c r="AM2907" t="s">
        <v>114</v>
      </c>
      <c r="AN2907" t="s">
        <v>91</v>
      </c>
      <c r="AO2907" t="s"/>
      <c r="AP2907" t="n">
        <v>11</v>
      </c>
      <c r="AQ2907" t="s">
        <v>92</v>
      </c>
      <c r="AR2907" t="s"/>
      <c r="AS2907" t="s">
        <v>115</v>
      </c>
      <c r="AT2907" t="s">
        <v>94</v>
      </c>
      <c r="AU2907" t="s">
        <v>91</v>
      </c>
      <c r="AV2907" t="s"/>
      <c r="AW2907" t="s">
        <v>95</v>
      </c>
      <c r="AX2907" t="s"/>
      <c r="AY2907" t="n">
        <v>426808</v>
      </c>
      <c r="AZ2907" t="s">
        <v>564</v>
      </c>
      <c r="BA2907" t="s"/>
      <c r="BB2907" t="s"/>
      <c r="BC2907" t="n">
        <v>38.9174</v>
      </c>
      <c r="BD2907" t="n">
        <v>38.9174</v>
      </c>
      <c r="BE2907" t="s">
        <v>3320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>
        <v>566</v>
      </c>
      <c r="BR2907" t="s">
        <v>387</v>
      </c>
    </row>
    <row r="2908" spans="1:70">
      <c r="A2908" t="s">
        <v>70</v>
      </c>
      <c r="B2908" t="s">
        <v>71</v>
      </c>
      <c r="C2908" t="s">
        <v>311</v>
      </c>
      <c r="D2908" t="n">
        <v>3</v>
      </c>
      <c r="E2908" t="s">
        <v>558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109.82</v>
      </c>
      <c r="L2908" t="s">
        <v>77</v>
      </c>
      <c r="M2908" t="s"/>
      <c r="N2908" t="s">
        <v>972</v>
      </c>
      <c r="O2908" t="s">
        <v>79</v>
      </c>
      <c r="P2908" t="s">
        <v>558</v>
      </c>
      <c r="Q2908" t="s"/>
      <c r="R2908" t="s">
        <v>80</v>
      </c>
      <c r="S2908" t="s">
        <v>3321</v>
      </c>
      <c r="T2908" t="s">
        <v>82</v>
      </c>
      <c r="U2908" t="s">
        <v>83</v>
      </c>
      <c r="V2908" t="s">
        <v>84</v>
      </c>
      <c r="W2908" t="s">
        <v>103</v>
      </c>
      <c r="X2908" t="s"/>
      <c r="Y2908" t="s">
        <v>86</v>
      </c>
      <c r="Z2908">
        <f>HYPERLINK("https://hotelmonitor-cachepage.eclerx.com/savepage/tk_15454758809063265_sr_59.html","info")</f>
        <v/>
      </c>
      <c r="AA2908" t="n">
        <v>-426808</v>
      </c>
      <c r="AB2908" t="s">
        <v>2663</v>
      </c>
      <c r="AC2908" t="s">
        <v>196</v>
      </c>
      <c r="AD2908" t="s">
        <v>89</v>
      </c>
      <c r="AE2908" t="s"/>
      <c r="AF2908" t="s"/>
      <c r="AG2908" t="s"/>
      <c r="AH2908" t="s">
        <v>3322</v>
      </c>
      <c r="AI2908" t="s">
        <v>3321</v>
      </c>
      <c r="AJ2908" t="s"/>
      <c r="AK2908" t="s">
        <v>91</v>
      </c>
      <c r="AL2908" t="s"/>
      <c r="AM2908" t="s">
        <v>271</v>
      </c>
      <c r="AN2908" t="s">
        <v>91</v>
      </c>
      <c r="AO2908" t="s"/>
      <c r="AP2908" t="n">
        <v>11</v>
      </c>
      <c r="AQ2908" t="s">
        <v>92</v>
      </c>
      <c r="AR2908" t="s"/>
      <c r="AS2908" t="s">
        <v>160</v>
      </c>
      <c r="AT2908" t="s">
        <v>94</v>
      </c>
      <c r="AU2908" t="s">
        <v>99</v>
      </c>
      <c r="AV2908" t="s"/>
      <c r="AW2908" t="s">
        <v>95</v>
      </c>
      <c r="AX2908" t="s"/>
      <c r="AY2908" t="n">
        <v>426808</v>
      </c>
      <c r="AZ2908" t="s">
        <v>564</v>
      </c>
      <c r="BA2908" t="s"/>
      <c r="BB2908" t="s"/>
      <c r="BC2908" t="n">
        <v>38.9174</v>
      </c>
      <c r="BD2908" t="n">
        <v>38.9174</v>
      </c>
      <c r="BE2908" t="s">
        <v>726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>
        <v>976</v>
      </c>
      <c r="BR2908" t="s">
        <v>387</v>
      </c>
    </row>
    <row r="2909" spans="1:70">
      <c r="A2909" t="s">
        <v>70</v>
      </c>
      <c r="B2909" t="s">
        <v>71</v>
      </c>
      <c r="C2909" t="s">
        <v>311</v>
      </c>
      <c r="D2909" t="n">
        <v>3</v>
      </c>
      <c r="E2909" t="s">
        <v>558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109.82</v>
      </c>
      <c r="L2909" t="s">
        <v>77</v>
      </c>
      <c r="M2909" t="s"/>
      <c r="N2909" t="s">
        <v>972</v>
      </c>
      <c r="O2909" t="s">
        <v>79</v>
      </c>
      <c r="P2909" t="s">
        <v>558</v>
      </c>
      <c r="Q2909" t="s"/>
      <c r="R2909" t="s">
        <v>80</v>
      </c>
      <c r="S2909" t="s">
        <v>3321</v>
      </c>
      <c r="T2909" t="s">
        <v>82</v>
      </c>
      <c r="U2909" t="s">
        <v>83</v>
      </c>
      <c r="V2909" t="s">
        <v>84</v>
      </c>
      <c r="W2909" t="s">
        <v>103</v>
      </c>
      <c r="X2909" t="s"/>
      <c r="Y2909" t="s">
        <v>86</v>
      </c>
      <c r="Z2909">
        <f>HYPERLINK("https://hotelmonitor-cachepage.eclerx.com/savepage/tk_15454758809063265_sr_59.html","info")</f>
        <v/>
      </c>
      <c r="AA2909" t="n">
        <v>-426808</v>
      </c>
      <c r="AB2909" t="s">
        <v>2663</v>
      </c>
      <c r="AC2909" t="s">
        <v>196</v>
      </c>
      <c r="AD2909" t="s">
        <v>89</v>
      </c>
      <c r="AE2909" t="s"/>
      <c r="AF2909" t="s"/>
      <c r="AG2909" t="s"/>
      <c r="AH2909" t="s">
        <v>3322</v>
      </c>
      <c r="AI2909" t="s">
        <v>3321</v>
      </c>
      <c r="AJ2909" t="s"/>
      <c r="AK2909" t="s">
        <v>91</v>
      </c>
      <c r="AL2909" t="s"/>
      <c r="AM2909" t="s">
        <v>271</v>
      </c>
      <c r="AN2909" t="s">
        <v>91</v>
      </c>
      <c r="AO2909" t="s"/>
      <c r="AP2909" t="n">
        <v>11</v>
      </c>
      <c r="AQ2909" t="s">
        <v>92</v>
      </c>
      <c r="AR2909" t="s"/>
      <c r="AS2909" t="s">
        <v>160</v>
      </c>
      <c r="AT2909" t="s">
        <v>94</v>
      </c>
      <c r="AU2909" t="s">
        <v>99</v>
      </c>
      <c r="AV2909" t="s"/>
      <c r="AW2909" t="s">
        <v>95</v>
      </c>
      <c r="AX2909" t="s"/>
      <c r="AY2909" t="n">
        <v>426808</v>
      </c>
      <c r="AZ2909" t="s">
        <v>564</v>
      </c>
      <c r="BA2909" t="s"/>
      <c r="BB2909" t="s"/>
      <c r="BC2909" t="n">
        <v>38.9174</v>
      </c>
      <c r="BD2909" t="n">
        <v>38.9174</v>
      </c>
      <c r="BE2909" t="s">
        <v>726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>
        <v>976</v>
      </c>
      <c r="BR2909" t="s">
        <v>387</v>
      </c>
    </row>
    <row r="2910" spans="1:70">
      <c r="A2910" t="s">
        <v>70</v>
      </c>
      <c r="B2910" t="s">
        <v>71</v>
      </c>
      <c r="C2910" t="s">
        <v>311</v>
      </c>
      <c r="D2910" t="n">
        <v>3</v>
      </c>
      <c r="E2910" t="s">
        <v>558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116.57</v>
      </c>
      <c r="L2910" t="s">
        <v>77</v>
      </c>
      <c r="M2910" t="s"/>
      <c r="N2910" t="s">
        <v>972</v>
      </c>
      <c r="O2910" t="s">
        <v>79</v>
      </c>
      <c r="P2910" t="s">
        <v>558</v>
      </c>
      <c r="Q2910" t="s"/>
      <c r="R2910" t="s">
        <v>80</v>
      </c>
      <c r="S2910" t="s">
        <v>3323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>
        <f>HYPERLINK("https://hotelmonitor-cachepage.eclerx.com/savepage/tk_15454758809063265_sr_59.html","info")</f>
        <v/>
      </c>
      <c r="AA2910" t="n">
        <v>-426808</v>
      </c>
      <c r="AB2910" t="s">
        <v>782</v>
      </c>
      <c r="AC2910" t="s">
        <v>196</v>
      </c>
      <c r="AD2910" t="s">
        <v>89</v>
      </c>
      <c r="AE2910" t="s"/>
      <c r="AF2910" t="s"/>
      <c r="AG2910" t="s"/>
      <c r="AH2910" t="s">
        <v>3324</v>
      </c>
      <c r="AI2910" t="s">
        <v>3325</v>
      </c>
      <c r="AJ2910" t="s"/>
      <c r="AK2910" t="s">
        <v>91</v>
      </c>
      <c r="AL2910" t="s"/>
      <c r="AM2910" t="s">
        <v>271</v>
      </c>
      <c r="AN2910" t="s">
        <v>91</v>
      </c>
      <c r="AO2910" t="s"/>
      <c r="AP2910" t="n">
        <v>11</v>
      </c>
      <c r="AQ2910" t="s">
        <v>92</v>
      </c>
      <c r="AR2910" t="s"/>
      <c r="AS2910" t="s">
        <v>160</v>
      </c>
      <c r="AT2910" t="s">
        <v>94</v>
      </c>
      <c r="AU2910" t="s">
        <v>91</v>
      </c>
      <c r="AV2910" t="s"/>
      <c r="AW2910" t="s">
        <v>95</v>
      </c>
      <c r="AX2910" t="s"/>
      <c r="AY2910" t="n">
        <v>426808</v>
      </c>
      <c r="AZ2910" t="s">
        <v>564</v>
      </c>
      <c r="BA2910" t="s"/>
      <c r="BB2910" t="s"/>
      <c r="BC2910" t="n">
        <v>38.9174</v>
      </c>
      <c r="BD2910" t="n">
        <v>38.9174</v>
      </c>
      <c r="BE2910" t="s">
        <v>3326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>
        <v>976</v>
      </c>
      <c r="BR2910" t="s">
        <v>387</v>
      </c>
    </row>
    <row r="2911" spans="1:70">
      <c r="A2911" t="s">
        <v>70</v>
      </c>
      <c r="B2911" t="s">
        <v>71</v>
      </c>
      <c r="C2911" t="s">
        <v>311</v>
      </c>
      <c r="D2911" t="n">
        <v>3</v>
      </c>
      <c r="E2911" t="s">
        <v>558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116.57</v>
      </c>
      <c r="L2911" t="s">
        <v>77</v>
      </c>
      <c r="M2911" t="s"/>
      <c r="N2911" t="s">
        <v>972</v>
      </c>
      <c r="O2911" t="s">
        <v>79</v>
      </c>
      <c r="P2911" t="s">
        <v>558</v>
      </c>
      <c r="Q2911" t="s"/>
      <c r="R2911" t="s">
        <v>80</v>
      </c>
      <c r="S2911" t="s">
        <v>3323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HYPERLINK("https://hotelmonitor-cachepage.eclerx.com/savepage/tk_15454758809063265_sr_59.html","info")</f>
        <v/>
      </c>
      <c r="AA2911" t="n">
        <v>-426808</v>
      </c>
      <c r="AB2911" t="s">
        <v>782</v>
      </c>
      <c r="AC2911" t="s">
        <v>196</v>
      </c>
      <c r="AD2911" t="s">
        <v>89</v>
      </c>
      <c r="AE2911" t="s"/>
      <c r="AF2911" t="s"/>
      <c r="AG2911" t="s"/>
      <c r="AH2911" t="s">
        <v>3324</v>
      </c>
      <c r="AI2911" t="s">
        <v>3325</v>
      </c>
      <c r="AJ2911" t="s"/>
      <c r="AK2911" t="s">
        <v>91</v>
      </c>
      <c r="AL2911" t="s"/>
      <c r="AM2911" t="s">
        <v>271</v>
      </c>
      <c r="AN2911" t="s">
        <v>91</v>
      </c>
      <c r="AO2911" t="s"/>
      <c r="AP2911" t="n">
        <v>11</v>
      </c>
      <c r="AQ2911" t="s">
        <v>92</v>
      </c>
      <c r="AR2911" t="s"/>
      <c r="AS2911" t="s">
        <v>160</v>
      </c>
      <c r="AT2911" t="s">
        <v>94</v>
      </c>
      <c r="AU2911" t="s">
        <v>91</v>
      </c>
      <c r="AV2911" t="s"/>
      <c r="AW2911" t="s">
        <v>95</v>
      </c>
      <c r="AX2911" t="s"/>
      <c r="AY2911" t="n">
        <v>426808</v>
      </c>
      <c r="AZ2911" t="s">
        <v>564</v>
      </c>
      <c r="BA2911" t="s"/>
      <c r="BB2911" t="s"/>
      <c r="BC2911" t="n">
        <v>38.9174</v>
      </c>
      <c r="BD2911" t="n">
        <v>38.9174</v>
      </c>
      <c r="BE2911" t="s">
        <v>3326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>
        <v>976</v>
      </c>
      <c r="BR2911" t="s">
        <v>387</v>
      </c>
    </row>
    <row r="2912" spans="1:70">
      <c r="A2912" t="s">
        <v>70</v>
      </c>
      <c r="B2912" t="s">
        <v>71</v>
      </c>
      <c r="C2912" t="s">
        <v>311</v>
      </c>
      <c r="D2912" t="n">
        <v>3</v>
      </c>
      <c r="E2912" t="s">
        <v>558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118.21</v>
      </c>
      <c r="L2912" t="s">
        <v>77</v>
      </c>
      <c r="M2912" t="s"/>
      <c r="N2912" t="s">
        <v>972</v>
      </c>
      <c r="O2912" t="s">
        <v>79</v>
      </c>
      <c r="P2912" t="s">
        <v>558</v>
      </c>
      <c r="Q2912" t="s"/>
      <c r="R2912" t="s">
        <v>80</v>
      </c>
      <c r="S2912" t="s">
        <v>3327</v>
      </c>
      <c r="T2912" t="s">
        <v>82</v>
      </c>
      <c r="U2912" t="s">
        <v>83</v>
      </c>
      <c r="V2912" t="s">
        <v>84</v>
      </c>
      <c r="W2912" t="s">
        <v>103</v>
      </c>
      <c r="X2912" t="s"/>
      <c r="Y2912" t="s">
        <v>86</v>
      </c>
      <c r="Z2912">
        <f>HYPERLINK("https://hotelmonitor-cachepage.eclerx.com/savepage/tk_15454758809063265_sr_59.html","info")</f>
        <v/>
      </c>
      <c r="AA2912" t="n">
        <v>-426808</v>
      </c>
      <c r="AB2912" t="s">
        <v>269</v>
      </c>
      <c r="AC2912" t="s">
        <v>88</v>
      </c>
      <c r="AD2912" t="s">
        <v>89</v>
      </c>
      <c r="AE2912" t="s"/>
      <c r="AF2912" t="s"/>
      <c r="AG2912" t="s"/>
      <c r="AH2912" t="s">
        <v>3328</v>
      </c>
      <c r="AI2912" t="s">
        <v>3327</v>
      </c>
      <c r="AJ2912" t="s"/>
      <c r="AK2912" t="s">
        <v>91</v>
      </c>
      <c r="AL2912" t="s"/>
      <c r="AM2912" t="s">
        <v>271</v>
      </c>
      <c r="AN2912" t="s">
        <v>91</v>
      </c>
      <c r="AO2912" t="s"/>
      <c r="AP2912" t="n">
        <v>11</v>
      </c>
      <c r="AQ2912" t="s">
        <v>92</v>
      </c>
      <c r="AR2912" t="s"/>
      <c r="AS2912" t="s">
        <v>160</v>
      </c>
      <c r="AT2912" t="s">
        <v>94</v>
      </c>
      <c r="AU2912" t="s">
        <v>91</v>
      </c>
      <c r="AV2912" t="s"/>
      <c r="AW2912" t="s">
        <v>95</v>
      </c>
      <c r="AX2912" t="s"/>
      <c r="AY2912" t="n">
        <v>426808</v>
      </c>
      <c r="AZ2912" t="s">
        <v>564</v>
      </c>
      <c r="BA2912" t="s"/>
      <c r="BB2912" t="s"/>
      <c r="BC2912" t="n">
        <v>38.9174</v>
      </c>
      <c r="BD2912" t="n">
        <v>38.9174</v>
      </c>
      <c r="BE2912" t="s">
        <v>3329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>
        <v>976</v>
      </c>
      <c r="BR2912" t="s">
        <v>387</v>
      </c>
    </row>
    <row r="2913" spans="1:70">
      <c r="A2913" t="s">
        <v>70</v>
      </c>
      <c r="B2913" t="s">
        <v>71</v>
      </c>
      <c r="C2913" t="s">
        <v>311</v>
      </c>
      <c r="D2913" t="n">
        <v>3</v>
      </c>
      <c r="E2913" t="s">
        <v>558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118.21</v>
      </c>
      <c r="L2913" t="s">
        <v>77</v>
      </c>
      <c r="M2913" t="s"/>
      <c r="N2913" t="s">
        <v>972</v>
      </c>
      <c r="O2913" t="s">
        <v>79</v>
      </c>
      <c r="P2913" t="s">
        <v>558</v>
      </c>
      <c r="Q2913" t="s"/>
      <c r="R2913" t="s">
        <v>80</v>
      </c>
      <c r="S2913" t="s">
        <v>3327</v>
      </c>
      <c r="T2913" t="s">
        <v>82</v>
      </c>
      <c r="U2913" t="s">
        <v>83</v>
      </c>
      <c r="V2913" t="s">
        <v>84</v>
      </c>
      <c r="W2913" t="s">
        <v>103</v>
      </c>
      <c r="X2913" t="s"/>
      <c r="Y2913" t="s">
        <v>86</v>
      </c>
      <c r="Z2913">
        <f>HYPERLINK("https://hotelmonitor-cachepage.eclerx.com/savepage/tk_15454758809063265_sr_59.html","info")</f>
        <v/>
      </c>
      <c r="AA2913" t="n">
        <v>-426808</v>
      </c>
      <c r="AB2913" t="s">
        <v>269</v>
      </c>
      <c r="AC2913" t="s">
        <v>88</v>
      </c>
      <c r="AD2913" t="s">
        <v>89</v>
      </c>
      <c r="AE2913" t="s"/>
      <c r="AF2913" t="s"/>
      <c r="AG2913" t="s"/>
      <c r="AH2913" t="s">
        <v>3328</v>
      </c>
      <c r="AI2913" t="s">
        <v>3327</v>
      </c>
      <c r="AJ2913" t="s"/>
      <c r="AK2913" t="s">
        <v>91</v>
      </c>
      <c r="AL2913" t="s"/>
      <c r="AM2913" t="s">
        <v>271</v>
      </c>
      <c r="AN2913" t="s">
        <v>91</v>
      </c>
      <c r="AO2913" t="s"/>
      <c r="AP2913" t="n">
        <v>11</v>
      </c>
      <c r="AQ2913" t="s">
        <v>92</v>
      </c>
      <c r="AR2913" t="s"/>
      <c r="AS2913" t="s">
        <v>160</v>
      </c>
      <c r="AT2913" t="s">
        <v>94</v>
      </c>
      <c r="AU2913" t="s">
        <v>91</v>
      </c>
      <c r="AV2913" t="s"/>
      <c r="AW2913" t="s">
        <v>95</v>
      </c>
      <c r="AX2913" t="s"/>
      <c r="AY2913" t="n">
        <v>426808</v>
      </c>
      <c r="AZ2913" t="s">
        <v>564</v>
      </c>
      <c r="BA2913" t="s"/>
      <c r="BB2913" t="s"/>
      <c r="BC2913" t="n">
        <v>38.9174</v>
      </c>
      <c r="BD2913" t="n">
        <v>38.9174</v>
      </c>
      <c r="BE2913" t="s">
        <v>3329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>
        <v>976</v>
      </c>
      <c r="BR2913" t="s">
        <v>387</v>
      </c>
    </row>
    <row r="2914" spans="1:70">
      <c r="A2914" t="s">
        <v>70</v>
      </c>
      <c r="B2914" t="s">
        <v>71</v>
      </c>
      <c r="C2914" t="s">
        <v>311</v>
      </c>
      <c r="D2914" t="n">
        <v>3</v>
      </c>
      <c r="E2914" t="s">
        <v>558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137.55</v>
      </c>
      <c r="L2914" t="s">
        <v>77</v>
      </c>
      <c r="M2914" t="s"/>
      <c r="N2914" t="s">
        <v>972</v>
      </c>
      <c r="O2914" t="s">
        <v>79</v>
      </c>
      <c r="P2914" t="s">
        <v>558</v>
      </c>
      <c r="Q2914" t="s"/>
      <c r="R2914" t="s">
        <v>80</v>
      </c>
      <c r="S2914" t="s">
        <v>3330</v>
      </c>
      <c r="T2914" t="s">
        <v>82</v>
      </c>
      <c r="U2914" t="s">
        <v>83</v>
      </c>
      <c r="V2914" t="s">
        <v>84</v>
      </c>
      <c r="W2914" t="s">
        <v>107</v>
      </c>
      <c r="X2914" t="s"/>
      <c r="Y2914" t="s">
        <v>86</v>
      </c>
      <c r="Z2914">
        <f>HYPERLINK("https://hotelmonitor-cachepage.eclerx.com/savepage/tk_15454758809063265_sr_59.html","info")</f>
        <v/>
      </c>
      <c r="AA2914" t="n">
        <v>-426808</v>
      </c>
      <c r="AB2914" t="s">
        <v>2663</v>
      </c>
      <c r="AC2914" t="s">
        <v>196</v>
      </c>
      <c r="AD2914" t="s">
        <v>89</v>
      </c>
      <c r="AE2914" t="s"/>
      <c r="AF2914" t="s"/>
      <c r="AG2914" t="s"/>
      <c r="AH2914" t="s">
        <v>3331</v>
      </c>
      <c r="AI2914" t="s">
        <v>3330</v>
      </c>
      <c r="AJ2914" t="s"/>
      <c r="AK2914" t="s">
        <v>91</v>
      </c>
      <c r="AL2914" t="s"/>
      <c r="AM2914" t="s">
        <v>271</v>
      </c>
      <c r="AN2914" t="s">
        <v>91</v>
      </c>
      <c r="AO2914" t="s"/>
      <c r="AP2914" t="n">
        <v>11</v>
      </c>
      <c r="AQ2914" t="s">
        <v>92</v>
      </c>
      <c r="AR2914" t="s"/>
      <c r="AS2914" t="s">
        <v>160</v>
      </c>
      <c r="AT2914" t="s">
        <v>94</v>
      </c>
      <c r="AU2914" t="s">
        <v>99</v>
      </c>
      <c r="AV2914" t="s"/>
      <c r="AW2914" t="s">
        <v>95</v>
      </c>
      <c r="AX2914" t="s"/>
      <c r="AY2914" t="n">
        <v>426808</v>
      </c>
      <c r="AZ2914" t="s">
        <v>564</v>
      </c>
      <c r="BA2914" t="s"/>
      <c r="BB2914" t="s"/>
      <c r="BC2914" t="n">
        <v>38.9174</v>
      </c>
      <c r="BD2914" t="n">
        <v>38.9174</v>
      </c>
      <c r="BE2914" t="s">
        <v>3332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>
        <v>976</v>
      </c>
      <c r="BR2914" t="s">
        <v>387</v>
      </c>
    </row>
    <row r="2915" spans="1:70">
      <c r="A2915" t="s">
        <v>70</v>
      </c>
      <c r="B2915" t="s">
        <v>71</v>
      </c>
      <c r="C2915" t="s">
        <v>311</v>
      </c>
      <c r="D2915" t="n">
        <v>3</v>
      </c>
      <c r="E2915" t="s">
        <v>558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137.55</v>
      </c>
      <c r="L2915" t="s">
        <v>77</v>
      </c>
      <c r="M2915" t="s"/>
      <c r="N2915" t="s">
        <v>972</v>
      </c>
      <c r="O2915" t="s">
        <v>79</v>
      </c>
      <c r="P2915" t="s">
        <v>558</v>
      </c>
      <c r="Q2915" t="s"/>
      <c r="R2915" t="s">
        <v>80</v>
      </c>
      <c r="S2915" t="s">
        <v>3330</v>
      </c>
      <c r="T2915" t="s">
        <v>82</v>
      </c>
      <c r="U2915" t="s">
        <v>83</v>
      </c>
      <c r="V2915" t="s">
        <v>84</v>
      </c>
      <c r="W2915" t="s">
        <v>107</v>
      </c>
      <c r="X2915" t="s"/>
      <c r="Y2915" t="s">
        <v>86</v>
      </c>
      <c r="Z2915">
        <f>HYPERLINK("https://hotelmonitor-cachepage.eclerx.com/savepage/tk_15454758809063265_sr_59.html","info")</f>
        <v/>
      </c>
      <c r="AA2915" t="n">
        <v>-426808</v>
      </c>
      <c r="AB2915" t="s">
        <v>2663</v>
      </c>
      <c r="AC2915" t="s">
        <v>196</v>
      </c>
      <c r="AD2915" t="s">
        <v>89</v>
      </c>
      <c r="AE2915" t="s"/>
      <c r="AF2915" t="s"/>
      <c r="AG2915" t="s"/>
      <c r="AH2915" t="s">
        <v>3331</v>
      </c>
      <c r="AI2915" t="s">
        <v>3330</v>
      </c>
      <c r="AJ2915" t="s"/>
      <c r="AK2915" t="s">
        <v>91</v>
      </c>
      <c r="AL2915" t="s"/>
      <c r="AM2915" t="s">
        <v>271</v>
      </c>
      <c r="AN2915" t="s">
        <v>91</v>
      </c>
      <c r="AO2915" t="s"/>
      <c r="AP2915" t="n">
        <v>11</v>
      </c>
      <c r="AQ2915" t="s">
        <v>92</v>
      </c>
      <c r="AR2915" t="s"/>
      <c r="AS2915" t="s">
        <v>160</v>
      </c>
      <c r="AT2915" t="s">
        <v>94</v>
      </c>
      <c r="AU2915" t="s">
        <v>99</v>
      </c>
      <c r="AV2915" t="s"/>
      <c r="AW2915" t="s">
        <v>95</v>
      </c>
      <c r="AX2915" t="s"/>
      <c r="AY2915" t="n">
        <v>426808</v>
      </c>
      <c r="AZ2915" t="s">
        <v>564</v>
      </c>
      <c r="BA2915" t="s"/>
      <c r="BB2915" t="s"/>
      <c r="BC2915" t="n">
        <v>38.9174</v>
      </c>
      <c r="BD2915" t="n">
        <v>38.9174</v>
      </c>
      <c r="BE2915" t="s">
        <v>3332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>
        <v>976</v>
      </c>
      <c r="BR2915" t="s">
        <v>387</v>
      </c>
    </row>
    <row r="2916" spans="1:70">
      <c r="A2916" t="s">
        <v>70</v>
      </c>
      <c r="B2916" t="s">
        <v>71</v>
      </c>
      <c r="C2916" t="s">
        <v>311</v>
      </c>
      <c r="D2916" t="n">
        <v>3</v>
      </c>
      <c r="E2916" t="s">
        <v>558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151.11</v>
      </c>
      <c r="L2916" t="s">
        <v>77</v>
      </c>
      <c r="M2916" t="s"/>
      <c r="N2916" t="s">
        <v>972</v>
      </c>
      <c r="O2916" t="s">
        <v>79</v>
      </c>
      <c r="P2916" t="s">
        <v>558</v>
      </c>
      <c r="Q2916" t="s"/>
      <c r="R2916" t="s">
        <v>80</v>
      </c>
      <c r="S2916" t="s">
        <v>3333</v>
      </c>
      <c r="T2916" t="s">
        <v>82</v>
      </c>
      <c r="U2916" t="s">
        <v>83</v>
      </c>
      <c r="V2916" t="s">
        <v>84</v>
      </c>
      <c r="W2916" t="s">
        <v>107</v>
      </c>
      <c r="X2916" t="s"/>
      <c r="Y2916" t="s">
        <v>86</v>
      </c>
      <c r="Z2916">
        <f>HYPERLINK("https://hotelmonitor-cachepage.eclerx.com/savepage/tk_15454758809063265_sr_59.html","info")</f>
        <v/>
      </c>
      <c r="AA2916" t="n">
        <v>-426808</v>
      </c>
      <c r="AB2916" t="s">
        <v>269</v>
      </c>
      <c r="AC2916" t="s">
        <v>88</v>
      </c>
      <c r="AD2916" t="s">
        <v>89</v>
      </c>
      <c r="AE2916" t="s"/>
      <c r="AF2916" t="s"/>
      <c r="AG2916" t="s"/>
      <c r="AH2916" t="s">
        <v>3334</v>
      </c>
      <c r="AI2916" t="s">
        <v>3333</v>
      </c>
      <c r="AJ2916" t="s"/>
      <c r="AK2916" t="s">
        <v>91</v>
      </c>
      <c r="AL2916" t="s"/>
      <c r="AM2916" t="s">
        <v>271</v>
      </c>
      <c r="AN2916" t="s">
        <v>91</v>
      </c>
      <c r="AO2916" t="s"/>
      <c r="AP2916" t="n">
        <v>11</v>
      </c>
      <c r="AQ2916" t="s">
        <v>92</v>
      </c>
      <c r="AR2916" t="s"/>
      <c r="AS2916" t="s">
        <v>160</v>
      </c>
      <c r="AT2916" t="s">
        <v>94</v>
      </c>
      <c r="AU2916" t="s">
        <v>91</v>
      </c>
      <c r="AV2916" t="s"/>
      <c r="AW2916" t="s">
        <v>95</v>
      </c>
      <c r="AX2916" t="s"/>
      <c r="AY2916" t="n">
        <v>426808</v>
      </c>
      <c r="AZ2916" t="s">
        <v>564</v>
      </c>
      <c r="BA2916" t="s"/>
      <c r="BB2916" t="s"/>
      <c r="BC2916" t="n">
        <v>38.9174</v>
      </c>
      <c r="BD2916" t="n">
        <v>38.9174</v>
      </c>
      <c r="BE2916" t="s">
        <v>3335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>
        <v>976</v>
      </c>
      <c r="BR2916" t="s">
        <v>387</v>
      </c>
    </row>
    <row r="2917" spans="1:70">
      <c r="A2917" t="s">
        <v>70</v>
      </c>
      <c r="B2917" t="s">
        <v>71</v>
      </c>
      <c r="C2917" t="s">
        <v>311</v>
      </c>
      <c r="D2917" t="n">
        <v>3</v>
      </c>
      <c r="E2917" t="s">
        <v>558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151.11</v>
      </c>
      <c r="L2917" t="s">
        <v>77</v>
      </c>
      <c r="M2917" t="s"/>
      <c r="N2917" t="s">
        <v>972</v>
      </c>
      <c r="O2917" t="s">
        <v>79</v>
      </c>
      <c r="P2917" t="s">
        <v>558</v>
      </c>
      <c r="Q2917" t="s"/>
      <c r="R2917" t="s">
        <v>80</v>
      </c>
      <c r="S2917" t="s">
        <v>3333</v>
      </c>
      <c r="T2917" t="s">
        <v>82</v>
      </c>
      <c r="U2917" t="s">
        <v>83</v>
      </c>
      <c r="V2917" t="s">
        <v>84</v>
      </c>
      <c r="W2917" t="s">
        <v>107</v>
      </c>
      <c r="X2917" t="s"/>
      <c r="Y2917" t="s">
        <v>86</v>
      </c>
      <c r="Z2917">
        <f>HYPERLINK("https://hotelmonitor-cachepage.eclerx.com/savepage/tk_15454758809063265_sr_59.html","info")</f>
        <v/>
      </c>
      <c r="AA2917" t="n">
        <v>-426808</v>
      </c>
      <c r="AB2917" t="s">
        <v>269</v>
      </c>
      <c r="AC2917" t="s">
        <v>88</v>
      </c>
      <c r="AD2917" t="s">
        <v>89</v>
      </c>
      <c r="AE2917" t="s"/>
      <c r="AF2917" t="s"/>
      <c r="AG2917" t="s"/>
      <c r="AH2917" t="s">
        <v>3334</v>
      </c>
      <c r="AI2917" t="s">
        <v>3333</v>
      </c>
      <c r="AJ2917" t="s"/>
      <c r="AK2917" t="s">
        <v>91</v>
      </c>
      <c r="AL2917" t="s"/>
      <c r="AM2917" t="s">
        <v>271</v>
      </c>
      <c r="AN2917" t="s">
        <v>91</v>
      </c>
      <c r="AO2917" t="s"/>
      <c r="AP2917" t="n">
        <v>11</v>
      </c>
      <c r="AQ2917" t="s">
        <v>92</v>
      </c>
      <c r="AR2917" t="s"/>
      <c r="AS2917" t="s">
        <v>160</v>
      </c>
      <c r="AT2917" t="s">
        <v>94</v>
      </c>
      <c r="AU2917" t="s">
        <v>91</v>
      </c>
      <c r="AV2917" t="s"/>
      <c r="AW2917" t="s">
        <v>95</v>
      </c>
      <c r="AX2917" t="s"/>
      <c r="AY2917" t="n">
        <v>426808</v>
      </c>
      <c r="AZ2917" t="s">
        <v>564</v>
      </c>
      <c r="BA2917" t="s"/>
      <c r="BB2917" t="s"/>
      <c r="BC2917" t="n">
        <v>38.9174</v>
      </c>
      <c r="BD2917" t="n">
        <v>38.9174</v>
      </c>
      <c r="BE2917" t="s">
        <v>3335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>
        <v>976</v>
      </c>
      <c r="BR2917" t="s">
        <v>387</v>
      </c>
    </row>
    <row r="2918" spans="1:70">
      <c r="A2918" t="s">
        <v>70</v>
      </c>
      <c r="B2918" t="s">
        <v>71</v>
      </c>
      <c r="C2918" t="s">
        <v>265</v>
      </c>
      <c r="D2918" t="n">
        <v>3</v>
      </c>
      <c r="E2918" t="s">
        <v>1952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71.18000000000001</v>
      </c>
      <c r="L2918" t="s">
        <v>77</v>
      </c>
      <c r="M2918" t="s"/>
      <c r="N2918" t="s">
        <v>440</v>
      </c>
      <c r="O2918" t="s">
        <v>79</v>
      </c>
      <c r="P2918" t="s">
        <v>1952</v>
      </c>
      <c r="Q2918" t="s"/>
      <c r="R2918" t="s">
        <v>80</v>
      </c>
      <c r="S2918" t="s">
        <v>2385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>
        <f>HYPERLINK("https://hotelmonitor-cachepage.eclerx.com/savepage/tk_15454758707822542_sr_60.html","info")</f>
        <v/>
      </c>
      <c r="AA2918" t="n">
        <v>-419223</v>
      </c>
      <c r="AB2918" t="s">
        <v>1954</v>
      </c>
      <c r="AC2918" t="s">
        <v>88</v>
      </c>
      <c r="AD2918" t="s">
        <v>89</v>
      </c>
      <c r="AE2918" t="s"/>
      <c r="AF2918" t="s"/>
      <c r="AG2918" t="s"/>
      <c r="AH2918" t="s">
        <v>2386</v>
      </c>
      <c r="AI2918" t="s">
        <v>2385</v>
      </c>
      <c r="AJ2918" t="s"/>
      <c r="AK2918" t="s">
        <v>91</v>
      </c>
      <c r="AL2918" t="s"/>
      <c r="AM2918" t="s"/>
      <c r="AN2918" t="s">
        <v>91</v>
      </c>
      <c r="AO2918" t="s"/>
      <c r="AP2918" t="n">
        <v>4</v>
      </c>
      <c r="AQ2918" t="s">
        <v>92</v>
      </c>
      <c r="AR2918" t="s"/>
      <c r="AS2918" t="s">
        <v>1235</v>
      </c>
      <c r="AT2918" t="s">
        <v>94</v>
      </c>
      <c r="AU2918" t="s">
        <v>91</v>
      </c>
      <c r="AV2918" t="s"/>
      <c r="AW2918" t="s">
        <v>95</v>
      </c>
      <c r="AX2918" t="s"/>
      <c r="AY2918" t="n">
        <v>419223</v>
      </c>
      <c r="AZ2918" t="s">
        <v>1956</v>
      </c>
      <c r="BA2918" t="s"/>
      <c r="BB2918" t="s"/>
      <c r="BC2918" t="n">
        <v>38.9038</v>
      </c>
      <c r="BD2918" t="n">
        <v>38.9038</v>
      </c>
      <c r="BE2918" t="s">
        <v>2387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>
        <v>98</v>
      </c>
      <c r="BO2918" t="s">
        <v>82</v>
      </c>
      <c r="BP2918" t="s">
        <v>99</v>
      </c>
      <c r="BQ2918" t="s">
        <v>448</v>
      </c>
      <c r="BR2918" t="s">
        <v>387</v>
      </c>
    </row>
    <row r="2919" spans="1:70">
      <c r="A2919" t="s">
        <v>70</v>
      </c>
      <c r="B2919" t="s">
        <v>71</v>
      </c>
      <c r="C2919" t="s">
        <v>265</v>
      </c>
      <c r="D2919" t="n">
        <v>3</v>
      </c>
      <c r="E2919" t="s">
        <v>1952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71.18000000000001</v>
      </c>
      <c r="L2919" t="s">
        <v>77</v>
      </c>
      <c r="M2919" t="s"/>
      <c r="N2919" t="s">
        <v>440</v>
      </c>
      <c r="O2919" t="s">
        <v>79</v>
      </c>
      <c r="P2919" t="s">
        <v>1952</v>
      </c>
      <c r="Q2919" t="s"/>
      <c r="R2919" t="s">
        <v>80</v>
      </c>
      <c r="S2919" t="s">
        <v>2385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HYPERLINK("https://hotelmonitor-cachepage.eclerx.com/savepage/tk_15454758707822542_sr_60.html","info")</f>
        <v/>
      </c>
      <c r="AA2919" t="n">
        <v>-419223</v>
      </c>
      <c r="AB2919" t="s">
        <v>1954</v>
      </c>
      <c r="AC2919" t="s">
        <v>88</v>
      </c>
      <c r="AD2919" t="s">
        <v>89</v>
      </c>
      <c r="AE2919" t="s"/>
      <c r="AF2919" t="s"/>
      <c r="AG2919" t="s"/>
      <c r="AH2919" t="s">
        <v>2386</v>
      </c>
      <c r="AI2919" t="s">
        <v>2385</v>
      </c>
      <c r="AJ2919" t="s"/>
      <c r="AK2919" t="s">
        <v>91</v>
      </c>
      <c r="AL2919" t="s"/>
      <c r="AM2919" t="s"/>
      <c r="AN2919" t="s">
        <v>91</v>
      </c>
      <c r="AO2919" t="s"/>
      <c r="AP2919" t="n">
        <v>4</v>
      </c>
      <c r="AQ2919" t="s">
        <v>92</v>
      </c>
      <c r="AR2919" t="s"/>
      <c r="AS2919" t="s">
        <v>1235</v>
      </c>
      <c r="AT2919" t="s">
        <v>94</v>
      </c>
      <c r="AU2919" t="s">
        <v>91</v>
      </c>
      <c r="AV2919" t="s"/>
      <c r="AW2919" t="s">
        <v>95</v>
      </c>
      <c r="AX2919" t="s"/>
      <c r="AY2919" t="n">
        <v>419223</v>
      </c>
      <c r="AZ2919" t="s">
        <v>1956</v>
      </c>
      <c r="BA2919" t="s"/>
      <c r="BB2919" t="s"/>
      <c r="BC2919" t="n">
        <v>38.9038</v>
      </c>
      <c r="BD2919" t="n">
        <v>38.9038</v>
      </c>
      <c r="BE2919" t="s">
        <v>2387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>
        <v>98</v>
      </c>
      <c r="BO2919" t="s">
        <v>82</v>
      </c>
      <c r="BP2919" t="s">
        <v>99</v>
      </c>
      <c r="BQ2919" t="s">
        <v>448</v>
      </c>
      <c r="BR2919" t="s">
        <v>387</v>
      </c>
    </row>
    <row r="2920" spans="1:70">
      <c r="A2920" t="s">
        <v>70</v>
      </c>
      <c r="B2920" t="s">
        <v>71</v>
      </c>
      <c r="C2920" t="s">
        <v>265</v>
      </c>
      <c r="D2920" t="n">
        <v>3</v>
      </c>
      <c r="E2920" t="s">
        <v>1952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74.98</v>
      </c>
      <c r="L2920" t="s">
        <v>77</v>
      </c>
      <c r="M2920" t="s"/>
      <c r="N2920" t="s">
        <v>440</v>
      </c>
      <c r="O2920" t="s">
        <v>79</v>
      </c>
      <c r="P2920" t="s">
        <v>1952</v>
      </c>
      <c r="Q2920" t="s"/>
      <c r="R2920" t="s">
        <v>80</v>
      </c>
      <c r="S2920" t="s">
        <v>2388</v>
      </c>
      <c r="T2920" t="s">
        <v>82</v>
      </c>
      <c r="U2920" t="s">
        <v>83</v>
      </c>
      <c r="V2920" t="s">
        <v>84</v>
      </c>
      <c r="W2920" t="s">
        <v>103</v>
      </c>
      <c r="X2920" t="s"/>
      <c r="Y2920" t="s">
        <v>86</v>
      </c>
      <c r="Z2920">
        <f>HYPERLINK("https://hotelmonitor-cachepage.eclerx.com/savepage/tk_15454758707822542_sr_60.html","info")</f>
        <v/>
      </c>
      <c r="AA2920" t="n">
        <v>-419223</v>
      </c>
      <c r="AB2920" t="s">
        <v>1959</v>
      </c>
      <c r="AC2920" t="s">
        <v>88</v>
      </c>
      <c r="AD2920" t="s">
        <v>89</v>
      </c>
      <c r="AE2920" t="s"/>
      <c r="AF2920" t="s"/>
      <c r="AG2920" t="s"/>
      <c r="AH2920" t="s">
        <v>2389</v>
      </c>
      <c r="AI2920" t="s">
        <v>2388</v>
      </c>
      <c r="AJ2920" t="s"/>
      <c r="AK2920" t="s">
        <v>91</v>
      </c>
      <c r="AL2920" t="s"/>
      <c r="AM2920" t="s"/>
      <c r="AN2920" t="s">
        <v>91</v>
      </c>
      <c r="AO2920" t="s"/>
      <c r="AP2920" t="n">
        <v>4</v>
      </c>
      <c r="AQ2920" t="s">
        <v>92</v>
      </c>
      <c r="AR2920" t="s"/>
      <c r="AS2920" t="s">
        <v>1235</v>
      </c>
      <c r="AT2920" t="s">
        <v>94</v>
      </c>
      <c r="AU2920" t="s">
        <v>91</v>
      </c>
      <c r="AV2920" t="s"/>
      <c r="AW2920" t="s">
        <v>95</v>
      </c>
      <c r="AX2920" t="s"/>
      <c r="AY2920" t="n">
        <v>419223</v>
      </c>
      <c r="AZ2920" t="s">
        <v>1956</v>
      </c>
      <c r="BA2920" t="s"/>
      <c r="BB2920" t="s"/>
      <c r="BC2920" t="n">
        <v>38.9038</v>
      </c>
      <c r="BD2920" t="n">
        <v>38.9038</v>
      </c>
      <c r="BE2920" t="s">
        <v>2390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>
        <v>98</v>
      </c>
      <c r="BO2920" t="s">
        <v>82</v>
      </c>
      <c r="BP2920" t="s">
        <v>99</v>
      </c>
      <c r="BQ2920" t="s">
        <v>448</v>
      </c>
      <c r="BR2920" t="s">
        <v>387</v>
      </c>
    </row>
    <row r="2921" spans="1:70">
      <c r="A2921" t="s">
        <v>70</v>
      </c>
      <c r="B2921" t="s">
        <v>71</v>
      </c>
      <c r="C2921" t="s">
        <v>265</v>
      </c>
      <c r="D2921" t="n">
        <v>3</v>
      </c>
      <c r="E2921" t="s">
        <v>1952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74.98</v>
      </c>
      <c r="L2921" t="s">
        <v>77</v>
      </c>
      <c r="M2921" t="s"/>
      <c r="N2921" t="s">
        <v>440</v>
      </c>
      <c r="O2921" t="s">
        <v>79</v>
      </c>
      <c r="P2921" t="s">
        <v>1952</v>
      </c>
      <c r="Q2921" t="s"/>
      <c r="R2921" t="s">
        <v>80</v>
      </c>
      <c r="S2921" t="s">
        <v>2388</v>
      </c>
      <c r="T2921" t="s">
        <v>82</v>
      </c>
      <c r="U2921" t="s">
        <v>83</v>
      </c>
      <c r="V2921" t="s">
        <v>84</v>
      </c>
      <c r="W2921" t="s">
        <v>103</v>
      </c>
      <c r="X2921" t="s"/>
      <c r="Y2921" t="s">
        <v>86</v>
      </c>
      <c r="Z2921">
        <f>HYPERLINK("https://hotelmonitor-cachepage.eclerx.com/savepage/tk_15454758707822542_sr_60.html","info")</f>
        <v/>
      </c>
      <c r="AA2921" t="n">
        <v>-419223</v>
      </c>
      <c r="AB2921" t="s">
        <v>1959</v>
      </c>
      <c r="AC2921" t="s">
        <v>88</v>
      </c>
      <c r="AD2921" t="s">
        <v>89</v>
      </c>
      <c r="AE2921" t="s"/>
      <c r="AF2921" t="s"/>
      <c r="AG2921" t="s"/>
      <c r="AH2921" t="s">
        <v>2389</v>
      </c>
      <c r="AI2921" t="s">
        <v>2388</v>
      </c>
      <c r="AJ2921" t="s"/>
      <c r="AK2921" t="s">
        <v>91</v>
      </c>
      <c r="AL2921" t="s"/>
      <c r="AM2921" t="s"/>
      <c r="AN2921" t="s">
        <v>91</v>
      </c>
      <c r="AO2921" t="s"/>
      <c r="AP2921" t="n">
        <v>4</v>
      </c>
      <c r="AQ2921" t="s">
        <v>92</v>
      </c>
      <c r="AR2921" t="s"/>
      <c r="AS2921" t="s">
        <v>1235</v>
      </c>
      <c r="AT2921" t="s">
        <v>94</v>
      </c>
      <c r="AU2921" t="s">
        <v>91</v>
      </c>
      <c r="AV2921" t="s"/>
      <c r="AW2921" t="s">
        <v>95</v>
      </c>
      <c r="AX2921" t="s"/>
      <c r="AY2921" t="n">
        <v>419223</v>
      </c>
      <c r="AZ2921" t="s">
        <v>1956</v>
      </c>
      <c r="BA2921" t="s"/>
      <c r="BB2921" t="s"/>
      <c r="BC2921" t="n">
        <v>38.9038</v>
      </c>
      <c r="BD2921" t="n">
        <v>38.9038</v>
      </c>
      <c r="BE2921" t="s">
        <v>2390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>
        <v>98</v>
      </c>
      <c r="BO2921" t="s">
        <v>82</v>
      </c>
      <c r="BP2921" t="s">
        <v>99</v>
      </c>
      <c r="BQ2921" t="s">
        <v>448</v>
      </c>
      <c r="BR2921" t="s">
        <v>387</v>
      </c>
    </row>
    <row r="2922" spans="1:70">
      <c r="A2922" t="s">
        <v>70</v>
      </c>
      <c r="B2922" t="s">
        <v>71</v>
      </c>
      <c r="C2922" t="s">
        <v>265</v>
      </c>
      <c r="D2922" t="n">
        <v>3</v>
      </c>
      <c r="E2922" t="s">
        <v>1952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75</v>
      </c>
      <c r="L2922" t="s">
        <v>77</v>
      </c>
      <c r="M2922" t="s"/>
      <c r="N2922" t="s">
        <v>440</v>
      </c>
      <c r="O2922" t="s">
        <v>79</v>
      </c>
      <c r="P2922" t="s">
        <v>1952</v>
      </c>
      <c r="Q2922" t="s"/>
      <c r="R2922" t="s">
        <v>80</v>
      </c>
      <c r="S2922" t="s">
        <v>2391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>
        <f>HYPERLINK("https://hotelmonitor-cachepage.eclerx.com/savepage/tk_15454758707822542_sr_60.html","info")</f>
        <v/>
      </c>
      <c r="AA2922" t="n">
        <v>-419223</v>
      </c>
      <c r="AB2922" t="s">
        <v>1954</v>
      </c>
      <c r="AC2922" t="s">
        <v>88</v>
      </c>
      <c r="AD2922" t="s">
        <v>89</v>
      </c>
      <c r="AE2922" t="s"/>
      <c r="AF2922" t="s"/>
      <c r="AG2922" t="s"/>
      <c r="AH2922" t="s">
        <v>2392</v>
      </c>
      <c r="AI2922" t="s">
        <v>2393</v>
      </c>
      <c r="AJ2922" t="s"/>
      <c r="AK2922" t="s">
        <v>99</v>
      </c>
      <c r="AL2922" t="s"/>
      <c r="AM2922" t="s"/>
      <c r="AN2922" t="s">
        <v>91</v>
      </c>
      <c r="AO2922" t="s"/>
      <c r="AP2922" t="n">
        <v>4</v>
      </c>
      <c r="AQ2922" t="s">
        <v>92</v>
      </c>
      <c r="AR2922" t="s"/>
      <c r="AS2922" t="s">
        <v>1235</v>
      </c>
      <c r="AT2922" t="s">
        <v>94</v>
      </c>
      <c r="AU2922" t="s">
        <v>91</v>
      </c>
      <c r="AV2922" t="s"/>
      <c r="AW2922" t="s">
        <v>95</v>
      </c>
      <c r="AX2922" t="s"/>
      <c r="AY2922" t="n">
        <v>419223</v>
      </c>
      <c r="AZ2922" t="s">
        <v>1956</v>
      </c>
      <c r="BA2922" t="s"/>
      <c r="BB2922" t="s"/>
      <c r="BC2922" t="n">
        <v>38.9038</v>
      </c>
      <c r="BD2922" t="n">
        <v>38.9038</v>
      </c>
      <c r="BE2922" t="s">
        <v>2394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>
        <v>98</v>
      </c>
      <c r="BO2922" t="s">
        <v>82</v>
      </c>
      <c r="BP2922" t="s">
        <v>99</v>
      </c>
      <c r="BQ2922" t="s">
        <v>448</v>
      </c>
      <c r="BR2922" t="s">
        <v>387</v>
      </c>
    </row>
    <row r="2923" spans="1:70">
      <c r="A2923" t="s">
        <v>70</v>
      </c>
      <c r="B2923" t="s">
        <v>71</v>
      </c>
      <c r="C2923" t="s">
        <v>265</v>
      </c>
      <c r="D2923" t="n">
        <v>3</v>
      </c>
      <c r="E2923" t="s">
        <v>1952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75</v>
      </c>
      <c r="L2923" t="s">
        <v>77</v>
      </c>
      <c r="M2923" t="s"/>
      <c r="N2923" t="s">
        <v>440</v>
      </c>
      <c r="O2923" t="s">
        <v>79</v>
      </c>
      <c r="P2923" t="s">
        <v>1952</v>
      </c>
      <c r="Q2923" t="s"/>
      <c r="R2923" t="s">
        <v>80</v>
      </c>
      <c r="S2923" t="s">
        <v>2391</v>
      </c>
      <c r="T2923" t="s">
        <v>82</v>
      </c>
      <c r="U2923" t="s">
        <v>83</v>
      </c>
      <c r="V2923" t="s">
        <v>84</v>
      </c>
      <c r="W2923" t="s">
        <v>85</v>
      </c>
      <c r="X2923" t="s"/>
      <c r="Y2923" t="s">
        <v>86</v>
      </c>
      <c r="Z2923">
        <f>HYPERLINK("https://hotelmonitor-cachepage.eclerx.com/savepage/tk_15454758707822542_sr_60.html","info")</f>
        <v/>
      </c>
      <c r="AA2923" t="n">
        <v>-419223</v>
      </c>
      <c r="AB2923" t="s">
        <v>1954</v>
      </c>
      <c r="AC2923" t="s">
        <v>88</v>
      </c>
      <c r="AD2923" t="s">
        <v>89</v>
      </c>
      <c r="AE2923" t="s"/>
      <c r="AF2923" t="s"/>
      <c r="AG2923" t="s"/>
      <c r="AH2923" t="s">
        <v>2392</v>
      </c>
      <c r="AI2923" t="s">
        <v>2393</v>
      </c>
      <c r="AJ2923" t="s"/>
      <c r="AK2923" t="s">
        <v>99</v>
      </c>
      <c r="AL2923" t="s"/>
      <c r="AM2923" t="s"/>
      <c r="AN2923" t="s">
        <v>91</v>
      </c>
      <c r="AO2923" t="s"/>
      <c r="AP2923" t="n">
        <v>4</v>
      </c>
      <c r="AQ2923" t="s">
        <v>92</v>
      </c>
      <c r="AR2923" t="s"/>
      <c r="AS2923" t="s">
        <v>1235</v>
      </c>
      <c r="AT2923" t="s">
        <v>94</v>
      </c>
      <c r="AU2923" t="s">
        <v>91</v>
      </c>
      <c r="AV2923" t="s"/>
      <c r="AW2923" t="s">
        <v>95</v>
      </c>
      <c r="AX2923" t="s"/>
      <c r="AY2923" t="n">
        <v>419223</v>
      </c>
      <c r="AZ2923" t="s">
        <v>1956</v>
      </c>
      <c r="BA2923" t="s"/>
      <c r="BB2923" t="s"/>
      <c r="BC2923" t="n">
        <v>38.9038</v>
      </c>
      <c r="BD2923" t="n">
        <v>38.9038</v>
      </c>
      <c r="BE2923" t="s">
        <v>2394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>
        <v>98</v>
      </c>
      <c r="BO2923" t="s">
        <v>82</v>
      </c>
      <c r="BP2923" t="s">
        <v>99</v>
      </c>
      <c r="BQ2923" t="s">
        <v>448</v>
      </c>
      <c r="BR2923" t="s">
        <v>387</v>
      </c>
    </row>
    <row r="2924" spans="1:70">
      <c r="A2924" t="s">
        <v>70</v>
      </c>
      <c r="B2924" t="s">
        <v>71</v>
      </c>
      <c r="C2924" t="s">
        <v>265</v>
      </c>
      <c r="D2924" t="n">
        <v>3</v>
      </c>
      <c r="E2924" t="s">
        <v>1952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79</v>
      </c>
      <c r="L2924" t="s">
        <v>77</v>
      </c>
      <c r="M2924" t="s"/>
      <c r="N2924" t="s">
        <v>440</v>
      </c>
      <c r="O2924" t="s">
        <v>79</v>
      </c>
      <c r="P2924" t="s">
        <v>1952</v>
      </c>
      <c r="Q2924" t="s"/>
      <c r="R2924" t="s">
        <v>80</v>
      </c>
      <c r="S2924" t="s">
        <v>2395</v>
      </c>
      <c r="T2924" t="s">
        <v>82</v>
      </c>
      <c r="U2924" t="s">
        <v>83</v>
      </c>
      <c r="V2924" t="s">
        <v>84</v>
      </c>
      <c r="W2924" t="s">
        <v>103</v>
      </c>
      <c r="X2924" t="s"/>
      <c r="Y2924" t="s">
        <v>86</v>
      </c>
      <c r="Z2924">
        <f>HYPERLINK("https://hotelmonitor-cachepage.eclerx.com/savepage/tk_15454758707822542_sr_60.html","info")</f>
        <v/>
      </c>
      <c r="AA2924" t="n">
        <v>-419223</v>
      </c>
      <c r="AB2924" t="s">
        <v>1959</v>
      </c>
      <c r="AC2924" t="s">
        <v>88</v>
      </c>
      <c r="AD2924" t="s">
        <v>89</v>
      </c>
      <c r="AE2924" t="s"/>
      <c r="AF2924" t="s"/>
      <c r="AG2924" t="s"/>
      <c r="AH2924" t="s">
        <v>2396</v>
      </c>
      <c r="AI2924" t="s">
        <v>2397</v>
      </c>
      <c r="AJ2924" t="s"/>
      <c r="AK2924" t="s">
        <v>99</v>
      </c>
      <c r="AL2924" t="s"/>
      <c r="AM2924" t="s"/>
      <c r="AN2924" t="s">
        <v>91</v>
      </c>
      <c r="AO2924" t="s"/>
      <c r="AP2924" t="n">
        <v>4</v>
      </c>
      <c r="AQ2924" t="s">
        <v>92</v>
      </c>
      <c r="AR2924" t="s"/>
      <c r="AS2924" t="s">
        <v>1235</v>
      </c>
      <c r="AT2924" t="s">
        <v>94</v>
      </c>
      <c r="AU2924" t="s">
        <v>91</v>
      </c>
      <c r="AV2924" t="s"/>
      <c r="AW2924" t="s">
        <v>95</v>
      </c>
      <c r="AX2924" t="s"/>
      <c r="AY2924" t="n">
        <v>419223</v>
      </c>
      <c r="AZ2924" t="s">
        <v>1956</v>
      </c>
      <c r="BA2924" t="s"/>
      <c r="BB2924" t="s"/>
      <c r="BC2924" t="n">
        <v>38.9038</v>
      </c>
      <c r="BD2924" t="n">
        <v>38.9038</v>
      </c>
      <c r="BE2924" t="s">
        <v>2398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>
        <v>98</v>
      </c>
      <c r="BO2924" t="s">
        <v>82</v>
      </c>
      <c r="BP2924" t="s">
        <v>99</v>
      </c>
      <c r="BQ2924" t="s">
        <v>448</v>
      </c>
      <c r="BR2924" t="s">
        <v>387</v>
      </c>
    </row>
    <row r="2925" spans="1:70">
      <c r="A2925" t="s">
        <v>70</v>
      </c>
      <c r="B2925" t="s">
        <v>71</v>
      </c>
      <c r="C2925" t="s">
        <v>265</v>
      </c>
      <c r="D2925" t="n">
        <v>3</v>
      </c>
      <c r="E2925" t="s">
        <v>1952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79</v>
      </c>
      <c r="L2925" t="s">
        <v>77</v>
      </c>
      <c r="M2925" t="s"/>
      <c r="N2925" t="s">
        <v>440</v>
      </c>
      <c r="O2925" t="s">
        <v>79</v>
      </c>
      <c r="P2925" t="s">
        <v>1952</v>
      </c>
      <c r="Q2925" t="s"/>
      <c r="R2925" t="s">
        <v>80</v>
      </c>
      <c r="S2925" t="s">
        <v>2395</v>
      </c>
      <c r="T2925" t="s">
        <v>82</v>
      </c>
      <c r="U2925" t="s">
        <v>83</v>
      </c>
      <c r="V2925" t="s">
        <v>84</v>
      </c>
      <c r="W2925" t="s">
        <v>103</v>
      </c>
      <c r="X2925" t="s"/>
      <c r="Y2925" t="s">
        <v>86</v>
      </c>
      <c r="Z2925">
        <f>HYPERLINK("https://hotelmonitor-cachepage.eclerx.com/savepage/tk_15454758707822542_sr_60.html","info")</f>
        <v/>
      </c>
      <c r="AA2925" t="n">
        <v>-419223</v>
      </c>
      <c r="AB2925" t="s">
        <v>1959</v>
      </c>
      <c r="AC2925" t="s">
        <v>88</v>
      </c>
      <c r="AD2925" t="s">
        <v>89</v>
      </c>
      <c r="AE2925" t="s"/>
      <c r="AF2925" t="s"/>
      <c r="AG2925" t="s"/>
      <c r="AH2925" t="s">
        <v>2396</v>
      </c>
      <c r="AI2925" t="s">
        <v>2397</v>
      </c>
      <c r="AJ2925" t="s"/>
      <c r="AK2925" t="s">
        <v>99</v>
      </c>
      <c r="AL2925" t="s"/>
      <c r="AM2925" t="s"/>
      <c r="AN2925" t="s">
        <v>91</v>
      </c>
      <c r="AO2925" t="s"/>
      <c r="AP2925" t="n">
        <v>4</v>
      </c>
      <c r="AQ2925" t="s">
        <v>92</v>
      </c>
      <c r="AR2925" t="s"/>
      <c r="AS2925" t="s">
        <v>1235</v>
      </c>
      <c r="AT2925" t="s">
        <v>94</v>
      </c>
      <c r="AU2925" t="s">
        <v>91</v>
      </c>
      <c r="AV2925" t="s"/>
      <c r="AW2925" t="s">
        <v>95</v>
      </c>
      <c r="AX2925" t="s"/>
      <c r="AY2925" t="n">
        <v>419223</v>
      </c>
      <c r="AZ2925" t="s">
        <v>1956</v>
      </c>
      <c r="BA2925" t="s"/>
      <c r="BB2925" t="s"/>
      <c r="BC2925" t="n">
        <v>38.9038</v>
      </c>
      <c r="BD2925" t="n">
        <v>38.9038</v>
      </c>
      <c r="BE2925" t="s">
        <v>2398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>
        <v>98</v>
      </c>
      <c r="BO2925" t="s">
        <v>82</v>
      </c>
      <c r="BP2925" t="s">
        <v>99</v>
      </c>
      <c r="BQ2925" t="s">
        <v>448</v>
      </c>
      <c r="BR2925" t="s">
        <v>387</v>
      </c>
    </row>
    <row r="2926" spans="1:70">
      <c r="A2926" t="s">
        <v>70</v>
      </c>
      <c r="B2926" t="s">
        <v>71</v>
      </c>
      <c r="C2926" t="s">
        <v>265</v>
      </c>
      <c r="D2926" t="n">
        <v>3</v>
      </c>
      <c r="E2926" t="s">
        <v>1952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93.95999999999999</v>
      </c>
      <c r="L2926" t="s">
        <v>77</v>
      </c>
      <c r="M2926" t="s"/>
      <c r="N2926" t="s">
        <v>440</v>
      </c>
      <c r="O2926" t="s">
        <v>79</v>
      </c>
      <c r="P2926" t="s">
        <v>1952</v>
      </c>
      <c r="Q2926" t="s"/>
      <c r="R2926" t="s">
        <v>80</v>
      </c>
      <c r="S2926" t="s">
        <v>2399</v>
      </c>
      <c r="T2926" t="s">
        <v>82</v>
      </c>
      <c r="U2926" t="s">
        <v>83</v>
      </c>
      <c r="V2926" t="s">
        <v>84</v>
      </c>
      <c r="W2926" t="s">
        <v>107</v>
      </c>
      <c r="X2926" t="s"/>
      <c r="Y2926" t="s">
        <v>86</v>
      </c>
      <c r="Z2926">
        <f>HYPERLINK("https://hotelmonitor-cachepage.eclerx.com/savepage/tk_15454758707822542_sr_60.html","info")</f>
        <v/>
      </c>
      <c r="AA2926" t="n">
        <v>-419223</v>
      </c>
      <c r="AB2926" t="s">
        <v>1970</v>
      </c>
      <c r="AC2926" t="s">
        <v>88</v>
      </c>
      <c r="AD2926" t="s">
        <v>89</v>
      </c>
      <c r="AE2926" t="s"/>
      <c r="AF2926" t="s"/>
      <c r="AG2926" t="s"/>
      <c r="AH2926" t="s">
        <v>2400</v>
      </c>
      <c r="AI2926" t="s">
        <v>2399</v>
      </c>
      <c r="AJ2926" t="s"/>
      <c r="AK2926" t="s">
        <v>91</v>
      </c>
      <c r="AL2926" t="s"/>
      <c r="AM2926" t="s"/>
      <c r="AN2926" t="s">
        <v>91</v>
      </c>
      <c r="AO2926" t="s"/>
      <c r="AP2926" t="n">
        <v>4</v>
      </c>
      <c r="AQ2926" t="s">
        <v>92</v>
      </c>
      <c r="AR2926" t="s"/>
      <c r="AS2926" t="s">
        <v>1235</v>
      </c>
      <c r="AT2926" t="s">
        <v>94</v>
      </c>
      <c r="AU2926" t="s">
        <v>91</v>
      </c>
      <c r="AV2926" t="s"/>
      <c r="AW2926" t="s">
        <v>95</v>
      </c>
      <c r="AX2926" t="s"/>
      <c r="AY2926" t="n">
        <v>419223</v>
      </c>
      <c r="AZ2926" t="s">
        <v>1956</v>
      </c>
      <c r="BA2926" t="s"/>
      <c r="BB2926" t="s"/>
      <c r="BC2926" t="n">
        <v>38.9038</v>
      </c>
      <c r="BD2926" t="n">
        <v>38.9038</v>
      </c>
      <c r="BE2926" t="s">
        <v>755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>
        <v>98</v>
      </c>
      <c r="BO2926" t="s">
        <v>82</v>
      </c>
      <c r="BP2926" t="s">
        <v>99</v>
      </c>
      <c r="BQ2926" t="s">
        <v>448</v>
      </c>
      <c r="BR2926" t="s">
        <v>387</v>
      </c>
    </row>
    <row r="2927" spans="1:70">
      <c r="A2927" t="s">
        <v>70</v>
      </c>
      <c r="B2927" t="s">
        <v>71</v>
      </c>
      <c r="C2927" t="s">
        <v>265</v>
      </c>
      <c r="D2927" t="n">
        <v>3</v>
      </c>
      <c r="E2927" t="s">
        <v>1952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93.95999999999999</v>
      </c>
      <c r="L2927" t="s">
        <v>77</v>
      </c>
      <c r="M2927" t="s"/>
      <c r="N2927" t="s">
        <v>440</v>
      </c>
      <c r="O2927" t="s">
        <v>79</v>
      </c>
      <c r="P2927" t="s">
        <v>1952</v>
      </c>
      <c r="Q2927" t="s"/>
      <c r="R2927" t="s">
        <v>80</v>
      </c>
      <c r="S2927" t="s">
        <v>2399</v>
      </c>
      <c r="T2927" t="s">
        <v>82</v>
      </c>
      <c r="U2927" t="s">
        <v>83</v>
      </c>
      <c r="V2927" t="s">
        <v>84</v>
      </c>
      <c r="W2927" t="s">
        <v>107</v>
      </c>
      <c r="X2927" t="s"/>
      <c r="Y2927" t="s">
        <v>86</v>
      </c>
      <c r="Z2927">
        <f>HYPERLINK("https://hotelmonitor-cachepage.eclerx.com/savepage/tk_15454758707822542_sr_60.html","info")</f>
        <v/>
      </c>
      <c r="AA2927" t="n">
        <v>-419223</v>
      </c>
      <c r="AB2927" t="s">
        <v>1970</v>
      </c>
      <c r="AC2927" t="s">
        <v>88</v>
      </c>
      <c r="AD2927" t="s">
        <v>89</v>
      </c>
      <c r="AE2927" t="s"/>
      <c r="AF2927" t="s"/>
      <c r="AG2927" t="s"/>
      <c r="AH2927" t="s">
        <v>2400</v>
      </c>
      <c r="AI2927" t="s">
        <v>2399</v>
      </c>
      <c r="AJ2927" t="s"/>
      <c r="AK2927" t="s">
        <v>91</v>
      </c>
      <c r="AL2927" t="s"/>
      <c r="AM2927" t="s"/>
      <c r="AN2927" t="s">
        <v>91</v>
      </c>
      <c r="AO2927" t="s"/>
      <c r="AP2927" t="n">
        <v>4</v>
      </c>
      <c r="AQ2927" t="s">
        <v>92</v>
      </c>
      <c r="AR2927" t="s"/>
      <c r="AS2927" t="s">
        <v>1235</v>
      </c>
      <c r="AT2927" t="s">
        <v>94</v>
      </c>
      <c r="AU2927" t="s">
        <v>91</v>
      </c>
      <c r="AV2927" t="s"/>
      <c r="AW2927" t="s">
        <v>95</v>
      </c>
      <c r="AX2927" t="s"/>
      <c r="AY2927" t="n">
        <v>419223</v>
      </c>
      <c r="AZ2927" t="s">
        <v>1956</v>
      </c>
      <c r="BA2927" t="s"/>
      <c r="BB2927" t="s"/>
      <c r="BC2927" t="n">
        <v>38.9038</v>
      </c>
      <c r="BD2927" t="n">
        <v>38.9038</v>
      </c>
      <c r="BE2927" t="s">
        <v>755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>
        <v>98</v>
      </c>
      <c r="BO2927" t="s">
        <v>82</v>
      </c>
      <c r="BP2927" t="s">
        <v>99</v>
      </c>
      <c r="BQ2927" t="s">
        <v>448</v>
      </c>
      <c r="BR2927" t="s">
        <v>387</v>
      </c>
    </row>
    <row r="2928" spans="1:70">
      <c r="A2928" t="s">
        <v>70</v>
      </c>
      <c r="B2928" t="s">
        <v>71</v>
      </c>
      <c r="C2928" t="s">
        <v>265</v>
      </c>
      <c r="D2928" t="n">
        <v>3</v>
      </c>
      <c r="E2928" t="s">
        <v>1952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99</v>
      </c>
      <c r="L2928" t="s">
        <v>77</v>
      </c>
      <c r="M2928" t="s"/>
      <c r="N2928" t="s">
        <v>440</v>
      </c>
      <c r="O2928" t="s">
        <v>79</v>
      </c>
      <c r="P2928" t="s">
        <v>1952</v>
      </c>
      <c r="Q2928" t="s"/>
      <c r="R2928" t="s">
        <v>80</v>
      </c>
      <c r="S2928" t="s">
        <v>482</v>
      </c>
      <c r="T2928" t="s">
        <v>82</v>
      </c>
      <c r="U2928" t="s">
        <v>83</v>
      </c>
      <c r="V2928" t="s">
        <v>84</v>
      </c>
      <c r="W2928" t="s">
        <v>107</v>
      </c>
      <c r="X2928" t="s"/>
      <c r="Y2928" t="s">
        <v>86</v>
      </c>
      <c r="Z2928">
        <f>HYPERLINK("https://hotelmonitor-cachepage.eclerx.com/savepage/tk_15454758707822542_sr_60.html","info")</f>
        <v/>
      </c>
      <c r="AA2928" t="n">
        <v>-419223</v>
      </c>
      <c r="AB2928" t="s">
        <v>1970</v>
      </c>
      <c r="AC2928" t="s">
        <v>88</v>
      </c>
      <c r="AD2928" t="s">
        <v>89</v>
      </c>
      <c r="AE2928" t="s"/>
      <c r="AF2928" t="s"/>
      <c r="AG2928" t="s"/>
      <c r="AH2928" t="s">
        <v>873</v>
      </c>
      <c r="AI2928" t="s">
        <v>484</v>
      </c>
      <c r="AJ2928" t="s"/>
      <c r="AK2928" t="s">
        <v>99</v>
      </c>
      <c r="AL2928" t="s"/>
      <c r="AM2928" t="s"/>
      <c r="AN2928" t="s">
        <v>91</v>
      </c>
      <c r="AO2928" t="s"/>
      <c r="AP2928" t="n">
        <v>4</v>
      </c>
      <c r="AQ2928" t="s">
        <v>92</v>
      </c>
      <c r="AR2928" t="s"/>
      <c r="AS2928" t="s">
        <v>1235</v>
      </c>
      <c r="AT2928" t="s">
        <v>94</v>
      </c>
      <c r="AU2928" t="s">
        <v>91</v>
      </c>
      <c r="AV2928" t="s"/>
      <c r="AW2928" t="s">
        <v>95</v>
      </c>
      <c r="AX2928" t="s"/>
      <c r="AY2928" t="n">
        <v>419223</v>
      </c>
      <c r="AZ2928" t="s">
        <v>1956</v>
      </c>
      <c r="BA2928" t="s"/>
      <c r="BB2928" t="s"/>
      <c r="BC2928" t="n">
        <v>38.9038</v>
      </c>
      <c r="BD2928" t="n">
        <v>38.9038</v>
      </c>
      <c r="BE2928" t="s">
        <v>697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>
        <v>98</v>
      </c>
      <c r="BO2928" t="s">
        <v>82</v>
      </c>
      <c r="BP2928" t="s">
        <v>99</v>
      </c>
      <c r="BQ2928" t="s">
        <v>448</v>
      </c>
      <c r="BR2928" t="s">
        <v>387</v>
      </c>
    </row>
    <row r="2929" spans="1:70">
      <c r="A2929" t="s">
        <v>70</v>
      </c>
      <c r="B2929" t="s">
        <v>71</v>
      </c>
      <c r="C2929" t="s">
        <v>265</v>
      </c>
      <c r="D2929" t="n">
        <v>3</v>
      </c>
      <c r="E2929" t="s">
        <v>1952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99</v>
      </c>
      <c r="L2929" t="s">
        <v>77</v>
      </c>
      <c r="M2929" t="s"/>
      <c r="N2929" t="s">
        <v>440</v>
      </c>
      <c r="O2929" t="s">
        <v>79</v>
      </c>
      <c r="P2929" t="s">
        <v>1952</v>
      </c>
      <c r="Q2929" t="s"/>
      <c r="R2929" t="s">
        <v>80</v>
      </c>
      <c r="S2929" t="s">
        <v>482</v>
      </c>
      <c r="T2929" t="s">
        <v>82</v>
      </c>
      <c r="U2929" t="s">
        <v>83</v>
      </c>
      <c r="V2929" t="s">
        <v>84</v>
      </c>
      <c r="W2929" t="s">
        <v>107</v>
      </c>
      <c r="X2929" t="s"/>
      <c r="Y2929" t="s">
        <v>86</v>
      </c>
      <c r="Z2929">
        <f>HYPERLINK("https://hotelmonitor-cachepage.eclerx.com/savepage/tk_15454758707822542_sr_60.html","info")</f>
        <v/>
      </c>
      <c r="AA2929" t="n">
        <v>-419223</v>
      </c>
      <c r="AB2929" t="s">
        <v>1970</v>
      </c>
      <c r="AC2929" t="s">
        <v>88</v>
      </c>
      <c r="AD2929" t="s">
        <v>89</v>
      </c>
      <c r="AE2929" t="s"/>
      <c r="AF2929" t="s"/>
      <c r="AG2929" t="s"/>
      <c r="AH2929" t="s">
        <v>873</v>
      </c>
      <c r="AI2929" t="s">
        <v>484</v>
      </c>
      <c r="AJ2929" t="s"/>
      <c r="AK2929" t="s">
        <v>99</v>
      </c>
      <c r="AL2929" t="s"/>
      <c r="AM2929" t="s"/>
      <c r="AN2929" t="s">
        <v>91</v>
      </c>
      <c r="AO2929" t="s"/>
      <c r="AP2929" t="n">
        <v>4</v>
      </c>
      <c r="AQ2929" t="s">
        <v>92</v>
      </c>
      <c r="AR2929" t="s"/>
      <c r="AS2929" t="s">
        <v>1235</v>
      </c>
      <c r="AT2929" t="s">
        <v>94</v>
      </c>
      <c r="AU2929" t="s">
        <v>91</v>
      </c>
      <c r="AV2929" t="s"/>
      <c r="AW2929" t="s">
        <v>95</v>
      </c>
      <c r="AX2929" t="s"/>
      <c r="AY2929" t="n">
        <v>419223</v>
      </c>
      <c r="AZ2929" t="s">
        <v>1956</v>
      </c>
      <c r="BA2929" t="s"/>
      <c r="BB2929" t="s"/>
      <c r="BC2929" t="n">
        <v>38.9038</v>
      </c>
      <c r="BD2929" t="n">
        <v>38.9038</v>
      </c>
      <c r="BE2929" t="s">
        <v>697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>
        <v>98</v>
      </c>
      <c r="BO2929" t="s">
        <v>82</v>
      </c>
      <c r="BP2929" t="s">
        <v>99</v>
      </c>
      <c r="BQ2929" t="s">
        <v>448</v>
      </c>
      <c r="BR2929" t="s">
        <v>387</v>
      </c>
    </row>
    <row r="2930" spans="1:70">
      <c r="A2930" t="s">
        <v>70</v>
      </c>
      <c r="B2930" t="s">
        <v>71</v>
      </c>
      <c r="C2930" t="s">
        <v>265</v>
      </c>
      <c r="D2930" t="n">
        <v>3</v>
      </c>
      <c r="E2930" t="s">
        <v>1952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75.98</v>
      </c>
      <c r="L2930" t="s">
        <v>77</v>
      </c>
      <c r="M2930" t="s"/>
      <c r="N2930" t="s">
        <v>1978</v>
      </c>
      <c r="O2930" t="s">
        <v>79</v>
      </c>
      <c r="P2930" t="s">
        <v>1952</v>
      </c>
      <c r="Q2930" t="s"/>
      <c r="R2930" t="s">
        <v>80</v>
      </c>
      <c r="S2930" t="s">
        <v>3336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>
        <f>HYPERLINK("https://hotelmonitor-cachepage.eclerx.com/savepage/tk_15454758707822542_sr_60.html","info")</f>
        <v/>
      </c>
      <c r="AA2930" t="n">
        <v>-419223</v>
      </c>
      <c r="AB2930" t="s">
        <v>269</v>
      </c>
      <c r="AC2930" t="s">
        <v>88</v>
      </c>
      <c r="AD2930" t="s">
        <v>89</v>
      </c>
      <c r="AE2930" t="s"/>
      <c r="AF2930" t="s"/>
      <c r="AG2930" t="s"/>
      <c r="AH2930" t="s">
        <v>3337</v>
      </c>
      <c r="AI2930" t="s">
        <v>3336</v>
      </c>
      <c r="AJ2930" t="s"/>
      <c r="AK2930" t="s">
        <v>91</v>
      </c>
      <c r="AL2930" t="s"/>
      <c r="AM2930" t="s">
        <v>271</v>
      </c>
      <c r="AN2930" t="s">
        <v>91</v>
      </c>
      <c r="AO2930" t="s"/>
      <c r="AP2930" t="n">
        <v>4</v>
      </c>
      <c r="AQ2930" t="s">
        <v>92</v>
      </c>
      <c r="AR2930" t="s"/>
      <c r="AS2930" t="s">
        <v>160</v>
      </c>
      <c r="AT2930" t="s">
        <v>94</v>
      </c>
      <c r="AU2930" t="s">
        <v>91</v>
      </c>
      <c r="AV2930" t="s"/>
      <c r="AW2930" t="s">
        <v>95</v>
      </c>
      <c r="AX2930" t="s"/>
      <c r="AY2930" t="n">
        <v>419223</v>
      </c>
      <c r="AZ2930" t="s">
        <v>1956</v>
      </c>
      <c r="BA2930" t="s"/>
      <c r="BB2930" t="s"/>
      <c r="BC2930" t="n">
        <v>38.9038</v>
      </c>
      <c r="BD2930" t="n">
        <v>38.9038</v>
      </c>
      <c r="BE2930" t="s">
        <v>3338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>
        <v>1982</v>
      </c>
      <c r="BR2930" t="s">
        <v>387</v>
      </c>
    </row>
    <row r="2931" spans="1:70">
      <c r="A2931" t="s">
        <v>70</v>
      </c>
      <c r="B2931" t="s">
        <v>71</v>
      </c>
      <c r="C2931" t="s">
        <v>265</v>
      </c>
      <c r="D2931" t="n">
        <v>3</v>
      </c>
      <c r="E2931" t="s">
        <v>1952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75.98</v>
      </c>
      <c r="L2931" t="s">
        <v>77</v>
      </c>
      <c r="M2931" t="s"/>
      <c r="N2931" t="s">
        <v>1978</v>
      </c>
      <c r="O2931" t="s">
        <v>79</v>
      </c>
      <c r="P2931" t="s">
        <v>1952</v>
      </c>
      <c r="Q2931" t="s"/>
      <c r="R2931" t="s">
        <v>80</v>
      </c>
      <c r="S2931" t="s">
        <v>3336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>
        <f>HYPERLINK("https://hotelmonitor-cachepage.eclerx.com/savepage/tk_15454758707822542_sr_60.html","info")</f>
        <v/>
      </c>
      <c r="AA2931" t="n">
        <v>-419223</v>
      </c>
      <c r="AB2931" t="s">
        <v>269</v>
      </c>
      <c r="AC2931" t="s">
        <v>88</v>
      </c>
      <c r="AD2931" t="s">
        <v>89</v>
      </c>
      <c r="AE2931" t="s"/>
      <c r="AF2931" t="s"/>
      <c r="AG2931" t="s"/>
      <c r="AH2931" t="s">
        <v>3337</v>
      </c>
      <c r="AI2931" t="s">
        <v>3336</v>
      </c>
      <c r="AJ2931" t="s"/>
      <c r="AK2931" t="s">
        <v>91</v>
      </c>
      <c r="AL2931" t="s"/>
      <c r="AM2931" t="s">
        <v>271</v>
      </c>
      <c r="AN2931" t="s">
        <v>91</v>
      </c>
      <c r="AO2931" t="s"/>
      <c r="AP2931" t="n">
        <v>4</v>
      </c>
      <c r="AQ2931" t="s">
        <v>92</v>
      </c>
      <c r="AR2931" t="s"/>
      <c r="AS2931" t="s">
        <v>160</v>
      </c>
      <c r="AT2931" t="s">
        <v>94</v>
      </c>
      <c r="AU2931" t="s">
        <v>91</v>
      </c>
      <c r="AV2931" t="s"/>
      <c r="AW2931" t="s">
        <v>95</v>
      </c>
      <c r="AX2931" t="s"/>
      <c r="AY2931" t="n">
        <v>419223</v>
      </c>
      <c r="AZ2931" t="s">
        <v>1956</v>
      </c>
      <c r="BA2931" t="s"/>
      <c r="BB2931" t="s"/>
      <c r="BC2931" t="n">
        <v>38.9038</v>
      </c>
      <c r="BD2931" t="n">
        <v>38.9038</v>
      </c>
      <c r="BE2931" t="s">
        <v>3338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>
        <v>1982</v>
      </c>
      <c r="BR2931" t="s">
        <v>387</v>
      </c>
    </row>
    <row r="2932" spans="1:70">
      <c r="A2932" t="s">
        <v>70</v>
      </c>
      <c r="B2932" t="s">
        <v>71</v>
      </c>
      <c r="C2932" t="s">
        <v>265</v>
      </c>
      <c r="D2932" t="n">
        <v>3</v>
      </c>
      <c r="E2932" t="s">
        <v>1952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80.01000000000001</v>
      </c>
      <c r="L2932" t="s">
        <v>77</v>
      </c>
      <c r="M2932" t="s"/>
      <c r="N2932" t="s">
        <v>1978</v>
      </c>
      <c r="O2932" t="s">
        <v>79</v>
      </c>
      <c r="P2932" t="s">
        <v>1952</v>
      </c>
      <c r="Q2932" t="s"/>
      <c r="R2932" t="s">
        <v>80</v>
      </c>
      <c r="S2932" t="s">
        <v>3339</v>
      </c>
      <c r="T2932" t="s">
        <v>82</v>
      </c>
      <c r="U2932" t="s">
        <v>83</v>
      </c>
      <c r="V2932" t="s">
        <v>84</v>
      </c>
      <c r="W2932" t="s">
        <v>103</v>
      </c>
      <c r="X2932" t="s"/>
      <c r="Y2932" t="s">
        <v>86</v>
      </c>
      <c r="Z2932">
        <f>HYPERLINK("https://hotelmonitor-cachepage.eclerx.com/savepage/tk_15454758707822542_sr_60.html","info")</f>
        <v/>
      </c>
      <c r="AA2932" t="n">
        <v>-419223</v>
      </c>
      <c r="AB2932" t="s">
        <v>269</v>
      </c>
      <c r="AC2932" t="s">
        <v>88</v>
      </c>
      <c r="AD2932" t="s">
        <v>89</v>
      </c>
      <c r="AE2932" t="s"/>
      <c r="AF2932" t="s"/>
      <c r="AG2932" t="s"/>
      <c r="AH2932" t="s">
        <v>3340</v>
      </c>
      <c r="AI2932" t="s">
        <v>3339</v>
      </c>
      <c r="AJ2932" t="s"/>
      <c r="AK2932" t="s">
        <v>91</v>
      </c>
      <c r="AL2932" t="s"/>
      <c r="AM2932" t="s">
        <v>271</v>
      </c>
      <c r="AN2932" t="s">
        <v>91</v>
      </c>
      <c r="AO2932" t="s"/>
      <c r="AP2932" t="n">
        <v>4</v>
      </c>
      <c r="AQ2932" t="s">
        <v>92</v>
      </c>
      <c r="AR2932" t="s"/>
      <c r="AS2932" t="s">
        <v>160</v>
      </c>
      <c r="AT2932" t="s">
        <v>94</v>
      </c>
      <c r="AU2932" t="s">
        <v>91</v>
      </c>
      <c r="AV2932" t="s"/>
      <c r="AW2932" t="s">
        <v>95</v>
      </c>
      <c r="AX2932" t="s"/>
      <c r="AY2932" t="n">
        <v>419223</v>
      </c>
      <c r="AZ2932" t="s">
        <v>1956</v>
      </c>
      <c r="BA2932" t="s"/>
      <c r="BB2932" t="s"/>
      <c r="BC2932" t="n">
        <v>38.9038</v>
      </c>
      <c r="BD2932" t="n">
        <v>38.9038</v>
      </c>
      <c r="BE2932" t="s">
        <v>3341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>
        <v>1982</v>
      </c>
      <c r="BR2932" t="s">
        <v>387</v>
      </c>
    </row>
    <row r="2933" spans="1:70">
      <c r="A2933" t="s">
        <v>70</v>
      </c>
      <c r="B2933" t="s">
        <v>71</v>
      </c>
      <c r="C2933" t="s">
        <v>265</v>
      </c>
      <c r="D2933" t="n">
        <v>3</v>
      </c>
      <c r="E2933" t="s">
        <v>1952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80.01000000000001</v>
      </c>
      <c r="L2933" t="s">
        <v>77</v>
      </c>
      <c r="M2933" t="s"/>
      <c r="N2933" t="s">
        <v>1978</v>
      </c>
      <c r="O2933" t="s">
        <v>79</v>
      </c>
      <c r="P2933" t="s">
        <v>1952</v>
      </c>
      <c r="Q2933" t="s"/>
      <c r="R2933" t="s">
        <v>80</v>
      </c>
      <c r="S2933" t="s">
        <v>3339</v>
      </c>
      <c r="T2933" t="s">
        <v>82</v>
      </c>
      <c r="U2933" t="s">
        <v>83</v>
      </c>
      <c r="V2933" t="s">
        <v>84</v>
      </c>
      <c r="W2933" t="s">
        <v>103</v>
      </c>
      <c r="X2933" t="s"/>
      <c r="Y2933" t="s">
        <v>86</v>
      </c>
      <c r="Z2933">
        <f>HYPERLINK("https://hotelmonitor-cachepage.eclerx.com/savepage/tk_15454758707822542_sr_60.html","info")</f>
        <v/>
      </c>
      <c r="AA2933" t="n">
        <v>-419223</v>
      </c>
      <c r="AB2933" t="s">
        <v>269</v>
      </c>
      <c r="AC2933" t="s">
        <v>88</v>
      </c>
      <c r="AD2933" t="s">
        <v>89</v>
      </c>
      <c r="AE2933" t="s"/>
      <c r="AF2933" t="s"/>
      <c r="AG2933" t="s"/>
      <c r="AH2933" t="s">
        <v>3340</v>
      </c>
      <c r="AI2933" t="s">
        <v>3339</v>
      </c>
      <c r="AJ2933" t="s"/>
      <c r="AK2933" t="s">
        <v>91</v>
      </c>
      <c r="AL2933" t="s"/>
      <c r="AM2933" t="s">
        <v>271</v>
      </c>
      <c r="AN2933" t="s">
        <v>91</v>
      </c>
      <c r="AO2933" t="s"/>
      <c r="AP2933" t="n">
        <v>4</v>
      </c>
      <c r="AQ2933" t="s">
        <v>92</v>
      </c>
      <c r="AR2933" t="s"/>
      <c r="AS2933" t="s">
        <v>160</v>
      </c>
      <c r="AT2933" t="s">
        <v>94</v>
      </c>
      <c r="AU2933" t="s">
        <v>91</v>
      </c>
      <c r="AV2933" t="s"/>
      <c r="AW2933" t="s">
        <v>95</v>
      </c>
      <c r="AX2933" t="s"/>
      <c r="AY2933" t="n">
        <v>419223</v>
      </c>
      <c r="AZ2933" t="s">
        <v>1956</v>
      </c>
      <c r="BA2933" t="s"/>
      <c r="BB2933" t="s"/>
      <c r="BC2933" t="n">
        <v>38.9038</v>
      </c>
      <c r="BD2933" t="n">
        <v>38.9038</v>
      </c>
      <c r="BE2933" t="s">
        <v>3341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>
        <v>1982</v>
      </c>
      <c r="BR2933" t="s">
        <v>387</v>
      </c>
    </row>
    <row r="2934" spans="1:70">
      <c r="A2934" t="s">
        <v>70</v>
      </c>
      <c r="B2934" t="s">
        <v>71</v>
      </c>
      <c r="C2934" t="s">
        <v>265</v>
      </c>
      <c r="D2934" t="n">
        <v>3</v>
      </c>
      <c r="E2934" t="s">
        <v>1952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100.18</v>
      </c>
      <c r="L2934" t="s">
        <v>77</v>
      </c>
      <c r="M2934" t="s"/>
      <c r="N2934" t="s">
        <v>1978</v>
      </c>
      <c r="O2934" t="s">
        <v>79</v>
      </c>
      <c r="P2934" t="s">
        <v>1952</v>
      </c>
      <c r="Q2934" t="s"/>
      <c r="R2934" t="s">
        <v>80</v>
      </c>
      <c r="S2934" t="s">
        <v>3342</v>
      </c>
      <c r="T2934" t="s">
        <v>82</v>
      </c>
      <c r="U2934" t="s">
        <v>83</v>
      </c>
      <c r="V2934" t="s">
        <v>84</v>
      </c>
      <c r="W2934" t="s">
        <v>107</v>
      </c>
      <c r="X2934" t="s"/>
      <c r="Y2934" t="s">
        <v>86</v>
      </c>
      <c r="Z2934">
        <f>HYPERLINK("https://hotelmonitor-cachepage.eclerx.com/savepage/tk_15454758707822542_sr_60.html","info")</f>
        <v/>
      </c>
      <c r="AA2934" t="n">
        <v>-419223</v>
      </c>
      <c r="AB2934" t="s">
        <v>269</v>
      </c>
      <c r="AC2934" t="s">
        <v>88</v>
      </c>
      <c r="AD2934" t="s">
        <v>89</v>
      </c>
      <c r="AE2934" t="s"/>
      <c r="AF2934" t="s"/>
      <c r="AG2934" t="s"/>
      <c r="AH2934" t="s">
        <v>3343</v>
      </c>
      <c r="AI2934" t="s">
        <v>3342</v>
      </c>
      <c r="AJ2934" t="s"/>
      <c r="AK2934" t="s">
        <v>91</v>
      </c>
      <c r="AL2934" t="s"/>
      <c r="AM2934" t="s">
        <v>271</v>
      </c>
      <c r="AN2934" t="s">
        <v>91</v>
      </c>
      <c r="AO2934" t="s"/>
      <c r="AP2934" t="n">
        <v>4</v>
      </c>
      <c r="AQ2934" t="s">
        <v>92</v>
      </c>
      <c r="AR2934" t="s"/>
      <c r="AS2934" t="s">
        <v>160</v>
      </c>
      <c r="AT2934" t="s">
        <v>94</v>
      </c>
      <c r="AU2934" t="s">
        <v>91</v>
      </c>
      <c r="AV2934" t="s"/>
      <c r="AW2934" t="s">
        <v>95</v>
      </c>
      <c r="AX2934" t="s"/>
      <c r="AY2934" t="n">
        <v>419223</v>
      </c>
      <c r="AZ2934" t="s">
        <v>1956</v>
      </c>
      <c r="BA2934" t="s"/>
      <c r="BB2934" t="s"/>
      <c r="BC2934" t="n">
        <v>38.9038</v>
      </c>
      <c r="BD2934" t="n">
        <v>38.9038</v>
      </c>
      <c r="BE2934" t="s">
        <v>3344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>
        <v>1982</v>
      </c>
      <c r="BR2934" t="s">
        <v>387</v>
      </c>
    </row>
    <row r="2935" spans="1:70">
      <c r="A2935" t="s">
        <v>70</v>
      </c>
      <c r="B2935" t="s">
        <v>71</v>
      </c>
      <c r="C2935" t="s">
        <v>265</v>
      </c>
      <c r="D2935" t="n">
        <v>3</v>
      </c>
      <c r="E2935" t="s">
        <v>1952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100.18</v>
      </c>
      <c r="L2935" t="s">
        <v>77</v>
      </c>
      <c r="M2935" t="s"/>
      <c r="N2935" t="s">
        <v>1978</v>
      </c>
      <c r="O2935" t="s">
        <v>79</v>
      </c>
      <c r="P2935" t="s">
        <v>1952</v>
      </c>
      <c r="Q2935" t="s"/>
      <c r="R2935" t="s">
        <v>80</v>
      </c>
      <c r="S2935" t="s">
        <v>3342</v>
      </c>
      <c r="T2935" t="s">
        <v>82</v>
      </c>
      <c r="U2935" t="s">
        <v>83</v>
      </c>
      <c r="V2935" t="s">
        <v>84</v>
      </c>
      <c r="W2935" t="s">
        <v>107</v>
      </c>
      <c r="X2935" t="s"/>
      <c r="Y2935" t="s">
        <v>86</v>
      </c>
      <c r="Z2935">
        <f>HYPERLINK("https://hotelmonitor-cachepage.eclerx.com/savepage/tk_15454758707822542_sr_60.html","info")</f>
        <v/>
      </c>
      <c r="AA2935" t="n">
        <v>-419223</v>
      </c>
      <c r="AB2935" t="s">
        <v>269</v>
      </c>
      <c r="AC2935" t="s">
        <v>88</v>
      </c>
      <c r="AD2935" t="s">
        <v>89</v>
      </c>
      <c r="AE2935" t="s"/>
      <c r="AF2935" t="s"/>
      <c r="AG2935" t="s"/>
      <c r="AH2935" t="s">
        <v>3343</v>
      </c>
      <c r="AI2935" t="s">
        <v>3342</v>
      </c>
      <c r="AJ2935" t="s"/>
      <c r="AK2935" t="s">
        <v>91</v>
      </c>
      <c r="AL2935" t="s"/>
      <c r="AM2935" t="s">
        <v>271</v>
      </c>
      <c r="AN2935" t="s">
        <v>91</v>
      </c>
      <c r="AO2935" t="s"/>
      <c r="AP2935" t="n">
        <v>4</v>
      </c>
      <c r="AQ2935" t="s">
        <v>92</v>
      </c>
      <c r="AR2935" t="s"/>
      <c r="AS2935" t="s">
        <v>160</v>
      </c>
      <c r="AT2935" t="s">
        <v>94</v>
      </c>
      <c r="AU2935" t="s">
        <v>91</v>
      </c>
      <c r="AV2935" t="s"/>
      <c r="AW2935" t="s">
        <v>95</v>
      </c>
      <c r="AX2935" t="s"/>
      <c r="AY2935" t="n">
        <v>419223</v>
      </c>
      <c r="AZ2935" t="s">
        <v>1956</v>
      </c>
      <c r="BA2935" t="s"/>
      <c r="BB2935" t="s"/>
      <c r="BC2935" t="n">
        <v>38.9038</v>
      </c>
      <c r="BD2935" t="n">
        <v>38.9038</v>
      </c>
      <c r="BE2935" t="s">
        <v>3344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>
        <v>1982</v>
      </c>
      <c r="BR2935" t="s">
        <v>387</v>
      </c>
    </row>
    <row r="2936" spans="1:70">
      <c r="A2936" t="s">
        <v>70</v>
      </c>
      <c r="B2936" t="s">
        <v>71</v>
      </c>
      <c r="C2936" t="s">
        <v>265</v>
      </c>
      <c r="D2936" t="n">
        <v>3</v>
      </c>
      <c r="E2936" t="s">
        <v>1952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96.15000000000001</v>
      </c>
      <c r="L2936" t="s">
        <v>77</v>
      </c>
      <c r="M2936" t="s"/>
      <c r="N2936" t="s">
        <v>1004</v>
      </c>
      <c r="O2936" t="s">
        <v>79</v>
      </c>
      <c r="P2936" t="s">
        <v>1952</v>
      </c>
      <c r="Q2936" t="s"/>
      <c r="R2936" t="s">
        <v>80</v>
      </c>
      <c r="S2936" t="s">
        <v>3345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HYPERLINK("https://hotelmonitor-cachepage.eclerx.com/savepage/tk_15454758707822542_sr_60.html","info")</f>
        <v/>
      </c>
      <c r="AA2936" t="n">
        <v>-419223</v>
      </c>
      <c r="AB2936" t="s">
        <v>269</v>
      </c>
      <c r="AC2936" t="s">
        <v>88</v>
      </c>
      <c r="AD2936" t="s">
        <v>89</v>
      </c>
      <c r="AE2936" t="s"/>
      <c r="AF2936" t="s"/>
      <c r="AG2936" t="s"/>
      <c r="AH2936" t="s">
        <v>3346</v>
      </c>
      <c r="AI2936" t="s">
        <v>3345</v>
      </c>
      <c r="AJ2936" t="s"/>
      <c r="AK2936" t="s">
        <v>91</v>
      </c>
      <c r="AL2936" t="s"/>
      <c r="AM2936" t="s">
        <v>271</v>
      </c>
      <c r="AN2936" t="s">
        <v>91</v>
      </c>
      <c r="AO2936" t="s"/>
      <c r="AP2936" t="n">
        <v>4</v>
      </c>
      <c r="AQ2936" t="s">
        <v>92</v>
      </c>
      <c r="AR2936" t="s"/>
      <c r="AS2936" t="s">
        <v>160</v>
      </c>
      <c r="AT2936" t="s">
        <v>94</v>
      </c>
      <c r="AU2936" t="s">
        <v>91</v>
      </c>
      <c r="AV2936" t="s"/>
      <c r="AW2936" t="s">
        <v>95</v>
      </c>
      <c r="AX2936" t="s"/>
      <c r="AY2936" t="n">
        <v>419223</v>
      </c>
      <c r="AZ2936" t="s">
        <v>1956</v>
      </c>
      <c r="BA2936" t="s"/>
      <c r="BB2936" t="s"/>
      <c r="BC2936" t="n">
        <v>38.9038</v>
      </c>
      <c r="BD2936" t="n">
        <v>38.9038</v>
      </c>
      <c r="BE2936" t="s">
        <v>3347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>
        <v>1008</v>
      </c>
      <c r="BR2936" t="s">
        <v>387</v>
      </c>
    </row>
    <row r="2937" spans="1:70">
      <c r="A2937" t="s">
        <v>70</v>
      </c>
      <c r="B2937" t="s">
        <v>71</v>
      </c>
      <c r="C2937" t="s">
        <v>265</v>
      </c>
      <c r="D2937" t="n">
        <v>3</v>
      </c>
      <c r="E2937" t="s">
        <v>1952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96.15000000000001</v>
      </c>
      <c r="L2937" t="s">
        <v>77</v>
      </c>
      <c r="M2937" t="s"/>
      <c r="N2937" t="s">
        <v>1004</v>
      </c>
      <c r="O2937" t="s">
        <v>79</v>
      </c>
      <c r="P2937" t="s">
        <v>1952</v>
      </c>
      <c r="Q2937" t="s"/>
      <c r="R2937" t="s">
        <v>80</v>
      </c>
      <c r="S2937" t="s">
        <v>3345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HYPERLINK("https://hotelmonitor-cachepage.eclerx.com/savepage/tk_15454758707822542_sr_60.html","info")</f>
        <v/>
      </c>
      <c r="AA2937" t="n">
        <v>-419223</v>
      </c>
      <c r="AB2937" t="s">
        <v>269</v>
      </c>
      <c r="AC2937" t="s">
        <v>88</v>
      </c>
      <c r="AD2937" t="s">
        <v>89</v>
      </c>
      <c r="AE2937" t="s"/>
      <c r="AF2937" t="s"/>
      <c r="AG2937" t="s"/>
      <c r="AH2937" t="s">
        <v>3346</v>
      </c>
      <c r="AI2937" t="s">
        <v>3345</v>
      </c>
      <c r="AJ2937" t="s"/>
      <c r="AK2937" t="s">
        <v>91</v>
      </c>
      <c r="AL2937" t="s"/>
      <c r="AM2937" t="s">
        <v>271</v>
      </c>
      <c r="AN2937" t="s">
        <v>91</v>
      </c>
      <c r="AO2937" t="s"/>
      <c r="AP2937" t="n">
        <v>4</v>
      </c>
      <c r="AQ2937" t="s">
        <v>92</v>
      </c>
      <c r="AR2937" t="s"/>
      <c r="AS2937" t="s">
        <v>160</v>
      </c>
      <c r="AT2937" t="s">
        <v>94</v>
      </c>
      <c r="AU2937" t="s">
        <v>91</v>
      </c>
      <c r="AV2937" t="s"/>
      <c r="AW2937" t="s">
        <v>95</v>
      </c>
      <c r="AX2937" t="s"/>
      <c r="AY2937" t="n">
        <v>419223</v>
      </c>
      <c r="AZ2937" t="s">
        <v>1956</v>
      </c>
      <c r="BA2937" t="s"/>
      <c r="BB2937" t="s"/>
      <c r="BC2937" t="n">
        <v>38.9038</v>
      </c>
      <c r="BD2937" t="n">
        <v>38.9038</v>
      </c>
      <c r="BE2937" t="s">
        <v>3347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>
        <v>1008</v>
      </c>
      <c r="BR2937" t="s">
        <v>387</v>
      </c>
    </row>
    <row r="2938" spans="1:70">
      <c r="A2938" t="s">
        <v>70</v>
      </c>
      <c r="B2938" t="s">
        <v>71</v>
      </c>
      <c r="C2938" t="s">
        <v>265</v>
      </c>
      <c r="D2938" t="n">
        <v>3</v>
      </c>
      <c r="E2938" t="s">
        <v>1952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100.18</v>
      </c>
      <c r="L2938" t="s">
        <v>77</v>
      </c>
      <c r="M2938" t="s"/>
      <c r="N2938" t="s">
        <v>1004</v>
      </c>
      <c r="O2938" t="s">
        <v>79</v>
      </c>
      <c r="P2938" t="s">
        <v>1952</v>
      </c>
      <c r="Q2938" t="s"/>
      <c r="R2938" t="s">
        <v>80</v>
      </c>
      <c r="S2938" t="s">
        <v>3342</v>
      </c>
      <c r="T2938" t="s">
        <v>82</v>
      </c>
      <c r="U2938" t="s">
        <v>83</v>
      </c>
      <c r="V2938" t="s">
        <v>84</v>
      </c>
      <c r="W2938" t="s">
        <v>103</v>
      </c>
      <c r="X2938" t="s"/>
      <c r="Y2938" t="s">
        <v>86</v>
      </c>
      <c r="Z2938">
        <f>HYPERLINK("https://hotelmonitor-cachepage.eclerx.com/savepage/tk_15454758707822542_sr_60.html","info")</f>
        <v/>
      </c>
      <c r="AA2938" t="n">
        <v>-419223</v>
      </c>
      <c r="AB2938" t="s">
        <v>269</v>
      </c>
      <c r="AC2938" t="s">
        <v>88</v>
      </c>
      <c r="AD2938" t="s">
        <v>89</v>
      </c>
      <c r="AE2938" t="s"/>
      <c r="AF2938" t="s"/>
      <c r="AG2938" t="s"/>
      <c r="AH2938" t="s">
        <v>3343</v>
      </c>
      <c r="AI2938" t="s">
        <v>3342</v>
      </c>
      <c r="AJ2938" t="s"/>
      <c r="AK2938" t="s">
        <v>91</v>
      </c>
      <c r="AL2938" t="s"/>
      <c r="AM2938" t="s">
        <v>271</v>
      </c>
      <c r="AN2938" t="s">
        <v>91</v>
      </c>
      <c r="AO2938" t="s"/>
      <c r="AP2938" t="n">
        <v>4</v>
      </c>
      <c r="AQ2938" t="s">
        <v>92</v>
      </c>
      <c r="AR2938" t="s"/>
      <c r="AS2938" t="s">
        <v>160</v>
      </c>
      <c r="AT2938" t="s">
        <v>94</v>
      </c>
      <c r="AU2938" t="s">
        <v>91</v>
      </c>
      <c r="AV2938" t="s"/>
      <c r="AW2938" t="s">
        <v>95</v>
      </c>
      <c r="AX2938" t="s"/>
      <c r="AY2938" t="n">
        <v>419223</v>
      </c>
      <c r="AZ2938" t="s">
        <v>1956</v>
      </c>
      <c r="BA2938" t="s"/>
      <c r="BB2938" t="s"/>
      <c r="BC2938" t="n">
        <v>38.9038</v>
      </c>
      <c r="BD2938" t="n">
        <v>38.9038</v>
      </c>
      <c r="BE2938" t="s">
        <v>3344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>
        <v>1008</v>
      </c>
      <c r="BR2938" t="s">
        <v>387</v>
      </c>
    </row>
    <row r="2939" spans="1:70">
      <c r="A2939" t="s">
        <v>70</v>
      </c>
      <c r="B2939" t="s">
        <v>71</v>
      </c>
      <c r="C2939" t="s">
        <v>265</v>
      </c>
      <c r="D2939" t="n">
        <v>3</v>
      </c>
      <c r="E2939" t="s">
        <v>1952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100.18</v>
      </c>
      <c r="L2939" t="s">
        <v>77</v>
      </c>
      <c r="M2939" t="s"/>
      <c r="N2939" t="s">
        <v>1004</v>
      </c>
      <c r="O2939" t="s">
        <v>79</v>
      </c>
      <c r="P2939" t="s">
        <v>1952</v>
      </c>
      <c r="Q2939" t="s"/>
      <c r="R2939" t="s">
        <v>80</v>
      </c>
      <c r="S2939" t="s">
        <v>3342</v>
      </c>
      <c r="T2939" t="s">
        <v>82</v>
      </c>
      <c r="U2939" t="s">
        <v>83</v>
      </c>
      <c r="V2939" t="s">
        <v>84</v>
      </c>
      <c r="W2939" t="s">
        <v>103</v>
      </c>
      <c r="X2939" t="s"/>
      <c r="Y2939" t="s">
        <v>86</v>
      </c>
      <c r="Z2939">
        <f>HYPERLINK("https://hotelmonitor-cachepage.eclerx.com/savepage/tk_15454758707822542_sr_60.html","info")</f>
        <v/>
      </c>
      <c r="AA2939" t="n">
        <v>-419223</v>
      </c>
      <c r="AB2939" t="s">
        <v>269</v>
      </c>
      <c r="AC2939" t="s">
        <v>88</v>
      </c>
      <c r="AD2939" t="s">
        <v>89</v>
      </c>
      <c r="AE2939" t="s"/>
      <c r="AF2939" t="s"/>
      <c r="AG2939" t="s"/>
      <c r="AH2939" t="s">
        <v>3343</v>
      </c>
      <c r="AI2939" t="s">
        <v>3342</v>
      </c>
      <c r="AJ2939" t="s"/>
      <c r="AK2939" t="s">
        <v>91</v>
      </c>
      <c r="AL2939" t="s"/>
      <c r="AM2939" t="s">
        <v>271</v>
      </c>
      <c r="AN2939" t="s">
        <v>91</v>
      </c>
      <c r="AO2939" t="s"/>
      <c r="AP2939" t="n">
        <v>4</v>
      </c>
      <c r="AQ2939" t="s">
        <v>92</v>
      </c>
      <c r="AR2939" t="s"/>
      <c r="AS2939" t="s">
        <v>160</v>
      </c>
      <c r="AT2939" t="s">
        <v>94</v>
      </c>
      <c r="AU2939" t="s">
        <v>91</v>
      </c>
      <c r="AV2939" t="s"/>
      <c r="AW2939" t="s">
        <v>95</v>
      </c>
      <c r="AX2939" t="s"/>
      <c r="AY2939" t="n">
        <v>419223</v>
      </c>
      <c r="AZ2939" t="s">
        <v>1956</v>
      </c>
      <c r="BA2939" t="s"/>
      <c r="BB2939" t="s"/>
      <c r="BC2939" t="n">
        <v>38.9038</v>
      </c>
      <c r="BD2939" t="n">
        <v>38.9038</v>
      </c>
      <c r="BE2939" t="s">
        <v>3344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>
        <v>1008</v>
      </c>
      <c r="BR2939" t="s">
        <v>387</v>
      </c>
    </row>
    <row r="2940" spans="1:70">
      <c r="A2940" t="s">
        <v>70</v>
      </c>
      <c r="B2940" t="s">
        <v>71</v>
      </c>
      <c r="C2940" t="s">
        <v>265</v>
      </c>
      <c r="D2940" t="n">
        <v>3</v>
      </c>
      <c r="E2940" t="s">
        <v>1952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120.35</v>
      </c>
      <c r="L2940" t="s">
        <v>77</v>
      </c>
      <c r="M2940" t="s"/>
      <c r="N2940" t="s">
        <v>1004</v>
      </c>
      <c r="O2940" t="s">
        <v>79</v>
      </c>
      <c r="P2940" t="s">
        <v>1952</v>
      </c>
      <c r="Q2940" t="s"/>
      <c r="R2940" t="s">
        <v>80</v>
      </c>
      <c r="S2940" t="s">
        <v>3348</v>
      </c>
      <c r="T2940" t="s">
        <v>82</v>
      </c>
      <c r="U2940" t="s">
        <v>83</v>
      </c>
      <c r="V2940" t="s">
        <v>84</v>
      </c>
      <c r="W2940" t="s">
        <v>107</v>
      </c>
      <c r="X2940" t="s"/>
      <c r="Y2940" t="s">
        <v>86</v>
      </c>
      <c r="Z2940">
        <f>HYPERLINK("https://hotelmonitor-cachepage.eclerx.com/savepage/tk_15454758707822542_sr_60.html","info")</f>
        <v/>
      </c>
      <c r="AA2940" t="n">
        <v>-419223</v>
      </c>
      <c r="AB2940" t="s">
        <v>269</v>
      </c>
      <c r="AC2940" t="s">
        <v>88</v>
      </c>
      <c r="AD2940" t="s">
        <v>89</v>
      </c>
      <c r="AE2940" t="s"/>
      <c r="AF2940" t="s"/>
      <c r="AG2940" t="s"/>
      <c r="AH2940" t="s">
        <v>3349</v>
      </c>
      <c r="AI2940" t="s">
        <v>3348</v>
      </c>
      <c r="AJ2940" t="s"/>
      <c r="AK2940" t="s">
        <v>91</v>
      </c>
      <c r="AL2940" t="s"/>
      <c r="AM2940" t="s">
        <v>271</v>
      </c>
      <c r="AN2940" t="s">
        <v>91</v>
      </c>
      <c r="AO2940" t="s"/>
      <c r="AP2940" t="n">
        <v>4</v>
      </c>
      <c r="AQ2940" t="s">
        <v>92</v>
      </c>
      <c r="AR2940" t="s"/>
      <c r="AS2940" t="s">
        <v>160</v>
      </c>
      <c r="AT2940" t="s">
        <v>94</v>
      </c>
      <c r="AU2940" t="s">
        <v>91</v>
      </c>
      <c r="AV2940" t="s"/>
      <c r="AW2940" t="s">
        <v>95</v>
      </c>
      <c r="AX2940" t="s"/>
      <c r="AY2940" t="n">
        <v>419223</v>
      </c>
      <c r="AZ2940" t="s">
        <v>1956</v>
      </c>
      <c r="BA2940" t="s"/>
      <c r="BB2940" t="s"/>
      <c r="BC2940" t="n">
        <v>38.9038</v>
      </c>
      <c r="BD2940" t="n">
        <v>38.9038</v>
      </c>
      <c r="BE2940" t="s">
        <v>3350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>
        <v>1008</v>
      </c>
      <c r="BR2940" t="s">
        <v>387</v>
      </c>
    </row>
    <row r="2941" spans="1:70">
      <c r="A2941" t="s">
        <v>70</v>
      </c>
      <c r="B2941" t="s">
        <v>71</v>
      </c>
      <c r="C2941" t="s">
        <v>265</v>
      </c>
      <c r="D2941" t="n">
        <v>3</v>
      </c>
      <c r="E2941" t="s">
        <v>1952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120.35</v>
      </c>
      <c r="L2941" t="s">
        <v>77</v>
      </c>
      <c r="M2941" t="s"/>
      <c r="N2941" t="s">
        <v>1004</v>
      </c>
      <c r="O2941" t="s">
        <v>79</v>
      </c>
      <c r="P2941" t="s">
        <v>1952</v>
      </c>
      <c r="Q2941" t="s"/>
      <c r="R2941" t="s">
        <v>80</v>
      </c>
      <c r="S2941" t="s">
        <v>3348</v>
      </c>
      <c r="T2941" t="s">
        <v>82</v>
      </c>
      <c r="U2941" t="s">
        <v>83</v>
      </c>
      <c r="V2941" t="s">
        <v>84</v>
      </c>
      <c r="W2941" t="s">
        <v>107</v>
      </c>
      <c r="X2941" t="s"/>
      <c r="Y2941" t="s">
        <v>86</v>
      </c>
      <c r="Z2941">
        <f>HYPERLINK("https://hotelmonitor-cachepage.eclerx.com/savepage/tk_15454758707822542_sr_60.html","info")</f>
        <v/>
      </c>
      <c r="AA2941" t="n">
        <v>-419223</v>
      </c>
      <c r="AB2941" t="s">
        <v>269</v>
      </c>
      <c r="AC2941" t="s">
        <v>88</v>
      </c>
      <c r="AD2941" t="s">
        <v>89</v>
      </c>
      <c r="AE2941" t="s"/>
      <c r="AF2941" t="s"/>
      <c r="AG2941" t="s"/>
      <c r="AH2941" t="s">
        <v>3349</v>
      </c>
      <c r="AI2941" t="s">
        <v>3348</v>
      </c>
      <c r="AJ2941" t="s"/>
      <c r="AK2941" t="s">
        <v>91</v>
      </c>
      <c r="AL2941" t="s"/>
      <c r="AM2941" t="s">
        <v>271</v>
      </c>
      <c r="AN2941" t="s">
        <v>91</v>
      </c>
      <c r="AO2941" t="s"/>
      <c r="AP2941" t="n">
        <v>4</v>
      </c>
      <c r="AQ2941" t="s">
        <v>92</v>
      </c>
      <c r="AR2941" t="s"/>
      <c r="AS2941" t="s">
        <v>160</v>
      </c>
      <c r="AT2941" t="s">
        <v>94</v>
      </c>
      <c r="AU2941" t="s">
        <v>91</v>
      </c>
      <c r="AV2941" t="s"/>
      <c r="AW2941" t="s">
        <v>95</v>
      </c>
      <c r="AX2941" t="s"/>
      <c r="AY2941" t="n">
        <v>419223</v>
      </c>
      <c r="AZ2941" t="s">
        <v>1956</v>
      </c>
      <c r="BA2941" t="s"/>
      <c r="BB2941" t="s"/>
      <c r="BC2941" t="n">
        <v>38.9038</v>
      </c>
      <c r="BD2941" t="n">
        <v>38.9038</v>
      </c>
      <c r="BE2941" t="s">
        <v>3350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>
        <v>1008</v>
      </c>
      <c r="BR2941" t="s">
        <v>387</v>
      </c>
    </row>
    <row r="2942" spans="1:70">
      <c r="A2942" t="s">
        <v>70</v>
      </c>
      <c r="B2942" t="s">
        <v>71</v>
      </c>
      <c r="C2942" t="s">
        <v>265</v>
      </c>
      <c r="D2942" t="n">
        <v>3</v>
      </c>
      <c r="E2942" t="s">
        <v>1952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113.89</v>
      </c>
      <c r="L2942" t="s">
        <v>77</v>
      </c>
      <c r="M2942" t="s"/>
      <c r="N2942" t="s">
        <v>1996</v>
      </c>
      <c r="O2942" t="s">
        <v>79</v>
      </c>
      <c r="P2942" t="s">
        <v>1952</v>
      </c>
      <c r="Q2942" t="s"/>
      <c r="R2942" t="s">
        <v>80</v>
      </c>
      <c r="S2942" t="s">
        <v>2401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>
        <f>HYPERLINK("https://hotelmonitor-cachepage.eclerx.com/savepage/tk_15454758707822542_sr_60.html","info")</f>
        <v/>
      </c>
      <c r="AA2942" t="n">
        <v>-419223</v>
      </c>
      <c r="AB2942" t="s">
        <v>1954</v>
      </c>
      <c r="AC2942" t="s">
        <v>88</v>
      </c>
      <c r="AD2942" t="s">
        <v>89</v>
      </c>
      <c r="AE2942" t="s"/>
      <c r="AF2942" t="s"/>
      <c r="AG2942" t="s"/>
      <c r="AH2942" t="s">
        <v>2402</v>
      </c>
      <c r="AI2942" t="s">
        <v>2401</v>
      </c>
      <c r="AJ2942" t="s"/>
      <c r="AK2942" t="s">
        <v>91</v>
      </c>
      <c r="AL2942" t="s"/>
      <c r="AM2942" t="s"/>
      <c r="AN2942" t="s">
        <v>91</v>
      </c>
      <c r="AO2942" t="s"/>
      <c r="AP2942" t="n">
        <v>4</v>
      </c>
      <c r="AQ2942" t="s">
        <v>92</v>
      </c>
      <c r="AR2942" t="s"/>
      <c r="AS2942" t="s">
        <v>683</v>
      </c>
      <c r="AT2942" t="s">
        <v>94</v>
      </c>
      <c r="AU2942" t="s">
        <v>91</v>
      </c>
      <c r="AV2942" t="s"/>
      <c r="AW2942" t="s">
        <v>95</v>
      </c>
      <c r="AX2942" t="s"/>
      <c r="AY2942" t="n">
        <v>419223</v>
      </c>
      <c r="AZ2942" t="s">
        <v>1956</v>
      </c>
      <c r="BA2942" t="s"/>
      <c r="BB2942" t="s"/>
      <c r="BC2942" t="n">
        <v>38.9038</v>
      </c>
      <c r="BD2942" t="n">
        <v>38.9038</v>
      </c>
      <c r="BE2942" t="s">
        <v>701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>
        <v>98</v>
      </c>
      <c r="BO2942" t="s">
        <v>82</v>
      </c>
      <c r="BP2942" t="s">
        <v>99</v>
      </c>
      <c r="BQ2942" t="s">
        <v>2001</v>
      </c>
      <c r="BR2942" t="s">
        <v>387</v>
      </c>
    </row>
    <row r="2943" spans="1:70">
      <c r="A2943" t="s">
        <v>70</v>
      </c>
      <c r="B2943" t="s">
        <v>71</v>
      </c>
      <c r="C2943" t="s">
        <v>265</v>
      </c>
      <c r="D2943" t="n">
        <v>3</v>
      </c>
      <c r="E2943" t="s">
        <v>1952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113.89</v>
      </c>
      <c r="L2943" t="s">
        <v>77</v>
      </c>
      <c r="M2943" t="s"/>
      <c r="N2943" t="s">
        <v>1996</v>
      </c>
      <c r="O2943" t="s">
        <v>79</v>
      </c>
      <c r="P2943" t="s">
        <v>1952</v>
      </c>
      <c r="Q2943" t="s"/>
      <c r="R2943" t="s">
        <v>80</v>
      </c>
      <c r="S2943" t="s">
        <v>2401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HYPERLINK("https://hotelmonitor-cachepage.eclerx.com/savepage/tk_15454758707822542_sr_60.html","info")</f>
        <v/>
      </c>
      <c r="AA2943" t="n">
        <v>-419223</v>
      </c>
      <c r="AB2943" t="s">
        <v>1954</v>
      </c>
      <c r="AC2943" t="s">
        <v>88</v>
      </c>
      <c r="AD2943" t="s">
        <v>89</v>
      </c>
      <c r="AE2943" t="s"/>
      <c r="AF2943" t="s"/>
      <c r="AG2943" t="s"/>
      <c r="AH2943" t="s">
        <v>2402</v>
      </c>
      <c r="AI2943" t="s">
        <v>2401</v>
      </c>
      <c r="AJ2943" t="s"/>
      <c r="AK2943" t="s">
        <v>91</v>
      </c>
      <c r="AL2943" t="s"/>
      <c r="AM2943" t="s"/>
      <c r="AN2943" t="s">
        <v>91</v>
      </c>
      <c r="AO2943" t="s"/>
      <c r="AP2943" t="n">
        <v>4</v>
      </c>
      <c r="AQ2943" t="s">
        <v>92</v>
      </c>
      <c r="AR2943" t="s"/>
      <c r="AS2943" t="s">
        <v>683</v>
      </c>
      <c r="AT2943" t="s">
        <v>94</v>
      </c>
      <c r="AU2943" t="s">
        <v>91</v>
      </c>
      <c r="AV2943" t="s"/>
      <c r="AW2943" t="s">
        <v>95</v>
      </c>
      <c r="AX2943" t="s"/>
      <c r="AY2943" t="n">
        <v>419223</v>
      </c>
      <c r="AZ2943" t="s">
        <v>1956</v>
      </c>
      <c r="BA2943" t="s"/>
      <c r="BB2943" t="s"/>
      <c r="BC2943" t="n">
        <v>38.9038</v>
      </c>
      <c r="BD2943" t="n">
        <v>38.9038</v>
      </c>
      <c r="BE2943" t="s">
        <v>701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>
        <v>98</v>
      </c>
      <c r="BO2943" t="s">
        <v>82</v>
      </c>
      <c r="BP2943" t="s">
        <v>99</v>
      </c>
      <c r="BQ2943" t="s">
        <v>2001</v>
      </c>
      <c r="BR2943" t="s">
        <v>387</v>
      </c>
    </row>
    <row r="2944" spans="1:70">
      <c r="A2944" t="s">
        <v>70</v>
      </c>
      <c r="B2944" t="s">
        <v>71</v>
      </c>
      <c r="C2944" t="s">
        <v>265</v>
      </c>
      <c r="D2944" t="n">
        <v>3</v>
      </c>
      <c r="E2944" t="s">
        <v>1952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121.48</v>
      </c>
      <c r="L2944" t="s">
        <v>77</v>
      </c>
      <c r="M2944" t="s"/>
      <c r="N2944" t="s">
        <v>1996</v>
      </c>
      <c r="O2944" t="s">
        <v>79</v>
      </c>
      <c r="P2944" t="s">
        <v>1952</v>
      </c>
      <c r="Q2944" t="s"/>
      <c r="R2944" t="s">
        <v>80</v>
      </c>
      <c r="S2944" t="s">
        <v>2403</v>
      </c>
      <c r="T2944" t="s">
        <v>82</v>
      </c>
      <c r="U2944" t="s">
        <v>83</v>
      </c>
      <c r="V2944" t="s">
        <v>84</v>
      </c>
      <c r="W2944" t="s">
        <v>103</v>
      </c>
      <c r="X2944" t="s"/>
      <c r="Y2944" t="s">
        <v>86</v>
      </c>
      <c r="Z2944">
        <f>HYPERLINK("https://hotelmonitor-cachepage.eclerx.com/savepage/tk_15454758707822542_sr_60.html","info")</f>
        <v/>
      </c>
      <c r="AA2944" t="n">
        <v>-419223</v>
      </c>
      <c r="AB2944" t="s">
        <v>1959</v>
      </c>
      <c r="AC2944" t="s">
        <v>88</v>
      </c>
      <c r="AD2944" t="s">
        <v>89</v>
      </c>
      <c r="AE2944" t="s"/>
      <c r="AF2944" t="s"/>
      <c r="AG2944" t="s"/>
      <c r="AH2944" t="s">
        <v>2404</v>
      </c>
      <c r="AI2944" t="s">
        <v>2403</v>
      </c>
      <c r="AJ2944" t="s"/>
      <c r="AK2944" t="s">
        <v>91</v>
      </c>
      <c r="AL2944" t="s"/>
      <c r="AM2944" t="s"/>
      <c r="AN2944" t="s">
        <v>91</v>
      </c>
      <c r="AO2944" t="s"/>
      <c r="AP2944" t="n">
        <v>4</v>
      </c>
      <c r="AQ2944" t="s">
        <v>92</v>
      </c>
      <c r="AR2944" t="s"/>
      <c r="AS2944" t="s">
        <v>683</v>
      </c>
      <c r="AT2944" t="s">
        <v>94</v>
      </c>
      <c r="AU2944" t="s">
        <v>91</v>
      </c>
      <c r="AV2944" t="s"/>
      <c r="AW2944" t="s">
        <v>95</v>
      </c>
      <c r="AX2944" t="s"/>
      <c r="AY2944" t="n">
        <v>419223</v>
      </c>
      <c r="AZ2944" t="s">
        <v>1956</v>
      </c>
      <c r="BA2944" t="s"/>
      <c r="BB2944" t="s"/>
      <c r="BC2944" t="n">
        <v>38.9038</v>
      </c>
      <c r="BD2944" t="n">
        <v>38.9038</v>
      </c>
      <c r="BE2944" t="s">
        <v>1701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>
        <v>98</v>
      </c>
      <c r="BO2944" t="s">
        <v>82</v>
      </c>
      <c r="BP2944" t="s">
        <v>99</v>
      </c>
      <c r="BQ2944" t="s">
        <v>2001</v>
      </c>
      <c r="BR2944" t="s">
        <v>387</v>
      </c>
    </row>
    <row r="2945" spans="1:70">
      <c r="A2945" t="s">
        <v>70</v>
      </c>
      <c r="B2945" t="s">
        <v>71</v>
      </c>
      <c r="C2945" t="s">
        <v>265</v>
      </c>
      <c r="D2945" t="n">
        <v>3</v>
      </c>
      <c r="E2945" t="s">
        <v>1952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121.48</v>
      </c>
      <c r="L2945" t="s">
        <v>77</v>
      </c>
      <c r="M2945" t="s"/>
      <c r="N2945" t="s">
        <v>1996</v>
      </c>
      <c r="O2945" t="s">
        <v>79</v>
      </c>
      <c r="P2945" t="s">
        <v>1952</v>
      </c>
      <c r="Q2945" t="s"/>
      <c r="R2945" t="s">
        <v>80</v>
      </c>
      <c r="S2945" t="s">
        <v>2403</v>
      </c>
      <c r="T2945" t="s">
        <v>82</v>
      </c>
      <c r="U2945" t="s">
        <v>83</v>
      </c>
      <c r="V2945" t="s">
        <v>84</v>
      </c>
      <c r="W2945" t="s">
        <v>103</v>
      </c>
      <c r="X2945" t="s"/>
      <c r="Y2945" t="s">
        <v>86</v>
      </c>
      <c r="Z2945">
        <f>HYPERLINK("https://hotelmonitor-cachepage.eclerx.com/savepage/tk_15454758707822542_sr_60.html","info")</f>
        <v/>
      </c>
      <c r="AA2945" t="n">
        <v>-419223</v>
      </c>
      <c r="AB2945" t="s">
        <v>1959</v>
      </c>
      <c r="AC2945" t="s">
        <v>88</v>
      </c>
      <c r="AD2945" t="s">
        <v>89</v>
      </c>
      <c r="AE2945" t="s"/>
      <c r="AF2945" t="s"/>
      <c r="AG2945" t="s"/>
      <c r="AH2945" t="s">
        <v>2404</v>
      </c>
      <c r="AI2945" t="s">
        <v>2403</v>
      </c>
      <c r="AJ2945" t="s"/>
      <c r="AK2945" t="s">
        <v>91</v>
      </c>
      <c r="AL2945" t="s"/>
      <c r="AM2945" t="s"/>
      <c r="AN2945" t="s">
        <v>91</v>
      </c>
      <c r="AO2945" t="s"/>
      <c r="AP2945" t="n">
        <v>4</v>
      </c>
      <c r="AQ2945" t="s">
        <v>92</v>
      </c>
      <c r="AR2945" t="s"/>
      <c r="AS2945" t="s">
        <v>683</v>
      </c>
      <c r="AT2945" t="s">
        <v>94</v>
      </c>
      <c r="AU2945" t="s">
        <v>91</v>
      </c>
      <c r="AV2945" t="s"/>
      <c r="AW2945" t="s">
        <v>95</v>
      </c>
      <c r="AX2945" t="s"/>
      <c r="AY2945" t="n">
        <v>419223</v>
      </c>
      <c r="AZ2945" t="s">
        <v>1956</v>
      </c>
      <c r="BA2945" t="s"/>
      <c r="BB2945" t="s"/>
      <c r="BC2945" t="n">
        <v>38.9038</v>
      </c>
      <c r="BD2945" t="n">
        <v>38.9038</v>
      </c>
      <c r="BE2945" t="s">
        <v>1701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>
        <v>98</v>
      </c>
      <c r="BO2945" t="s">
        <v>82</v>
      </c>
      <c r="BP2945" t="s">
        <v>99</v>
      </c>
      <c r="BQ2945" t="s">
        <v>2001</v>
      </c>
      <c r="BR2945" t="s">
        <v>387</v>
      </c>
    </row>
    <row r="2946" spans="1:70">
      <c r="A2946" t="s">
        <v>70</v>
      </c>
      <c r="B2946" t="s">
        <v>71</v>
      </c>
      <c r="C2946" t="s">
        <v>265</v>
      </c>
      <c r="D2946" t="n">
        <v>3</v>
      </c>
      <c r="E2946" t="s">
        <v>1952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120</v>
      </c>
      <c r="L2946" t="s">
        <v>77</v>
      </c>
      <c r="M2946" t="s"/>
      <c r="N2946" t="s">
        <v>1996</v>
      </c>
      <c r="O2946" t="s">
        <v>79</v>
      </c>
      <c r="P2946" t="s">
        <v>1952</v>
      </c>
      <c r="Q2946" t="s"/>
      <c r="R2946" t="s">
        <v>80</v>
      </c>
      <c r="S2946" t="s">
        <v>1716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>
        <f>HYPERLINK("https://hotelmonitor-cachepage.eclerx.com/savepage/tk_15454758707822542_sr_60.html","info")</f>
        <v/>
      </c>
      <c r="AA2946" t="n">
        <v>-419223</v>
      </c>
      <c r="AB2946" t="s">
        <v>1954</v>
      </c>
      <c r="AC2946" t="s">
        <v>88</v>
      </c>
      <c r="AD2946" t="s">
        <v>89</v>
      </c>
      <c r="AE2946" t="s"/>
      <c r="AF2946" t="s"/>
      <c r="AG2946" t="s"/>
      <c r="AH2946" t="s">
        <v>1717</v>
      </c>
      <c r="AI2946" t="s">
        <v>1718</v>
      </c>
      <c r="AJ2946" t="s"/>
      <c r="AK2946" t="s">
        <v>99</v>
      </c>
      <c r="AL2946" t="s"/>
      <c r="AM2946" t="s"/>
      <c r="AN2946" t="s">
        <v>91</v>
      </c>
      <c r="AO2946" t="s"/>
      <c r="AP2946" t="n">
        <v>4</v>
      </c>
      <c r="AQ2946" t="s">
        <v>92</v>
      </c>
      <c r="AR2946" t="s"/>
      <c r="AS2946" t="s">
        <v>683</v>
      </c>
      <c r="AT2946" t="s">
        <v>94</v>
      </c>
      <c r="AU2946" t="s">
        <v>91</v>
      </c>
      <c r="AV2946" t="s"/>
      <c r="AW2946" t="s">
        <v>95</v>
      </c>
      <c r="AX2946" t="s"/>
      <c r="AY2946" t="n">
        <v>419223</v>
      </c>
      <c r="AZ2946" t="s">
        <v>1956</v>
      </c>
      <c r="BA2946" t="s"/>
      <c r="BB2946" t="s"/>
      <c r="BC2946" t="n">
        <v>38.9038</v>
      </c>
      <c r="BD2946" t="n">
        <v>38.9038</v>
      </c>
      <c r="BE2946" t="s">
        <v>1719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>
        <v>98</v>
      </c>
      <c r="BO2946" t="s">
        <v>82</v>
      </c>
      <c r="BP2946" t="s">
        <v>99</v>
      </c>
      <c r="BQ2946" t="s">
        <v>2001</v>
      </c>
      <c r="BR2946" t="s">
        <v>387</v>
      </c>
    </row>
    <row r="2947" spans="1:70">
      <c r="A2947" t="s">
        <v>70</v>
      </c>
      <c r="B2947" t="s">
        <v>71</v>
      </c>
      <c r="C2947" t="s">
        <v>265</v>
      </c>
      <c r="D2947" t="n">
        <v>3</v>
      </c>
      <c r="E2947" t="s">
        <v>1952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120</v>
      </c>
      <c r="L2947" t="s">
        <v>77</v>
      </c>
      <c r="M2947" t="s"/>
      <c r="N2947" t="s">
        <v>1996</v>
      </c>
      <c r="O2947" t="s">
        <v>79</v>
      </c>
      <c r="P2947" t="s">
        <v>1952</v>
      </c>
      <c r="Q2947" t="s"/>
      <c r="R2947" t="s">
        <v>80</v>
      </c>
      <c r="S2947" t="s">
        <v>1716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>
        <f>HYPERLINK("https://hotelmonitor-cachepage.eclerx.com/savepage/tk_15454758707822542_sr_60.html","info")</f>
        <v/>
      </c>
      <c r="AA2947" t="n">
        <v>-419223</v>
      </c>
      <c r="AB2947" t="s">
        <v>1954</v>
      </c>
      <c r="AC2947" t="s">
        <v>88</v>
      </c>
      <c r="AD2947" t="s">
        <v>89</v>
      </c>
      <c r="AE2947" t="s"/>
      <c r="AF2947" t="s"/>
      <c r="AG2947" t="s"/>
      <c r="AH2947" t="s">
        <v>1717</v>
      </c>
      <c r="AI2947" t="s">
        <v>1718</v>
      </c>
      <c r="AJ2947" t="s"/>
      <c r="AK2947" t="s">
        <v>99</v>
      </c>
      <c r="AL2947" t="s"/>
      <c r="AM2947" t="s"/>
      <c r="AN2947" t="s">
        <v>91</v>
      </c>
      <c r="AO2947" t="s"/>
      <c r="AP2947" t="n">
        <v>4</v>
      </c>
      <c r="AQ2947" t="s">
        <v>92</v>
      </c>
      <c r="AR2947" t="s"/>
      <c r="AS2947" t="s">
        <v>683</v>
      </c>
      <c r="AT2947" t="s">
        <v>94</v>
      </c>
      <c r="AU2947" t="s">
        <v>91</v>
      </c>
      <c r="AV2947" t="s"/>
      <c r="AW2947" t="s">
        <v>95</v>
      </c>
      <c r="AX2947" t="s"/>
      <c r="AY2947" t="n">
        <v>419223</v>
      </c>
      <c r="AZ2947" t="s">
        <v>1956</v>
      </c>
      <c r="BA2947" t="s"/>
      <c r="BB2947" t="s"/>
      <c r="BC2947" t="n">
        <v>38.9038</v>
      </c>
      <c r="BD2947" t="n">
        <v>38.9038</v>
      </c>
      <c r="BE2947" t="s">
        <v>1719</v>
      </c>
      <c r="BF2947" t="s">
        <v>82</v>
      </c>
      <c r="BG2947" t="s"/>
      <c r="BH2947" t="s"/>
      <c r="BI2947" t="s"/>
      <c r="BJ2947" t="s"/>
      <c r="BK2947" t="s"/>
      <c r="BL2947" t="s"/>
      <c r="BM2947" t="s"/>
      <c r="BN2947" t="s">
        <v>98</v>
      </c>
      <c r="BO2947" t="s">
        <v>82</v>
      </c>
      <c r="BP2947" t="s">
        <v>99</v>
      </c>
      <c r="BQ2947" t="s">
        <v>2001</v>
      </c>
      <c r="BR2947" t="s">
        <v>387</v>
      </c>
    </row>
    <row r="2948" spans="1:70">
      <c r="A2948" t="s">
        <v>70</v>
      </c>
      <c r="B2948" t="s">
        <v>71</v>
      </c>
      <c r="C2948" t="s">
        <v>265</v>
      </c>
      <c r="D2948" t="n">
        <v>3</v>
      </c>
      <c r="E2948" t="s">
        <v>1952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128</v>
      </c>
      <c r="L2948" t="s">
        <v>77</v>
      </c>
      <c r="M2948" t="s"/>
      <c r="N2948" t="s">
        <v>1996</v>
      </c>
      <c r="O2948" t="s">
        <v>79</v>
      </c>
      <c r="P2948" t="s">
        <v>1952</v>
      </c>
      <c r="Q2948" t="s"/>
      <c r="R2948" t="s">
        <v>80</v>
      </c>
      <c r="S2948" t="s">
        <v>2250</v>
      </c>
      <c r="T2948" t="s">
        <v>82</v>
      </c>
      <c r="U2948" t="s">
        <v>83</v>
      </c>
      <c r="V2948" t="s">
        <v>84</v>
      </c>
      <c r="W2948" t="s">
        <v>103</v>
      </c>
      <c r="X2948" t="s"/>
      <c r="Y2948" t="s">
        <v>86</v>
      </c>
      <c r="Z2948">
        <f>HYPERLINK("https://hotelmonitor-cachepage.eclerx.com/savepage/tk_15454758707822542_sr_60.html","info")</f>
        <v/>
      </c>
      <c r="AA2948" t="n">
        <v>-419223</v>
      </c>
      <c r="AB2948" t="s">
        <v>1959</v>
      </c>
      <c r="AC2948" t="s">
        <v>88</v>
      </c>
      <c r="AD2948" t="s">
        <v>89</v>
      </c>
      <c r="AE2948" t="s"/>
      <c r="AF2948" t="s"/>
      <c r="AG2948" t="s"/>
      <c r="AH2948" t="s">
        <v>2244</v>
      </c>
      <c r="AI2948" t="s">
        <v>2252</v>
      </c>
      <c r="AJ2948" t="s"/>
      <c r="AK2948" t="s">
        <v>99</v>
      </c>
      <c r="AL2948" t="s"/>
      <c r="AM2948" t="s"/>
      <c r="AN2948" t="s">
        <v>91</v>
      </c>
      <c r="AO2948" t="s"/>
      <c r="AP2948" t="n">
        <v>4</v>
      </c>
      <c r="AQ2948" t="s">
        <v>92</v>
      </c>
      <c r="AR2948" t="s"/>
      <c r="AS2948" t="s">
        <v>683</v>
      </c>
      <c r="AT2948" t="s">
        <v>94</v>
      </c>
      <c r="AU2948" t="s">
        <v>91</v>
      </c>
      <c r="AV2948" t="s"/>
      <c r="AW2948" t="s">
        <v>95</v>
      </c>
      <c r="AX2948" t="s"/>
      <c r="AY2948" t="n">
        <v>419223</v>
      </c>
      <c r="AZ2948" t="s">
        <v>1956</v>
      </c>
      <c r="BA2948" t="s"/>
      <c r="BB2948" t="s"/>
      <c r="BC2948" t="n">
        <v>38.9038</v>
      </c>
      <c r="BD2948" t="n">
        <v>38.9038</v>
      </c>
      <c r="BE2948" t="s">
        <v>141</v>
      </c>
      <c r="BF2948" t="s">
        <v>82</v>
      </c>
      <c r="BG2948" t="s"/>
      <c r="BH2948" t="s"/>
      <c r="BI2948" t="s"/>
      <c r="BJ2948" t="s"/>
      <c r="BK2948" t="s"/>
      <c r="BL2948" t="s"/>
      <c r="BM2948" t="s"/>
      <c r="BN2948" t="s">
        <v>98</v>
      </c>
      <c r="BO2948" t="s">
        <v>82</v>
      </c>
      <c r="BP2948" t="s">
        <v>99</v>
      </c>
      <c r="BQ2948" t="s">
        <v>2001</v>
      </c>
      <c r="BR2948" t="s">
        <v>387</v>
      </c>
    </row>
    <row r="2949" spans="1:70">
      <c r="A2949" t="s">
        <v>70</v>
      </c>
      <c r="B2949" t="s">
        <v>71</v>
      </c>
      <c r="C2949" t="s">
        <v>265</v>
      </c>
      <c r="D2949" t="n">
        <v>3</v>
      </c>
      <c r="E2949" t="s">
        <v>1952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128</v>
      </c>
      <c r="L2949" t="s">
        <v>77</v>
      </c>
      <c r="M2949" t="s"/>
      <c r="N2949" t="s">
        <v>1996</v>
      </c>
      <c r="O2949" t="s">
        <v>79</v>
      </c>
      <c r="P2949" t="s">
        <v>1952</v>
      </c>
      <c r="Q2949" t="s"/>
      <c r="R2949" t="s">
        <v>80</v>
      </c>
      <c r="S2949" t="s">
        <v>2250</v>
      </c>
      <c r="T2949" t="s">
        <v>82</v>
      </c>
      <c r="U2949" t="s">
        <v>83</v>
      </c>
      <c r="V2949" t="s">
        <v>84</v>
      </c>
      <c r="W2949" t="s">
        <v>103</v>
      </c>
      <c r="X2949" t="s"/>
      <c r="Y2949" t="s">
        <v>86</v>
      </c>
      <c r="Z2949">
        <f>HYPERLINK("https://hotelmonitor-cachepage.eclerx.com/savepage/tk_15454758707822542_sr_60.html","info")</f>
        <v/>
      </c>
      <c r="AA2949" t="n">
        <v>-419223</v>
      </c>
      <c r="AB2949" t="s">
        <v>1959</v>
      </c>
      <c r="AC2949" t="s">
        <v>88</v>
      </c>
      <c r="AD2949" t="s">
        <v>89</v>
      </c>
      <c r="AE2949" t="s"/>
      <c r="AF2949" t="s"/>
      <c r="AG2949" t="s"/>
      <c r="AH2949" t="s">
        <v>2244</v>
      </c>
      <c r="AI2949" t="s">
        <v>2252</v>
      </c>
      <c r="AJ2949" t="s"/>
      <c r="AK2949" t="s">
        <v>99</v>
      </c>
      <c r="AL2949" t="s"/>
      <c r="AM2949" t="s"/>
      <c r="AN2949" t="s">
        <v>91</v>
      </c>
      <c r="AO2949" t="s"/>
      <c r="AP2949" t="n">
        <v>4</v>
      </c>
      <c r="AQ2949" t="s">
        <v>92</v>
      </c>
      <c r="AR2949" t="s"/>
      <c r="AS2949" t="s">
        <v>683</v>
      </c>
      <c r="AT2949" t="s">
        <v>94</v>
      </c>
      <c r="AU2949" t="s">
        <v>91</v>
      </c>
      <c r="AV2949" t="s"/>
      <c r="AW2949" t="s">
        <v>95</v>
      </c>
      <c r="AX2949" t="s"/>
      <c r="AY2949" t="n">
        <v>419223</v>
      </c>
      <c r="AZ2949" t="s">
        <v>1956</v>
      </c>
      <c r="BA2949" t="s"/>
      <c r="BB2949" t="s"/>
      <c r="BC2949" t="n">
        <v>38.9038</v>
      </c>
      <c r="BD2949" t="n">
        <v>38.9038</v>
      </c>
      <c r="BE2949" t="s">
        <v>141</v>
      </c>
      <c r="BF2949" t="s">
        <v>82</v>
      </c>
      <c r="BG2949" t="s"/>
      <c r="BH2949" t="s"/>
      <c r="BI2949" t="s"/>
      <c r="BJ2949" t="s"/>
      <c r="BK2949" t="s"/>
      <c r="BL2949" t="s"/>
      <c r="BM2949" t="s"/>
      <c r="BN2949" t="s">
        <v>98</v>
      </c>
      <c r="BO2949" t="s">
        <v>82</v>
      </c>
      <c r="BP2949" t="s">
        <v>99</v>
      </c>
      <c r="BQ2949" t="s">
        <v>2001</v>
      </c>
      <c r="BR2949" t="s">
        <v>387</v>
      </c>
    </row>
    <row r="2950" spans="1:70">
      <c r="A2950" t="s">
        <v>70</v>
      </c>
      <c r="B2950" t="s">
        <v>71</v>
      </c>
      <c r="C2950" t="s">
        <v>265</v>
      </c>
      <c r="D2950" t="n">
        <v>3</v>
      </c>
      <c r="E2950" t="s">
        <v>1952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159.45</v>
      </c>
      <c r="L2950" t="s">
        <v>77</v>
      </c>
      <c r="M2950" t="s"/>
      <c r="N2950" t="s">
        <v>1996</v>
      </c>
      <c r="O2950" t="s">
        <v>79</v>
      </c>
      <c r="P2950" t="s">
        <v>1952</v>
      </c>
      <c r="Q2950" t="s"/>
      <c r="R2950" t="s">
        <v>80</v>
      </c>
      <c r="S2950" t="s">
        <v>2405</v>
      </c>
      <c r="T2950" t="s">
        <v>82</v>
      </c>
      <c r="U2950" t="s">
        <v>83</v>
      </c>
      <c r="V2950" t="s">
        <v>84</v>
      </c>
      <c r="W2950" t="s">
        <v>107</v>
      </c>
      <c r="X2950" t="s"/>
      <c r="Y2950" t="s">
        <v>86</v>
      </c>
      <c r="Z2950">
        <f>HYPERLINK("https://hotelmonitor-cachepage.eclerx.com/savepage/tk_15454758707822542_sr_60.html","info")</f>
        <v/>
      </c>
      <c r="AA2950" t="n">
        <v>-419223</v>
      </c>
      <c r="AB2950" t="s">
        <v>1970</v>
      </c>
      <c r="AC2950" t="s">
        <v>88</v>
      </c>
      <c r="AD2950" t="s">
        <v>89</v>
      </c>
      <c r="AE2950" t="s"/>
      <c r="AF2950" t="s"/>
      <c r="AG2950" t="s"/>
      <c r="AH2950" t="s">
        <v>2406</v>
      </c>
      <c r="AI2950" t="s">
        <v>2405</v>
      </c>
      <c r="AJ2950" t="s"/>
      <c r="AK2950" t="s">
        <v>91</v>
      </c>
      <c r="AL2950" t="s"/>
      <c r="AM2950" t="s"/>
      <c r="AN2950" t="s">
        <v>91</v>
      </c>
      <c r="AO2950" t="s"/>
      <c r="AP2950" t="n">
        <v>4</v>
      </c>
      <c r="AQ2950" t="s">
        <v>92</v>
      </c>
      <c r="AR2950" t="s"/>
      <c r="AS2950" t="s">
        <v>683</v>
      </c>
      <c r="AT2950" t="s">
        <v>94</v>
      </c>
      <c r="AU2950" t="s">
        <v>91</v>
      </c>
      <c r="AV2950" t="s"/>
      <c r="AW2950" t="s">
        <v>95</v>
      </c>
      <c r="AX2950" t="s"/>
      <c r="AY2950" t="n">
        <v>419223</v>
      </c>
      <c r="AZ2950" t="s">
        <v>1956</v>
      </c>
      <c r="BA2950" t="s"/>
      <c r="BB2950" t="s"/>
      <c r="BC2950" t="n">
        <v>38.9038</v>
      </c>
      <c r="BD2950" t="n">
        <v>38.9038</v>
      </c>
      <c r="BE2950" t="s">
        <v>2310</v>
      </c>
      <c r="BF2950" t="s">
        <v>82</v>
      </c>
      <c r="BG2950" t="s"/>
      <c r="BH2950" t="s"/>
      <c r="BI2950" t="s"/>
      <c r="BJ2950" t="s"/>
      <c r="BK2950" t="s"/>
      <c r="BL2950" t="s"/>
      <c r="BM2950" t="s"/>
      <c r="BN2950" t="s">
        <v>98</v>
      </c>
      <c r="BO2950" t="s">
        <v>82</v>
      </c>
      <c r="BP2950" t="s">
        <v>99</v>
      </c>
      <c r="BQ2950" t="s">
        <v>2001</v>
      </c>
      <c r="BR2950" t="s">
        <v>387</v>
      </c>
    </row>
    <row r="2951" spans="1:70">
      <c r="A2951" t="s">
        <v>70</v>
      </c>
      <c r="B2951" t="s">
        <v>71</v>
      </c>
      <c r="C2951" t="s">
        <v>265</v>
      </c>
      <c r="D2951" t="n">
        <v>3</v>
      </c>
      <c r="E2951" t="s">
        <v>1952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159.45</v>
      </c>
      <c r="L2951" t="s">
        <v>77</v>
      </c>
      <c r="M2951" t="s"/>
      <c r="N2951" t="s">
        <v>1996</v>
      </c>
      <c r="O2951" t="s">
        <v>79</v>
      </c>
      <c r="P2951" t="s">
        <v>1952</v>
      </c>
      <c r="Q2951" t="s"/>
      <c r="R2951" t="s">
        <v>80</v>
      </c>
      <c r="S2951" t="s">
        <v>2405</v>
      </c>
      <c r="T2951" t="s">
        <v>82</v>
      </c>
      <c r="U2951" t="s">
        <v>83</v>
      </c>
      <c r="V2951" t="s">
        <v>84</v>
      </c>
      <c r="W2951" t="s">
        <v>107</v>
      </c>
      <c r="X2951" t="s"/>
      <c r="Y2951" t="s">
        <v>86</v>
      </c>
      <c r="Z2951">
        <f>HYPERLINK("https://hotelmonitor-cachepage.eclerx.com/savepage/tk_15454758707822542_sr_60.html","info")</f>
        <v/>
      </c>
      <c r="AA2951" t="n">
        <v>-419223</v>
      </c>
      <c r="AB2951" t="s">
        <v>1970</v>
      </c>
      <c r="AC2951" t="s">
        <v>88</v>
      </c>
      <c r="AD2951" t="s">
        <v>89</v>
      </c>
      <c r="AE2951" t="s"/>
      <c r="AF2951" t="s"/>
      <c r="AG2951" t="s"/>
      <c r="AH2951" t="s">
        <v>2406</v>
      </c>
      <c r="AI2951" t="s">
        <v>2405</v>
      </c>
      <c r="AJ2951" t="s"/>
      <c r="AK2951" t="s">
        <v>91</v>
      </c>
      <c r="AL2951" t="s"/>
      <c r="AM2951" t="s"/>
      <c r="AN2951" t="s">
        <v>91</v>
      </c>
      <c r="AO2951" t="s"/>
      <c r="AP2951" t="n">
        <v>4</v>
      </c>
      <c r="AQ2951" t="s">
        <v>92</v>
      </c>
      <c r="AR2951" t="s"/>
      <c r="AS2951" t="s">
        <v>683</v>
      </c>
      <c r="AT2951" t="s">
        <v>94</v>
      </c>
      <c r="AU2951" t="s">
        <v>91</v>
      </c>
      <c r="AV2951" t="s"/>
      <c r="AW2951" t="s">
        <v>95</v>
      </c>
      <c r="AX2951" t="s"/>
      <c r="AY2951" t="n">
        <v>419223</v>
      </c>
      <c r="AZ2951" t="s">
        <v>1956</v>
      </c>
      <c r="BA2951" t="s"/>
      <c r="BB2951" t="s"/>
      <c r="BC2951" t="n">
        <v>38.9038</v>
      </c>
      <c r="BD2951" t="n">
        <v>38.9038</v>
      </c>
      <c r="BE2951" t="s">
        <v>2310</v>
      </c>
      <c r="BF2951" t="s">
        <v>82</v>
      </c>
      <c r="BG2951" t="s"/>
      <c r="BH2951" t="s"/>
      <c r="BI2951" t="s"/>
      <c r="BJ2951" t="s"/>
      <c r="BK2951" t="s"/>
      <c r="BL2951" t="s"/>
      <c r="BM2951" t="s"/>
      <c r="BN2951" t="s">
        <v>98</v>
      </c>
      <c r="BO2951" t="s">
        <v>82</v>
      </c>
      <c r="BP2951" t="s">
        <v>99</v>
      </c>
      <c r="BQ2951" t="s">
        <v>2001</v>
      </c>
      <c r="BR2951" t="s">
        <v>387</v>
      </c>
    </row>
    <row r="2952" spans="1:70">
      <c r="A2952" t="s">
        <v>70</v>
      </c>
      <c r="B2952" t="s">
        <v>71</v>
      </c>
      <c r="C2952" t="s">
        <v>265</v>
      </c>
      <c r="D2952" t="n">
        <v>3</v>
      </c>
      <c r="E2952" t="s">
        <v>1952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168</v>
      </c>
      <c r="L2952" t="s">
        <v>77</v>
      </c>
      <c r="M2952" t="s"/>
      <c r="N2952" t="s">
        <v>1996</v>
      </c>
      <c r="O2952" t="s">
        <v>79</v>
      </c>
      <c r="P2952" t="s">
        <v>1952</v>
      </c>
      <c r="Q2952" t="s"/>
      <c r="R2952" t="s">
        <v>80</v>
      </c>
      <c r="S2952" t="s">
        <v>1611</v>
      </c>
      <c r="T2952" t="s">
        <v>82</v>
      </c>
      <c r="U2952" t="s">
        <v>83</v>
      </c>
      <c r="V2952" t="s">
        <v>84</v>
      </c>
      <c r="W2952" t="s">
        <v>107</v>
      </c>
      <c r="X2952" t="s"/>
      <c r="Y2952" t="s">
        <v>86</v>
      </c>
      <c r="Z2952">
        <f>HYPERLINK("https://hotelmonitor-cachepage.eclerx.com/savepage/tk_15454758707822542_sr_60.html","info")</f>
        <v/>
      </c>
      <c r="AA2952" t="n">
        <v>-419223</v>
      </c>
      <c r="AB2952" t="s">
        <v>1970</v>
      </c>
      <c r="AC2952" t="s">
        <v>88</v>
      </c>
      <c r="AD2952" t="s">
        <v>89</v>
      </c>
      <c r="AE2952" t="s"/>
      <c r="AF2952" t="s"/>
      <c r="AG2952" t="s"/>
      <c r="AH2952" t="s">
        <v>1604</v>
      </c>
      <c r="AI2952" t="s">
        <v>1613</v>
      </c>
      <c r="AJ2952" t="s"/>
      <c r="AK2952" t="s">
        <v>99</v>
      </c>
      <c r="AL2952" t="s"/>
      <c r="AM2952" t="s"/>
      <c r="AN2952" t="s">
        <v>91</v>
      </c>
      <c r="AO2952" t="s"/>
      <c r="AP2952" t="n">
        <v>4</v>
      </c>
      <c r="AQ2952" t="s">
        <v>92</v>
      </c>
      <c r="AR2952" t="s"/>
      <c r="AS2952" t="s">
        <v>683</v>
      </c>
      <c r="AT2952" t="s">
        <v>94</v>
      </c>
      <c r="AU2952" t="s">
        <v>91</v>
      </c>
      <c r="AV2952" t="s"/>
      <c r="AW2952" t="s">
        <v>95</v>
      </c>
      <c r="AX2952" t="s"/>
      <c r="AY2952" t="n">
        <v>419223</v>
      </c>
      <c r="AZ2952" t="s">
        <v>1956</v>
      </c>
      <c r="BA2952" t="s"/>
      <c r="BB2952" t="s"/>
      <c r="BC2952" t="n">
        <v>38.9038</v>
      </c>
      <c r="BD2952" t="n">
        <v>38.9038</v>
      </c>
      <c r="BE2952" t="s">
        <v>2407</v>
      </c>
      <c r="BF2952" t="s">
        <v>82</v>
      </c>
      <c r="BG2952" t="s"/>
      <c r="BH2952" t="s"/>
      <c r="BI2952" t="s"/>
      <c r="BJ2952" t="s"/>
      <c r="BK2952" t="s"/>
      <c r="BL2952" t="s"/>
      <c r="BM2952" t="s"/>
      <c r="BN2952" t="s">
        <v>98</v>
      </c>
      <c r="BO2952" t="s">
        <v>82</v>
      </c>
      <c r="BP2952" t="s">
        <v>99</v>
      </c>
      <c r="BQ2952" t="s">
        <v>2001</v>
      </c>
      <c r="BR2952" t="s">
        <v>387</v>
      </c>
    </row>
    <row r="2953" spans="1:70">
      <c r="A2953" t="s">
        <v>70</v>
      </c>
      <c r="B2953" t="s">
        <v>71</v>
      </c>
      <c r="C2953" t="s">
        <v>265</v>
      </c>
      <c r="D2953" t="n">
        <v>3</v>
      </c>
      <c r="E2953" t="s">
        <v>1952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168</v>
      </c>
      <c r="L2953" t="s">
        <v>77</v>
      </c>
      <c r="M2953" t="s"/>
      <c r="N2953" t="s">
        <v>1996</v>
      </c>
      <c r="O2953" t="s">
        <v>79</v>
      </c>
      <c r="P2953" t="s">
        <v>1952</v>
      </c>
      <c r="Q2953" t="s"/>
      <c r="R2953" t="s">
        <v>80</v>
      </c>
      <c r="S2953" t="s">
        <v>1611</v>
      </c>
      <c r="T2953" t="s">
        <v>82</v>
      </c>
      <c r="U2953" t="s">
        <v>83</v>
      </c>
      <c r="V2953" t="s">
        <v>84</v>
      </c>
      <c r="W2953" t="s">
        <v>107</v>
      </c>
      <c r="X2953" t="s"/>
      <c r="Y2953" t="s">
        <v>86</v>
      </c>
      <c r="Z2953">
        <f>HYPERLINK("https://hotelmonitor-cachepage.eclerx.com/savepage/tk_15454758707822542_sr_60.html","info")</f>
        <v/>
      </c>
      <c r="AA2953" t="n">
        <v>-419223</v>
      </c>
      <c r="AB2953" t="s">
        <v>1970</v>
      </c>
      <c r="AC2953" t="s">
        <v>88</v>
      </c>
      <c r="AD2953" t="s">
        <v>89</v>
      </c>
      <c r="AE2953" t="s"/>
      <c r="AF2953" t="s"/>
      <c r="AG2953" t="s"/>
      <c r="AH2953" t="s">
        <v>1604</v>
      </c>
      <c r="AI2953" t="s">
        <v>1613</v>
      </c>
      <c r="AJ2953" t="s"/>
      <c r="AK2953" t="s">
        <v>99</v>
      </c>
      <c r="AL2953" t="s"/>
      <c r="AM2953" t="s"/>
      <c r="AN2953" t="s">
        <v>91</v>
      </c>
      <c r="AO2953" t="s"/>
      <c r="AP2953" t="n">
        <v>4</v>
      </c>
      <c r="AQ2953" t="s">
        <v>92</v>
      </c>
      <c r="AR2953" t="s"/>
      <c r="AS2953" t="s">
        <v>683</v>
      </c>
      <c r="AT2953" t="s">
        <v>94</v>
      </c>
      <c r="AU2953" t="s">
        <v>91</v>
      </c>
      <c r="AV2953" t="s"/>
      <c r="AW2953" t="s">
        <v>95</v>
      </c>
      <c r="AX2953" t="s"/>
      <c r="AY2953" t="n">
        <v>419223</v>
      </c>
      <c r="AZ2953" t="s">
        <v>1956</v>
      </c>
      <c r="BA2953" t="s"/>
      <c r="BB2953" t="s"/>
      <c r="BC2953" t="n">
        <v>38.9038</v>
      </c>
      <c r="BD2953" t="n">
        <v>38.9038</v>
      </c>
      <c r="BE2953" t="s">
        <v>2407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>
        <v>98</v>
      </c>
      <c r="BO2953" t="s">
        <v>82</v>
      </c>
      <c r="BP2953" t="s">
        <v>99</v>
      </c>
      <c r="BQ2953" t="s">
        <v>2001</v>
      </c>
      <c r="BR2953" t="s">
        <v>387</v>
      </c>
    </row>
    <row r="2954" spans="1:70">
      <c r="A2954" t="s">
        <v>70</v>
      </c>
      <c r="B2954" t="s">
        <v>71</v>
      </c>
      <c r="C2954" t="s">
        <v>265</v>
      </c>
      <c r="D2954" t="n">
        <v>3</v>
      </c>
      <c r="E2954" t="s">
        <v>1952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124.33</v>
      </c>
      <c r="L2954" t="s">
        <v>77</v>
      </c>
      <c r="M2954" t="s"/>
      <c r="N2954" t="s">
        <v>2015</v>
      </c>
      <c r="O2954" t="s">
        <v>79</v>
      </c>
      <c r="P2954" t="s">
        <v>1952</v>
      </c>
      <c r="Q2954" t="s"/>
      <c r="R2954" t="s">
        <v>80</v>
      </c>
      <c r="S2954" t="s">
        <v>2408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>
        <f>HYPERLINK("https://hotelmonitor-cachepage.eclerx.com/savepage/tk_15454758707822542_sr_60.html","info")</f>
        <v/>
      </c>
      <c r="AA2954" t="n">
        <v>-419223</v>
      </c>
      <c r="AB2954" t="s">
        <v>1954</v>
      </c>
      <c r="AC2954" t="s">
        <v>88</v>
      </c>
      <c r="AD2954" t="s">
        <v>89</v>
      </c>
      <c r="AE2954" t="s"/>
      <c r="AF2954" t="s"/>
      <c r="AG2954" t="s"/>
      <c r="AH2954" t="s">
        <v>2409</v>
      </c>
      <c r="AI2954" t="s">
        <v>2408</v>
      </c>
      <c r="AJ2954" t="s"/>
      <c r="AK2954" t="s">
        <v>91</v>
      </c>
      <c r="AL2954" t="s"/>
      <c r="AM2954" t="s"/>
      <c r="AN2954" t="s">
        <v>91</v>
      </c>
      <c r="AO2954" t="s"/>
      <c r="AP2954" t="n">
        <v>4</v>
      </c>
      <c r="AQ2954" t="s">
        <v>92</v>
      </c>
      <c r="AR2954" t="s"/>
      <c r="AS2954" t="s">
        <v>742</v>
      </c>
      <c r="AT2954" t="s">
        <v>94</v>
      </c>
      <c r="AU2954" t="s">
        <v>91</v>
      </c>
      <c r="AV2954" t="s"/>
      <c r="AW2954" t="s">
        <v>95</v>
      </c>
      <c r="AX2954" t="s"/>
      <c r="AY2954" t="n">
        <v>419223</v>
      </c>
      <c r="AZ2954" t="s">
        <v>1956</v>
      </c>
      <c r="BA2954" t="s"/>
      <c r="BB2954" t="s"/>
      <c r="BC2954" t="n">
        <v>38.9038</v>
      </c>
      <c r="BD2954" t="n">
        <v>38.9038</v>
      </c>
      <c r="BE2954" t="s">
        <v>2410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>
        <v>98</v>
      </c>
      <c r="BO2954" t="s">
        <v>82</v>
      </c>
      <c r="BP2954" t="s">
        <v>99</v>
      </c>
      <c r="BQ2954" t="s">
        <v>2019</v>
      </c>
      <c r="BR2954" t="s">
        <v>387</v>
      </c>
    </row>
    <row r="2955" spans="1:70">
      <c r="A2955" t="s">
        <v>70</v>
      </c>
      <c r="B2955" t="s">
        <v>71</v>
      </c>
      <c r="C2955" t="s">
        <v>265</v>
      </c>
      <c r="D2955" t="n">
        <v>3</v>
      </c>
      <c r="E2955" t="s">
        <v>1952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124.33</v>
      </c>
      <c r="L2955" t="s">
        <v>77</v>
      </c>
      <c r="M2955" t="s"/>
      <c r="N2955" t="s">
        <v>2015</v>
      </c>
      <c r="O2955" t="s">
        <v>79</v>
      </c>
      <c r="P2955" t="s">
        <v>1952</v>
      </c>
      <c r="Q2955" t="s"/>
      <c r="R2955" t="s">
        <v>80</v>
      </c>
      <c r="S2955" t="s">
        <v>2408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>
        <f>HYPERLINK("https://hotelmonitor-cachepage.eclerx.com/savepage/tk_15454758707822542_sr_60.html","info")</f>
        <v/>
      </c>
      <c r="AA2955" t="n">
        <v>-419223</v>
      </c>
      <c r="AB2955" t="s">
        <v>1954</v>
      </c>
      <c r="AC2955" t="s">
        <v>88</v>
      </c>
      <c r="AD2955" t="s">
        <v>89</v>
      </c>
      <c r="AE2955" t="s"/>
      <c r="AF2955" t="s"/>
      <c r="AG2955" t="s"/>
      <c r="AH2955" t="s">
        <v>2409</v>
      </c>
      <c r="AI2955" t="s">
        <v>2408</v>
      </c>
      <c r="AJ2955" t="s"/>
      <c r="AK2955" t="s">
        <v>91</v>
      </c>
      <c r="AL2955" t="s"/>
      <c r="AM2955" t="s"/>
      <c r="AN2955" t="s">
        <v>91</v>
      </c>
      <c r="AO2955" t="s"/>
      <c r="AP2955" t="n">
        <v>4</v>
      </c>
      <c r="AQ2955" t="s">
        <v>92</v>
      </c>
      <c r="AR2955" t="s"/>
      <c r="AS2955" t="s">
        <v>742</v>
      </c>
      <c r="AT2955" t="s">
        <v>94</v>
      </c>
      <c r="AU2955" t="s">
        <v>91</v>
      </c>
      <c r="AV2955" t="s"/>
      <c r="AW2955" t="s">
        <v>95</v>
      </c>
      <c r="AX2955" t="s"/>
      <c r="AY2955" t="n">
        <v>419223</v>
      </c>
      <c r="AZ2955" t="s">
        <v>1956</v>
      </c>
      <c r="BA2955" t="s"/>
      <c r="BB2955" t="s"/>
      <c r="BC2955" t="n">
        <v>38.9038</v>
      </c>
      <c r="BD2955" t="n">
        <v>38.9038</v>
      </c>
      <c r="BE2955" t="s">
        <v>2410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>
        <v>98</v>
      </c>
      <c r="BO2955" t="s">
        <v>82</v>
      </c>
      <c r="BP2955" t="s">
        <v>99</v>
      </c>
      <c r="BQ2955" t="s">
        <v>2019</v>
      </c>
      <c r="BR2955" t="s">
        <v>387</v>
      </c>
    </row>
    <row r="2956" spans="1:70">
      <c r="A2956" t="s">
        <v>70</v>
      </c>
      <c r="B2956" t="s">
        <v>71</v>
      </c>
      <c r="C2956" t="s">
        <v>265</v>
      </c>
      <c r="D2956" t="n">
        <v>3</v>
      </c>
      <c r="E2956" t="s">
        <v>1952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131.92</v>
      </c>
      <c r="L2956" t="s">
        <v>77</v>
      </c>
      <c r="M2956" t="s"/>
      <c r="N2956" t="s">
        <v>2015</v>
      </c>
      <c r="O2956" t="s">
        <v>79</v>
      </c>
      <c r="P2956" t="s">
        <v>1952</v>
      </c>
      <c r="Q2956" t="s"/>
      <c r="R2956" t="s">
        <v>80</v>
      </c>
      <c r="S2956" t="s">
        <v>2411</v>
      </c>
      <c r="T2956" t="s">
        <v>82</v>
      </c>
      <c r="U2956" t="s">
        <v>83</v>
      </c>
      <c r="V2956" t="s">
        <v>84</v>
      </c>
      <c r="W2956" t="s">
        <v>103</v>
      </c>
      <c r="X2956" t="s"/>
      <c r="Y2956" t="s">
        <v>86</v>
      </c>
      <c r="Z2956">
        <f>HYPERLINK("https://hotelmonitor-cachepage.eclerx.com/savepage/tk_15454758707822542_sr_60.html","info")</f>
        <v/>
      </c>
      <c r="AA2956" t="n">
        <v>-419223</v>
      </c>
      <c r="AB2956" t="s">
        <v>1959</v>
      </c>
      <c r="AC2956" t="s">
        <v>88</v>
      </c>
      <c r="AD2956" t="s">
        <v>89</v>
      </c>
      <c r="AE2956" t="s"/>
      <c r="AF2956" t="s"/>
      <c r="AG2956" t="s"/>
      <c r="AH2956" t="s">
        <v>2412</v>
      </c>
      <c r="AI2956" t="s">
        <v>2411</v>
      </c>
      <c r="AJ2956" t="s"/>
      <c r="AK2956" t="s">
        <v>91</v>
      </c>
      <c r="AL2956" t="s"/>
      <c r="AM2956" t="s"/>
      <c r="AN2956" t="s">
        <v>91</v>
      </c>
      <c r="AO2956" t="s"/>
      <c r="AP2956" t="n">
        <v>4</v>
      </c>
      <c r="AQ2956" t="s">
        <v>92</v>
      </c>
      <c r="AR2956" t="s"/>
      <c r="AS2956" t="s">
        <v>742</v>
      </c>
      <c r="AT2956" t="s">
        <v>94</v>
      </c>
      <c r="AU2956" t="s">
        <v>91</v>
      </c>
      <c r="AV2956" t="s"/>
      <c r="AW2956" t="s">
        <v>95</v>
      </c>
      <c r="AX2956" t="s"/>
      <c r="AY2956" t="n">
        <v>419223</v>
      </c>
      <c r="AZ2956" t="s">
        <v>1956</v>
      </c>
      <c r="BA2956" t="s"/>
      <c r="BB2956" t="s"/>
      <c r="BC2956" t="n">
        <v>38.9038</v>
      </c>
      <c r="BD2956" t="n">
        <v>38.9038</v>
      </c>
      <c r="BE2956" t="s">
        <v>2413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>
        <v>98</v>
      </c>
      <c r="BO2956" t="s">
        <v>82</v>
      </c>
      <c r="BP2956" t="s">
        <v>99</v>
      </c>
      <c r="BQ2956" t="s">
        <v>2019</v>
      </c>
      <c r="BR2956" t="s">
        <v>387</v>
      </c>
    </row>
    <row r="2957" spans="1:70">
      <c r="A2957" t="s">
        <v>70</v>
      </c>
      <c r="B2957" t="s">
        <v>71</v>
      </c>
      <c r="C2957" t="s">
        <v>265</v>
      </c>
      <c r="D2957" t="n">
        <v>3</v>
      </c>
      <c r="E2957" t="s">
        <v>1952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131.92</v>
      </c>
      <c r="L2957" t="s">
        <v>77</v>
      </c>
      <c r="M2957" t="s"/>
      <c r="N2957" t="s">
        <v>2015</v>
      </c>
      <c r="O2957" t="s">
        <v>79</v>
      </c>
      <c r="P2957" t="s">
        <v>1952</v>
      </c>
      <c r="Q2957" t="s"/>
      <c r="R2957" t="s">
        <v>80</v>
      </c>
      <c r="S2957" t="s">
        <v>2411</v>
      </c>
      <c r="T2957" t="s">
        <v>82</v>
      </c>
      <c r="U2957" t="s">
        <v>83</v>
      </c>
      <c r="V2957" t="s">
        <v>84</v>
      </c>
      <c r="W2957" t="s">
        <v>103</v>
      </c>
      <c r="X2957" t="s"/>
      <c r="Y2957" t="s">
        <v>86</v>
      </c>
      <c r="Z2957">
        <f>HYPERLINK("https://hotelmonitor-cachepage.eclerx.com/savepage/tk_15454758707822542_sr_60.html","info")</f>
        <v/>
      </c>
      <c r="AA2957" t="n">
        <v>-419223</v>
      </c>
      <c r="AB2957" t="s">
        <v>1959</v>
      </c>
      <c r="AC2957" t="s">
        <v>88</v>
      </c>
      <c r="AD2957" t="s">
        <v>89</v>
      </c>
      <c r="AE2957" t="s"/>
      <c r="AF2957" t="s"/>
      <c r="AG2957" t="s"/>
      <c r="AH2957" t="s">
        <v>2412</v>
      </c>
      <c r="AI2957" t="s">
        <v>2411</v>
      </c>
      <c r="AJ2957" t="s"/>
      <c r="AK2957" t="s">
        <v>91</v>
      </c>
      <c r="AL2957" t="s"/>
      <c r="AM2957" t="s"/>
      <c r="AN2957" t="s">
        <v>91</v>
      </c>
      <c r="AO2957" t="s"/>
      <c r="AP2957" t="n">
        <v>4</v>
      </c>
      <c r="AQ2957" t="s">
        <v>92</v>
      </c>
      <c r="AR2957" t="s"/>
      <c r="AS2957" t="s">
        <v>742</v>
      </c>
      <c r="AT2957" t="s">
        <v>94</v>
      </c>
      <c r="AU2957" t="s">
        <v>91</v>
      </c>
      <c r="AV2957" t="s"/>
      <c r="AW2957" t="s">
        <v>95</v>
      </c>
      <c r="AX2957" t="s"/>
      <c r="AY2957" t="n">
        <v>419223</v>
      </c>
      <c r="AZ2957" t="s">
        <v>1956</v>
      </c>
      <c r="BA2957" t="s"/>
      <c r="BB2957" t="s"/>
      <c r="BC2957" t="n">
        <v>38.9038</v>
      </c>
      <c r="BD2957" t="n">
        <v>38.9038</v>
      </c>
      <c r="BE2957" t="s">
        <v>2413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>
        <v>98</v>
      </c>
      <c r="BO2957" t="s">
        <v>82</v>
      </c>
      <c r="BP2957" t="s">
        <v>99</v>
      </c>
      <c r="BQ2957" t="s">
        <v>2019</v>
      </c>
      <c r="BR2957" t="s">
        <v>387</v>
      </c>
    </row>
    <row r="2958" spans="1:70">
      <c r="A2958" t="s">
        <v>70</v>
      </c>
      <c r="B2958" t="s">
        <v>71</v>
      </c>
      <c r="C2958" t="s">
        <v>265</v>
      </c>
      <c r="D2958" t="n">
        <v>3</v>
      </c>
      <c r="E2958" t="s">
        <v>1952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131</v>
      </c>
      <c r="L2958" t="s">
        <v>77</v>
      </c>
      <c r="M2958" t="s"/>
      <c r="N2958" t="s">
        <v>2015</v>
      </c>
      <c r="O2958" t="s">
        <v>79</v>
      </c>
      <c r="P2958" t="s">
        <v>1952</v>
      </c>
      <c r="Q2958" t="s"/>
      <c r="R2958" t="s">
        <v>80</v>
      </c>
      <c r="S2958" t="s">
        <v>2414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>
        <f>HYPERLINK("https://hotelmonitor-cachepage.eclerx.com/savepage/tk_15454758707822542_sr_60.html","info")</f>
        <v/>
      </c>
      <c r="AA2958" t="n">
        <v>-419223</v>
      </c>
      <c r="AB2958" t="s">
        <v>1954</v>
      </c>
      <c r="AC2958" t="s">
        <v>88</v>
      </c>
      <c r="AD2958" t="s">
        <v>89</v>
      </c>
      <c r="AE2958" t="s"/>
      <c r="AF2958" t="s"/>
      <c r="AG2958" t="s"/>
      <c r="AH2958" t="s">
        <v>2415</v>
      </c>
      <c r="AI2958" t="s">
        <v>2416</v>
      </c>
      <c r="AJ2958" t="s"/>
      <c r="AK2958" t="s">
        <v>99</v>
      </c>
      <c r="AL2958" t="s"/>
      <c r="AM2958" t="s"/>
      <c r="AN2958" t="s">
        <v>91</v>
      </c>
      <c r="AO2958" t="s"/>
      <c r="AP2958" t="n">
        <v>4</v>
      </c>
      <c r="AQ2958" t="s">
        <v>92</v>
      </c>
      <c r="AR2958" t="s"/>
      <c r="AS2958" t="s">
        <v>742</v>
      </c>
      <c r="AT2958" t="s">
        <v>94</v>
      </c>
      <c r="AU2958" t="s">
        <v>91</v>
      </c>
      <c r="AV2958" t="s"/>
      <c r="AW2958" t="s">
        <v>95</v>
      </c>
      <c r="AX2958" t="s"/>
      <c r="AY2958" t="n">
        <v>419223</v>
      </c>
      <c r="AZ2958" t="s">
        <v>1956</v>
      </c>
      <c r="BA2958" t="s"/>
      <c r="BB2958" t="s"/>
      <c r="BC2958" t="n">
        <v>38.9038</v>
      </c>
      <c r="BD2958" t="n">
        <v>38.9038</v>
      </c>
      <c r="BE2958" t="s">
        <v>2417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>
        <v>98</v>
      </c>
      <c r="BO2958" t="s">
        <v>82</v>
      </c>
      <c r="BP2958" t="s">
        <v>99</v>
      </c>
      <c r="BQ2958" t="s">
        <v>2019</v>
      </c>
      <c r="BR2958" t="s">
        <v>387</v>
      </c>
    </row>
    <row r="2959" spans="1:70">
      <c r="A2959" t="s">
        <v>70</v>
      </c>
      <c r="B2959" t="s">
        <v>71</v>
      </c>
      <c r="C2959" t="s">
        <v>265</v>
      </c>
      <c r="D2959" t="n">
        <v>3</v>
      </c>
      <c r="E2959" t="s">
        <v>1952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131</v>
      </c>
      <c r="L2959" t="s">
        <v>77</v>
      </c>
      <c r="M2959" t="s"/>
      <c r="N2959" t="s">
        <v>2015</v>
      </c>
      <c r="O2959" t="s">
        <v>79</v>
      </c>
      <c r="P2959" t="s">
        <v>1952</v>
      </c>
      <c r="Q2959" t="s"/>
      <c r="R2959" t="s">
        <v>80</v>
      </c>
      <c r="S2959" t="s">
        <v>2414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>
        <f>HYPERLINK("https://hotelmonitor-cachepage.eclerx.com/savepage/tk_15454758707822542_sr_60.html","info")</f>
        <v/>
      </c>
      <c r="AA2959" t="n">
        <v>-419223</v>
      </c>
      <c r="AB2959" t="s">
        <v>1954</v>
      </c>
      <c r="AC2959" t="s">
        <v>88</v>
      </c>
      <c r="AD2959" t="s">
        <v>89</v>
      </c>
      <c r="AE2959" t="s"/>
      <c r="AF2959" t="s"/>
      <c r="AG2959" t="s"/>
      <c r="AH2959" t="s">
        <v>2415</v>
      </c>
      <c r="AI2959" t="s">
        <v>2416</v>
      </c>
      <c r="AJ2959" t="s"/>
      <c r="AK2959" t="s">
        <v>99</v>
      </c>
      <c r="AL2959" t="s"/>
      <c r="AM2959" t="s"/>
      <c r="AN2959" t="s">
        <v>91</v>
      </c>
      <c r="AO2959" t="s"/>
      <c r="AP2959" t="n">
        <v>4</v>
      </c>
      <c r="AQ2959" t="s">
        <v>92</v>
      </c>
      <c r="AR2959" t="s"/>
      <c r="AS2959" t="s">
        <v>742</v>
      </c>
      <c r="AT2959" t="s">
        <v>94</v>
      </c>
      <c r="AU2959" t="s">
        <v>91</v>
      </c>
      <c r="AV2959" t="s"/>
      <c r="AW2959" t="s">
        <v>95</v>
      </c>
      <c r="AX2959" t="s"/>
      <c r="AY2959" t="n">
        <v>419223</v>
      </c>
      <c r="AZ2959" t="s">
        <v>1956</v>
      </c>
      <c r="BA2959" t="s"/>
      <c r="BB2959" t="s"/>
      <c r="BC2959" t="n">
        <v>38.9038</v>
      </c>
      <c r="BD2959" t="n">
        <v>38.9038</v>
      </c>
      <c r="BE2959" t="s">
        <v>2417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>
        <v>98</v>
      </c>
      <c r="BO2959" t="s">
        <v>82</v>
      </c>
      <c r="BP2959" t="s">
        <v>99</v>
      </c>
      <c r="BQ2959" t="s">
        <v>2019</v>
      </c>
      <c r="BR2959" t="s">
        <v>387</v>
      </c>
    </row>
    <row r="2960" spans="1:70">
      <c r="A2960" t="s">
        <v>70</v>
      </c>
      <c r="B2960" t="s">
        <v>71</v>
      </c>
      <c r="C2960" t="s">
        <v>265</v>
      </c>
      <c r="D2960" t="n">
        <v>3</v>
      </c>
      <c r="E2960" t="s">
        <v>1952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139</v>
      </c>
      <c r="L2960" t="s">
        <v>77</v>
      </c>
      <c r="M2960" t="s"/>
      <c r="N2960" t="s">
        <v>2015</v>
      </c>
      <c r="O2960" t="s">
        <v>79</v>
      </c>
      <c r="P2960" t="s">
        <v>1952</v>
      </c>
      <c r="Q2960" t="s"/>
      <c r="R2960" t="s">
        <v>80</v>
      </c>
      <c r="S2960" t="s">
        <v>2418</v>
      </c>
      <c r="T2960" t="s">
        <v>82</v>
      </c>
      <c r="U2960" t="s">
        <v>83</v>
      </c>
      <c r="V2960" t="s">
        <v>84</v>
      </c>
      <c r="W2960" t="s">
        <v>103</v>
      </c>
      <c r="X2960" t="s"/>
      <c r="Y2960" t="s">
        <v>86</v>
      </c>
      <c r="Z2960">
        <f>HYPERLINK("https://hotelmonitor-cachepage.eclerx.com/savepage/tk_15454758707822542_sr_60.html","info")</f>
        <v/>
      </c>
      <c r="AA2960" t="n">
        <v>-419223</v>
      </c>
      <c r="AB2960" t="s">
        <v>1959</v>
      </c>
      <c r="AC2960" t="s">
        <v>88</v>
      </c>
      <c r="AD2960" t="s">
        <v>89</v>
      </c>
      <c r="AE2960" t="s"/>
      <c r="AF2960" t="s"/>
      <c r="AG2960" t="s"/>
      <c r="AH2960" t="s">
        <v>2419</v>
      </c>
      <c r="AI2960" t="s">
        <v>2420</v>
      </c>
      <c r="AJ2960" t="s"/>
      <c r="AK2960" t="s">
        <v>99</v>
      </c>
      <c r="AL2960" t="s"/>
      <c r="AM2960" t="s"/>
      <c r="AN2960" t="s">
        <v>91</v>
      </c>
      <c r="AO2960" t="s"/>
      <c r="AP2960" t="n">
        <v>4</v>
      </c>
      <c r="AQ2960" t="s">
        <v>92</v>
      </c>
      <c r="AR2960" t="s"/>
      <c r="AS2960" t="s">
        <v>742</v>
      </c>
      <c r="AT2960" t="s">
        <v>94</v>
      </c>
      <c r="AU2960" t="s">
        <v>91</v>
      </c>
      <c r="AV2960" t="s"/>
      <c r="AW2960" t="s">
        <v>95</v>
      </c>
      <c r="AX2960" t="s"/>
      <c r="AY2960" t="n">
        <v>419223</v>
      </c>
      <c r="AZ2960" t="s">
        <v>1956</v>
      </c>
      <c r="BA2960" t="s"/>
      <c r="BB2960" t="s"/>
      <c r="BC2960" t="n">
        <v>38.9038</v>
      </c>
      <c r="BD2960" t="n">
        <v>38.9038</v>
      </c>
      <c r="BE2960" t="s">
        <v>2421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>
        <v>98</v>
      </c>
      <c r="BO2960" t="s">
        <v>82</v>
      </c>
      <c r="BP2960" t="s">
        <v>99</v>
      </c>
      <c r="BQ2960" t="s">
        <v>2019</v>
      </c>
      <c r="BR2960" t="s">
        <v>387</v>
      </c>
    </row>
    <row r="2961" spans="1:70">
      <c r="A2961" t="s">
        <v>70</v>
      </c>
      <c r="B2961" t="s">
        <v>71</v>
      </c>
      <c r="C2961" t="s">
        <v>265</v>
      </c>
      <c r="D2961" t="n">
        <v>3</v>
      </c>
      <c r="E2961" t="s">
        <v>1952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139</v>
      </c>
      <c r="L2961" t="s">
        <v>77</v>
      </c>
      <c r="M2961" t="s"/>
      <c r="N2961" t="s">
        <v>2015</v>
      </c>
      <c r="O2961" t="s">
        <v>79</v>
      </c>
      <c r="P2961" t="s">
        <v>1952</v>
      </c>
      <c r="Q2961" t="s"/>
      <c r="R2961" t="s">
        <v>80</v>
      </c>
      <c r="S2961" t="s">
        <v>2418</v>
      </c>
      <c r="T2961" t="s">
        <v>82</v>
      </c>
      <c r="U2961" t="s">
        <v>83</v>
      </c>
      <c r="V2961" t="s">
        <v>84</v>
      </c>
      <c r="W2961" t="s">
        <v>103</v>
      </c>
      <c r="X2961" t="s"/>
      <c r="Y2961" t="s">
        <v>86</v>
      </c>
      <c r="Z2961">
        <f>HYPERLINK("https://hotelmonitor-cachepage.eclerx.com/savepage/tk_15454758707822542_sr_60.html","info")</f>
        <v/>
      </c>
      <c r="AA2961" t="n">
        <v>-419223</v>
      </c>
      <c r="AB2961" t="s">
        <v>1959</v>
      </c>
      <c r="AC2961" t="s">
        <v>88</v>
      </c>
      <c r="AD2961" t="s">
        <v>89</v>
      </c>
      <c r="AE2961" t="s"/>
      <c r="AF2961" t="s"/>
      <c r="AG2961" t="s"/>
      <c r="AH2961" t="s">
        <v>2419</v>
      </c>
      <c r="AI2961" t="s">
        <v>2420</v>
      </c>
      <c r="AJ2961" t="s"/>
      <c r="AK2961" t="s">
        <v>99</v>
      </c>
      <c r="AL2961" t="s"/>
      <c r="AM2961" t="s"/>
      <c r="AN2961" t="s">
        <v>91</v>
      </c>
      <c r="AO2961" t="s"/>
      <c r="AP2961" t="n">
        <v>4</v>
      </c>
      <c r="AQ2961" t="s">
        <v>92</v>
      </c>
      <c r="AR2961" t="s"/>
      <c r="AS2961" t="s">
        <v>742</v>
      </c>
      <c r="AT2961" t="s">
        <v>94</v>
      </c>
      <c r="AU2961" t="s">
        <v>91</v>
      </c>
      <c r="AV2961" t="s"/>
      <c r="AW2961" t="s">
        <v>95</v>
      </c>
      <c r="AX2961" t="s"/>
      <c r="AY2961" t="n">
        <v>419223</v>
      </c>
      <c r="AZ2961" t="s">
        <v>1956</v>
      </c>
      <c r="BA2961" t="s"/>
      <c r="BB2961" t="s"/>
      <c r="BC2961" t="n">
        <v>38.9038</v>
      </c>
      <c r="BD2961" t="n">
        <v>38.9038</v>
      </c>
      <c r="BE2961" t="s">
        <v>2421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>
        <v>98</v>
      </c>
      <c r="BO2961" t="s">
        <v>82</v>
      </c>
      <c r="BP2961" t="s">
        <v>99</v>
      </c>
      <c r="BQ2961" t="s">
        <v>2019</v>
      </c>
      <c r="BR2961" t="s">
        <v>387</v>
      </c>
    </row>
    <row r="2962" spans="1:70">
      <c r="A2962" t="s">
        <v>70</v>
      </c>
      <c r="B2962" t="s">
        <v>71</v>
      </c>
      <c r="C2962" t="s">
        <v>265</v>
      </c>
      <c r="D2962" t="n">
        <v>3</v>
      </c>
      <c r="E2962" t="s">
        <v>1952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169.89</v>
      </c>
      <c r="L2962" t="s">
        <v>77</v>
      </c>
      <c r="M2962" t="s"/>
      <c r="N2962" t="s">
        <v>2015</v>
      </c>
      <c r="O2962" t="s">
        <v>79</v>
      </c>
      <c r="P2962" t="s">
        <v>1952</v>
      </c>
      <c r="Q2962" t="s"/>
      <c r="R2962" t="s">
        <v>80</v>
      </c>
      <c r="S2962" t="s">
        <v>2422</v>
      </c>
      <c r="T2962" t="s">
        <v>82</v>
      </c>
      <c r="U2962" t="s">
        <v>83</v>
      </c>
      <c r="V2962" t="s">
        <v>84</v>
      </c>
      <c r="W2962" t="s">
        <v>107</v>
      </c>
      <c r="X2962" t="s"/>
      <c r="Y2962" t="s">
        <v>86</v>
      </c>
      <c r="Z2962">
        <f>HYPERLINK("https://hotelmonitor-cachepage.eclerx.com/savepage/tk_15454758707822542_sr_60.html","info")</f>
        <v/>
      </c>
      <c r="AA2962" t="n">
        <v>-419223</v>
      </c>
      <c r="AB2962" t="s">
        <v>1970</v>
      </c>
      <c r="AC2962" t="s">
        <v>88</v>
      </c>
      <c r="AD2962" t="s">
        <v>89</v>
      </c>
      <c r="AE2962" t="s"/>
      <c r="AF2962" t="s"/>
      <c r="AG2962" t="s"/>
      <c r="AH2962" t="s">
        <v>2423</v>
      </c>
      <c r="AI2962" t="s">
        <v>2422</v>
      </c>
      <c r="AJ2962" t="s"/>
      <c r="AK2962" t="s">
        <v>91</v>
      </c>
      <c r="AL2962" t="s"/>
      <c r="AM2962" t="s"/>
      <c r="AN2962" t="s">
        <v>91</v>
      </c>
      <c r="AO2962" t="s"/>
      <c r="AP2962" t="n">
        <v>4</v>
      </c>
      <c r="AQ2962" t="s">
        <v>92</v>
      </c>
      <c r="AR2962" t="s"/>
      <c r="AS2962" t="s">
        <v>742</v>
      </c>
      <c r="AT2962" t="s">
        <v>94</v>
      </c>
      <c r="AU2962" t="s">
        <v>91</v>
      </c>
      <c r="AV2962" t="s"/>
      <c r="AW2962" t="s">
        <v>95</v>
      </c>
      <c r="AX2962" t="s"/>
      <c r="AY2962" t="n">
        <v>419223</v>
      </c>
      <c r="AZ2962" t="s">
        <v>1956</v>
      </c>
      <c r="BA2962" t="s"/>
      <c r="BB2962" t="s"/>
      <c r="BC2962" t="n">
        <v>38.9038</v>
      </c>
      <c r="BD2962" t="n">
        <v>38.9038</v>
      </c>
      <c r="BE2962" t="s">
        <v>2424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>
        <v>98</v>
      </c>
      <c r="BO2962" t="s">
        <v>82</v>
      </c>
      <c r="BP2962" t="s">
        <v>99</v>
      </c>
      <c r="BQ2962" t="s">
        <v>2019</v>
      </c>
      <c r="BR2962" t="s">
        <v>387</v>
      </c>
    </row>
    <row r="2963" spans="1:70">
      <c r="A2963" t="s">
        <v>70</v>
      </c>
      <c r="B2963" t="s">
        <v>71</v>
      </c>
      <c r="C2963" t="s">
        <v>265</v>
      </c>
      <c r="D2963" t="n">
        <v>3</v>
      </c>
      <c r="E2963" t="s">
        <v>1952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169.89</v>
      </c>
      <c r="L2963" t="s">
        <v>77</v>
      </c>
      <c r="M2963" t="s"/>
      <c r="N2963" t="s">
        <v>2015</v>
      </c>
      <c r="O2963" t="s">
        <v>79</v>
      </c>
      <c r="P2963" t="s">
        <v>1952</v>
      </c>
      <c r="Q2963" t="s"/>
      <c r="R2963" t="s">
        <v>80</v>
      </c>
      <c r="S2963" t="s">
        <v>2422</v>
      </c>
      <c r="T2963" t="s">
        <v>82</v>
      </c>
      <c r="U2963" t="s">
        <v>83</v>
      </c>
      <c r="V2963" t="s">
        <v>84</v>
      </c>
      <c r="W2963" t="s">
        <v>107</v>
      </c>
      <c r="X2963" t="s"/>
      <c r="Y2963" t="s">
        <v>86</v>
      </c>
      <c r="Z2963">
        <f>HYPERLINK("https://hotelmonitor-cachepage.eclerx.com/savepage/tk_15454758707822542_sr_60.html","info")</f>
        <v/>
      </c>
      <c r="AA2963" t="n">
        <v>-419223</v>
      </c>
      <c r="AB2963" t="s">
        <v>1970</v>
      </c>
      <c r="AC2963" t="s">
        <v>88</v>
      </c>
      <c r="AD2963" t="s">
        <v>89</v>
      </c>
      <c r="AE2963" t="s"/>
      <c r="AF2963" t="s"/>
      <c r="AG2963" t="s"/>
      <c r="AH2963" t="s">
        <v>2423</v>
      </c>
      <c r="AI2963" t="s">
        <v>2422</v>
      </c>
      <c r="AJ2963" t="s"/>
      <c r="AK2963" t="s">
        <v>91</v>
      </c>
      <c r="AL2963" t="s"/>
      <c r="AM2963" t="s"/>
      <c r="AN2963" t="s">
        <v>91</v>
      </c>
      <c r="AO2963" t="s"/>
      <c r="AP2963" t="n">
        <v>4</v>
      </c>
      <c r="AQ2963" t="s">
        <v>92</v>
      </c>
      <c r="AR2963" t="s"/>
      <c r="AS2963" t="s">
        <v>742</v>
      </c>
      <c r="AT2963" t="s">
        <v>94</v>
      </c>
      <c r="AU2963" t="s">
        <v>91</v>
      </c>
      <c r="AV2963" t="s"/>
      <c r="AW2963" t="s">
        <v>95</v>
      </c>
      <c r="AX2963" t="s"/>
      <c r="AY2963" t="n">
        <v>419223</v>
      </c>
      <c r="AZ2963" t="s">
        <v>1956</v>
      </c>
      <c r="BA2963" t="s"/>
      <c r="BB2963" t="s"/>
      <c r="BC2963" t="n">
        <v>38.9038</v>
      </c>
      <c r="BD2963" t="n">
        <v>38.9038</v>
      </c>
      <c r="BE2963" t="s">
        <v>2424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>
        <v>98</v>
      </c>
      <c r="BO2963" t="s">
        <v>82</v>
      </c>
      <c r="BP2963" t="s">
        <v>99</v>
      </c>
      <c r="BQ2963" t="s">
        <v>2019</v>
      </c>
      <c r="BR2963" t="s">
        <v>387</v>
      </c>
    </row>
    <row r="2964" spans="1:70">
      <c r="A2964" t="s">
        <v>70</v>
      </c>
      <c r="B2964" t="s">
        <v>71</v>
      </c>
      <c r="C2964" t="s">
        <v>265</v>
      </c>
      <c r="D2964" t="n">
        <v>3</v>
      </c>
      <c r="E2964" t="s">
        <v>1952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179</v>
      </c>
      <c r="L2964" t="s">
        <v>77</v>
      </c>
      <c r="M2964" t="s"/>
      <c r="N2964" t="s">
        <v>2015</v>
      </c>
      <c r="O2964" t="s">
        <v>79</v>
      </c>
      <c r="P2964" t="s">
        <v>1952</v>
      </c>
      <c r="Q2964" t="s"/>
      <c r="R2964" t="s">
        <v>80</v>
      </c>
      <c r="S2964" t="s">
        <v>2425</v>
      </c>
      <c r="T2964" t="s">
        <v>82</v>
      </c>
      <c r="U2964" t="s">
        <v>83</v>
      </c>
      <c r="V2964" t="s">
        <v>84</v>
      </c>
      <c r="W2964" t="s">
        <v>107</v>
      </c>
      <c r="X2964" t="s"/>
      <c r="Y2964" t="s">
        <v>86</v>
      </c>
      <c r="Z2964">
        <f>HYPERLINK("https://hotelmonitor-cachepage.eclerx.com/savepage/tk_15454758707822542_sr_60.html","info")</f>
        <v/>
      </c>
      <c r="AA2964" t="n">
        <v>-419223</v>
      </c>
      <c r="AB2964" t="s">
        <v>1970</v>
      </c>
      <c r="AC2964" t="s">
        <v>88</v>
      </c>
      <c r="AD2964" t="s">
        <v>89</v>
      </c>
      <c r="AE2964" t="s"/>
      <c r="AF2964" t="s"/>
      <c r="AG2964" t="s"/>
      <c r="AH2964" t="s">
        <v>2426</v>
      </c>
      <c r="AI2964" t="s">
        <v>2427</v>
      </c>
      <c r="AJ2964" t="s"/>
      <c r="AK2964" t="s">
        <v>99</v>
      </c>
      <c r="AL2964" t="s"/>
      <c r="AM2964" t="s"/>
      <c r="AN2964" t="s">
        <v>91</v>
      </c>
      <c r="AO2964" t="s"/>
      <c r="AP2964" t="n">
        <v>4</v>
      </c>
      <c r="AQ2964" t="s">
        <v>92</v>
      </c>
      <c r="AR2964" t="s"/>
      <c r="AS2964" t="s">
        <v>742</v>
      </c>
      <c r="AT2964" t="s">
        <v>94</v>
      </c>
      <c r="AU2964" t="s">
        <v>91</v>
      </c>
      <c r="AV2964" t="s"/>
      <c r="AW2964" t="s">
        <v>95</v>
      </c>
      <c r="AX2964" t="s"/>
      <c r="AY2964" t="n">
        <v>419223</v>
      </c>
      <c r="AZ2964" t="s">
        <v>1956</v>
      </c>
      <c r="BA2964" t="s"/>
      <c r="BB2964" t="s"/>
      <c r="BC2964" t="n">
        <v>38.9038</v>
      </c>
      <c r="BD2964" t="n">
        <v>38.9038</v>
      </c>
      <c r="BE2964" t="s">
        <v>2428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>
        <v>98</v>
      </c>
      <c r="BO2964" t="s">
        <v>82</v>
      </c>
      <c r="BP2964" t="s">
        <v>99</v>
      </c>
      <c r="BQ2964" t="s">
        <v>2019</v>
      </c>
      <c r="BR2964" t="s">
        <v>387</v>
      </c>
    </row>
    <row r="2965" spans="1:70">
      <c r="A2965" t="s">
        <v>70</v>
      </c>
      <c r="B2965" t="s">
        <v>71</v>
      </c>
      <c r="C2965" t="s">
        <v>265</v>
      </c>
      <c r="D2965" t="n">
        <v>3</v>
      </c>
      <c r="E2965" t="s">
        <v>1952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179</v>
      </c>
      <c r="L2965" t="s">
        <v>77</v>
      </c>
      <c r="M2965" t="s"/>
      <c r="N2965" t="s">
        <v>2015</v>
      </c>
      <c r="O2965" t="s">
        <v>79</v>
      </c>
      <c r="P2965" t="s">
        <v>1952</v>
      </c>
      <c r="Q2965" t="s"/>
      <c r="R2965" t="s">
        <v>80</v>
      </c>
      <c r="S2965" t="s">
        <v>2425</v>
      </c>
      <c r="T2965" t="s">
        <v>82</v>
      </c>
      <c r="U2965" t="s">
        <v>83</v>
      </c>
      <c r="V2965" t="s">
        <v>84</v>
      </c>
      <c r="W2965" t="s">
        <v>107</v>
      </c>
      <c r="X2965" t="s"/>
      <c r="Y2965" t="s">
        <v>86</v>
      </c>
      <c r="Z2965">
        <f>HYPERLINK("https://hotelmonitor-cachepage.eclerx.com/savepage/tk_15454758707822542_sr_60.html","info")</f>
        <v/>
      </c>
      <c r="AA2965" t="n">
        <v>-419223</v>
      </c>
      <c r="AB2965" t="s">
        <v>1970</v>
      </c>
      <c r="AC2965" t="s">
        <v>88</v>
      </c>
      <c r="AD2965" t="s">
        <v>89</v>
      </c>
      <c r="AE2965" t="s"/>
      <c r="AF2965" t="s"/>
      <c r="AG2965" t="s"/>
      <c r="AH2965" t="s">
        <v>2426</v>
      </c>
      <c r="AI2965" t="s">
        <v>2427</v>
      </c>
      <c r="AJ2965" t="s"/>
      <c r="AK2965" t="s">
        <v>99</v>
      </c>
      <c r="AL2965" t="s"/>
      <c r="AM2965" t="s"/>
      <c r="AN2965" t="s">
        <v>91</v>
      </c>
      <c r="AO2965" t="s"/>
      <c r="AP2965" t="n">
        <v>4</v>
      </c>
      <c r="AQ2965" t="s">
        <v>92</v>
      </c>
      <c r="AR2965" t="s"/>
      <c r="AS2965" t="s">
        <v>742</v>
      </c>
      <c r="AT2965" t="s">
        <v>94</v>
      </c>
      <c r="AU2965" t="s">
        <v>91</v>
      </c>
      <c r="AV2965" t="s"/>
      <c r="AW2965" t="s">
        <v>95</v>
      </c>
      <c r="AX2965" t="s"/>
      <c r="AY2965" t="n">
        <v>419223</v>
      </c>
      <c r="AZ2965" t="s">
        <v>1956</v>
      </c>
      <c r="BA2965" t="s"/>
      <c r="BB2965" t="s"/>
      <c r="BC2965" t="n">
        <v>38.9038</v>
      </c>
      <c r="BD2965" t="n">
        <v>38.9038</v>
      </c>
      <c r="BE2965" t="s">
        <v>2428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>
        <v>98</v>
      </c>
      <c r="BO2965" t="s">
        <v>82</v>
      </c>
      <c r="BP2965" t="s">
        <v>99</v>
      </c>
      <c r="BQ2965" t="s">
        <v>2019</v>
      </c>
      <c r="BR2965" t="s">
        <v>387</v>
      </c>
    </row>
    <row r="2966" spans="1:70">
      <c r="A2966" t="s">
        <v>70</v>
      </c>
      <c r="B2966" t="s">
        <v>71</v>
      </c>
      <c r="C2966" t="s">
        <v>438</v>
      </c>
      <c r="D2966" t="n">
        <v>3</v>
      </c>
      <c r="E2966" t="s">
        <v>378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180</v>
      </c>
      <c r="L2966" t="s">
        <v>77</v>
      </c>
      <c r="M2966" t="s"/>
      <c r="N2966" t="s">
        <v>368</v>
      </c>
      <c r="O2966" t="s">
        <v>79</v>
      </c>
      <c r="P2966" t="s">
        <v>378</v>
      </c>
      <c r="Q2966" t="s"/>
      <c r="R2966" t="s">
        <v>80</v>
      </c>
      <c r="S2966" t="s">
        <v>1246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>
        <f>HYPERLINK("https://hotelmonitor-cachepage.eclerx.com/savepage/tk_15454758706591415_sr_61.html","info")</f>
        <v/>
      </c>
      <c r="AA2966" t="n">
        <v>-6873069</v>
      </c>
      <c r="AB2966" t="s">
        <v>381</v>
      </c>
      <c r="AC2966" t="s">
        <v>196</v>
      </c>
      <c r="AD2966" t="s">
        <v>89</v>
      </c>
      <c r="AE2966" t="s"/>
      <c r="AF2966" t="s"/>
      <c r="AG2966" t="s"/>
      <c r="AH2966" t="s">
        <v>1248</v>
      </c>
      <c r="AI2966" t="s">
        <v>1249</v>
      </c>
      <c r="AJ2966" t="s"/>
      <c r="AK2966" t="s">
        <v>91</v>
      </c>
      <c r="AL2966" t="s"/>
      <c r="AM2966" t="s"/>
      <c r="AN2966" t="s">
        <v>99</v>
      </c>
      <c r="AO2966" t="s">
        <v>200</v>
      </c>
      <c r="AP2966" t="n">
        <v>16</v>
      </c>
      <c r="AQ2966" t="s">
        <v>92</v>
      </c>
      <c r="AR2966" t="s"/>
      <c r="AS2966" t="s">
        <v>115</v>
      </c>
      <c r="AT2966" t="s">
        <v>94</v>
      </c>
      <c r="AU2966" t="s">
        <v>91</v>
      </c>
      <c r="AV2966" t="s"/>
      <c r="AW2966" t="s">
        <v>95</v>
      </c>
      <c r="AX2966" t="s"/>
      <c r="AY2966" t="n">
        <v>6873069</v>
      </c>
      <c r="AZ2966" t="s">
        <v>384</v>
      </c>
      <c r="BA2966" t="s"/>
      <c r="BB2966" t="s"/>
      <c r="BC2966" t="n">
        <v>38.9057</v>
      </c>
      <c r="BD2966" t="n">
        <v>38.9057</v>
      </c>
      <c r="BE2966" t="s">
        <v>3351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>
        <v>98</v>
      </c>
      <c r="BO2966" t="s">
        <v>82</v>
      </c>
      <c r="BP2966" t="s">
        <v>99</v>
      </c>
      <c r="BQ2966" t="s">
        <v>373</v>
      </c>
      <c r="BR2966" t="s">
        <v>387</v>
      </c>
    </row>
    <row r="2967" spans="1:70">
      <c r="A2967" t="s">
        <v>70</v>
      </c>
      <c r="B2967" t="s">
        <v>71</v>
      </c>
      <c r="C2967" t="s">
        <v>438</v>
      </c>
      <c r="D2967" t="n">
        <v>3</v>
      </c>
      <c r="E2967" t="s">
        <v>378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180</v>
      </c>
      <c r="L2967" t="s">
        <v>77</v>
      </c>
      <c r="M2967" t="s"/>
      <c r="N2967" t="s">
        <v>368</v>
      </c>
      <c r="O2967" t="s">
        <v>79</v>
      </c>
      <c r="P2967" t="s">
        <v>378</v>
      </c>
      <c r="Q2967" t="s"/>
      <c r="R2967" t="s">
        <v>80</v>
      </c>
      <c r="S2967" t="s">
        <v>1246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HYPERLINK("https://hotelmonitor-cachepage.eclerx.com/savepage/tk_15454758706591415_sr_61.html","info")</f>
        <v/>
      </c>
      <c r="AA2967" t="n">
        <v>-6873069</v>
      </c>
      <c r="AB2967" t="s">
        <v>381</v>
      </c>
      <c r="AC2967" t="s">
        <v>196</v>
      </c>
      <c r="AD2967" t="s">
        <v>89</v>
      </c>
      <c r="AE2967" t="s"/>
      <c r="AF2967" t="s"/>
      <c r="AG2967" t="s"/>
      <c r="AH2967" t="s">
        <v>1248</v>
      </c>
      <c r="AI2967" t="s">
        <v>1249</v>
      </c>
      <c r="AJ2967" t="s"/>
      <c r="AK2967" t="s">
        <v>91</v>
      </c>
      <c r="AL2967" t="s"/>
      <c r="AM2967" t="s"/>
      <c r="AN2967" t="s">
        <v>99</v>
      </c>
      <c r="AO2967" t="s">
        <v>200</v>
      </c>
      <c r="AP2967" t="n">
        <v>16</v>
      </c>
      <c r="AQ2967" t="s">
        <v>92</v>
      </c>
      <c r="AR2967" t="s"/>
      <c r="AS2967" t="s">
        <v>115</v>
      </c>
      <c r="AT2967" t="s">
        <v>94</v>
      </c>
      <c r="AU2967" t="s">
        <v>91</v>
      </c>
      <c r="AV2967" t="s"/>
      <c r="AW2967" t="s">
        <v>95</v>
      </c>
      <c r="AX2967" t="s"/>
      <c r="AY2967" t="n">
        <v>6873069</v>
      </c>
      <c r="AZ2967" t="s">
        <v>384</v>
      </c>
      <c r="BA2967" t="s"/>
      <c r="BB2967" t="s"/>
      <c r="BC2967" t="n">
        <v>38.9057</v>
      </c>
      <c r="BD2967" t="n">
        <v>38.9057</v>
      </c>
      <c r="BE2967" t="s">
        <v>3351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>
        <v>98</v>
      </c>
      <c r="BO2967" t="s">
        <v>82</v>
      </c>
      <c r="BP2967" t="s">
        <v>99</v>
      </c>
      <c r="BQ2967" t="s">
        <v>373</v>
      </c>
      <c r="BR2967" t="s">
        <v>387</v>
      </c>
    </row>
    <row r="2968" spans="1:70">
      <c r="A2968" t="s">
        <v>70</v>
      </c>
      <c r="B2968" t="s">
        <v>71</v>
      </c>
      <c r="C2968" t="s">
        <v>438</v>
      </c>
      <c r="D2968" t="n">
        <v>3</v>
      </c>
      <c r="E2968" t="s">
        <v>378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190.8</v>
      </c>
      <c r="L2968" t="s">
        <v>77</v>
      </c>
      <c r="M2968" t="s"/>
      <c r="N2968" t="s">
        <v>368</v>
      </c>
      <c r="O2968" t="s">
        <v>79</v>
      </c>
      <c r="P2968" t="s">
        <v>378</v>
      </c>
      <c r="Q2968" t="s"/>
      <c r="R2968" t="s">
        <v>80</v>
      </c>
      <c r="S2968" t="s">
        <v>3352</v>
      </c>
      <c r="T2968" t="s">
        <v>82</v>
      </c>
      <c r="U2968" t="s">
        <v>83</v>
      </c>
      <c r="V2968" t="s">
        <v>84</v>
      </c>
      <c r="W2968" t="s">
        <v>103</v>
      </c>
      <c r="X2968" t="s"/>
      <c r="Y2968" t="s">
        <v>86</v>
      </c>
      <c r="Z2968">
        <f>HYPERLINK("https://hotelmonitor-cachepage.eclerx.com/savepage/tk_15454758706591415_sr_61.html","info")</f>
        <v/>
      </c>
      <c r="AA2968" t="n">
        <v>-6873069</v>
      </c>
      <c r="AB2968" t="s">
        <v>389</v>
      </c>
      <c r="AC2968" t="s">
        <v>196</v>
      </c>
      <c r="AD2968" t="s">
        <v>89</v>
      </c>
      <c r="AE2968" t="s"/>
      <c r="AF2968" t="s"/>
      <c r="AG2968" t="s"/>
      <c r="AH2968" t="s">
        <v>3353</v>
      </c>
      <c r="AI2968" t="s">
        <v>3354</v>
      </c>
      <c r="AJ2968" t="s"/>
      <c r="AK2968" t="s">
        <v>91</v>
      </c>
      <c r="AL2968" t="s"/>
      <c r="AM2968" t="s"/>
      <c r="AN2968" t="s">
        <v>91</v>
      </c>
      <c r="AO2968" t="s"/>
      <c r="AP2968" t="n">
        <v>16</v>
      </c>
      <c r="AQ2968" t="s">
        <v>92</v>
      </c>
      <c r="AR2968" t="s"/>
      <c r="AS2968" t="s">
        <v>115</v>
      </c>
      <c r="AT2968" t="s">
        <v>94</v>
      </c>
      <c r="AU2968" t="s">
        <v>91</v>
      </c>
      <c r="AV2968" t="s"/>
      <c r="AW2968" t="s">
        <v>95</v>
      </c>
      <c r="AX2968" t="s"/>
      <c r="AY2968" t="n">
        <v>6873069</v>
      </c>
      <c r="AZ2968" t="s">
        <v>384</v>
      </c>
      <c r="BA2968" t="s"/>
      <c r="BB2968" t="s"/>
      <c r="BC2968" t="n">
        <v>38.9057</v>
      </c>
      <c r="BD2968" t="n">
        <v>38.9057</v>
      </c>
      <c r="BE2968" t="s">
        <v>3355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>
        <v>98</v>
      </c>
      <c r="BO2968" t="s">
        <v>82</v>
      </c>
      <c r="BP2968" t="s">
        <v>99</v>
      </c>
      <c r="BQ2968" t="s">
        <v>373</v>
      </c>
      <c r="BR2968" t="s">
        <v>387</v>
      </c>
    </row>
    <row r="2969" spans="1:70">
      <c r="A2969" t="s">
        <v>70</v>
      </c>
      <c r="B2969" t="s">
        <v>71</v>
      </c>
      <c r="C2969" t="s">
        <v>438</v>
      </c>
      <c r="D2969" t="n">
        <v>3</v>
      </c>
      <c r="E2969" t="s">
        <v>378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190.8</v>
      </c>
      <c r="L2969" t="s">
        <v>77</v>
      </c>
      <c r="M2969" t="s"/>
      <c r="N2969" t="s">
        <v>368</v>
      </c>
      <c r="O2969" t="s">
        <v>79</v>
      </c>
      <c r="P2969" t="s">
        <v>378</v>
      </c>
      <c r="Q2969" t="s"/>
      <c r="R2969" t="s">
        <v>80</v>
      </c>
      <c r="S2969" t="s">
        <v>3352</v>
      </c>
      <c r="T2969" t="s">
        <v>82</v>
      </c>
      <c r="U2969" t="s">
        <v>83</v>
      </c>
      <c r="V2969" t="s">
        <v>84</v>
      </c>
      <c r="W2969" t="s">
        <v>103</v>
      </c>
      <c r="X2969" t="s"/>
      <c r="Y2969" t="s">
        <v>86</v>
      </c>
      <c r="Z2969">
        <f>HYPERLINK("https://hotelmonitor-cachepage.eclerx.com/savepage/tk_15454758706591415_sr_61.html","info")</f>
        <v/>
      </c>
      <c r="AA2969" t="n">
        <v>-6873069</v>
      </c>
      <c r="AB2969" t="s">
        <v>389</v>
      </c>
      <c r="AC2969" t="s">
        <v>196</v>
      </c>
      <c r="AD2969" t="s">
        <v>89</v>
      </c>
      <c r="AE2969" t="s"/>
      <c r="AF2969" t="s"/>
      <c r="AG2969" t="s"/>
      <c r="AH2969" t="s">
        <v>3353</v>
      </c>
      <c r="AI2969" t="s">
        <v>3354</v>
      </c>
      <c r="AJ2969" t="s"/>
      <c r="AK2969" t="s">
        <v>91</v>
      </c>
      <c r="AL2969" t="s"/>
      <c r="AM2969" t="s"/>
      <c r="AN2969" t="s">
        <v>91</v>
      </c>
      <c r="AO2969" t="s"/>
      <c r="AP2969" t="n">
        <v>16</v>
      </c>
      <c r="AQ2969" t="s">
        <v>92</v>
      </c>
      <c r="AR2969" t="s"/>
      <c r="AS2969" t="s">
        <v>115</v>
      </c>
      <c r="AT2969" t="s">
        <v>94</v>
      </c>
      <c r="AU2969" t="s">
        <v>91</v>
      </c>
      <c r="AV2969" t="s"/>
      <c r="AW2969" t="s">
        <v>95</v>
      </c>
      <c r="AX2969" t="s"/>
      <c r="AY2969" t="n">
        <v>6873069</v>
      </c>
      <c r="AZ2969" t="s">
        <v>384</v>
      </c>
      <c r="BA2969" t="s"/>
      <c r="BB2969" t="s"/>
      <c r="BC2969" t="n">
        <v>38.9057</v>
      </c>
      <c r="BD2969" t="n">
        <v>38.9057</v>
      </c>
      <c r="BE2969" t="s">
        <v>3355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>
        <v>98</v>
      </c>
      <c r="BO2969" t="s">
        <v>82</v>
      </c>
      <c r="BP2969" t="s">
        <v>99</v>
      </c>
      <c r="BQ2969" t="s">
        <v>373</v>
      </c>
      <c r="BR2969" t="s">
        <v>387</v>
      </c>
    </row>
    <row r="2970" spans="1:70">
      <c r="A2970" t="s">
        <v>70</v>
      </c>
      <c r="B2970" t="s">
        <v>71</v>
      </c>
      <c r="C2970" t="s">
        <v>438</v>
      </c>
      <c r="D2970" t="n">
        <v>3</v>
      </c>
      <c r="E2970" t="s">
        <v>378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200</v>
      </c>
      <c r="L2970" t="s">
        <v>77</v>
      </c>
      <c r="M2970" t="s"/>
      <c r="N2970" t="s">
        <v>368</v>
      </c>
      <c r="O2970" t="s">
        <v>79</v>
      </c>
      <c r="P2970" t="s">
        <v>378</v>
      </c>
      <c r="Q2970" t="s"/>
      <c r="R2970" t="s">
        <v>80</v>
      </c>
      <c r="S2970" t="s">
        <v>1252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>
        <f>HYPERLINK("https://hotelmonitor-cachepage.eclerx.com/savepage/tk_15454758706591415_sr_61.html","info")</f>
        <v/>
      </c>
      <c r="AA2970" t="n">
        <v>-6873069</v>
      </c>
      <c r="AB2970" t="s">
        <v>394</v>
      </c>
      <c r="AC2970" t="s">
        <v>88</v>
      </c>
      <c r="AD2970" t="s">
        <v>89</v>
      </c>
      <c r="AE2970" t="s"/>
      <c r="AF2970" t="s"/>
      <c r="AG2970" t="s"/>
      <c r="AH2970" t="s">
        <v>1254</v>
      </c>
      <c r="AI2970" t="s">
        <v>1255</v>
      </c>
      <c r="AJ2970" t="s"/>
      <c r="AK2970" t="s">
        <v>91</v>
      </c>
      <c r="AL2970" t="s"/>
      <c r="AM2970" t="s"/>
      <c r="AN2970" t="s">
        <v>91</v>
      </c>
      <c r="AO2970" t="s"/>
      <c r="AP2970" t="n">
        <v>16</v>
      </c>
      <c r="AQ2970" t="s">
        <v>92</v>
      </c>
      <c r="AR2970" t="s"/>
      <c r="AS2970" t="s">
        <v>115</v>
      </c>
      <c r="AT2970" t="s">
        <v>94</v>
      </c>
      <c r="AU2970" t="s">
        <v>91</v>
      </c>
      <c r="AV2970" t="s"/>
      <c r="AW2970" t="s">
        <v>95</v>
      </c>
      <c r="AX2970" t="s"/>
      <c r="AY2970" t="n">
        <v>6873069</v>
      </c>
      <c r="AZ2970" t="s">
        <v>384</v>
      </c>
      <c r="BA2970" t="s"/>
      <c r="BB2970" t="s"/>
      <c r="BC2970" t="n">
        <v>38.9057</v>
      </c>
      <c r="BD2970" t="n">
        <v>38.9057</v>
      </c>
      <c r="BE2970" t="s">
        <v>3356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>
        <v>98</v>
      </c>
      <c r="BO2970" t="s">
        <v>82</v>
      </c>
      <c r="BP2970" t="s">
        <v>99</v>
      </c>
      <c r="BQ2970" t="s">
        <v>373</v>
      </c>
      <c r="BR2970" t="s">
        <v>387</v>
      </c>
    </row>
    <row r="2971" spans="1:70">
      <c r="A2971" t="s">
        <v>70</v>
      </c>
      <c r="B2971" t="s">
        <v>71</v>
      </c>
      <c r="C2971" t="s">
        <v>438</v>
      </c>
      <c r="D2971" t="n">
        <v>3</v>
      </c>
      <c r="E2971" t="s">
        <v>378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200</v>
      </c>
      <c r="L2971" t="s">
        <v>77</v>
      </c>
      <c r="M2971" t="s"/>
      <c r="N2971" t="s">
        <v>368</v>
      </c>
      <c r="O2971" t="s">
        <v>79</v>
      </c>
      <c r="P2971" t="s">
        <v>378</v>
      </c>
      <c r="Q2971" t="s"/>
      <c r="R2971" t="s">
        <v>80</v>
      </c>
      <c r="S2971" t="s">
        <v>1252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>
        <f>HYPERLINK("https://hotelmonitor-cachepage.eclerx.com/savepage/tk_15454758706591415_sr_61.html","info")</f>
        <v/>
      </c>
      <c r="AA2971" t="n">
        <v>-6873069</v>
      </c>
      <c r="AB2971" t="s">
        <v>394</v>
      </c>
      <c r="AC2971" t="s">
        <v>88</v>
      </c>
      <c r="AD2971" t="s">
        <v>89</v>
      </c>
      <c r="AE2971" t="s"/>
      <c r="AF2971" t="s"/>
      <c r="AG2971" t="s"/>
      <c r="AH2971" t="s">
        <v>1254</v>
      </c>
      <c r="AI2971" t="s">
        <v>1255</v>
      </c>
      <c r="AJ2971" t="s"/>
      <c r="AK2971" t="s">
        <v>91</v>
      </c>
      <c r="AL2971" t="s"/>
      <c r="AM2971" t="s"/>
      <c r="AN2971" t="s">
        <v>91</v>
      </c>
      <c r="AO2971" t="s"/>
      <c r="AP2971" t="n">
        <v>16</v>
      </c>
      <c r="AQ2971" t="s">
        <v>92</v>
      </c>
      <c r="AR2971" t="s"/>
      <c r="AS2971" t="s">
        <v>115</v>
      </c>
      <c r="AT2971" t="s">
        <v>94</v>
      </c>
      <c r="AU2971" t="s">
        <v>91</v>
      </c>
      <c r="AV2971" t="s"/>
      <c r="AW2971" t="s">
        <v>95</v>
      </c>
      <c r="AX2971" t="s"/>
      <c r="AY2971" t="n">
        <v>6873069</v>
      </c>
      <c r="AZ2971" t="s">
        <v>384</v>
      </c>
      <c r="BA2971" t="s"/>
      <c r="BB2971" t="s"/>
      <c r="BC2971" t="n">
        <v>38.9057</v>
      </c>
      <c r="BD2971" t="n">
        <v>38.9057</v>
      </c>
      <c r="BE2971" t="s">
        <v>3356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>
        <v>98</v>
      </c>
      <c r="BO2971" t="s">
        <v>82</v>
      </c>
      <c r="BP2971" t="s">
        <v>99</v>
      </c>
      <c r="BQ2971" t="s">
        <v>373</v>
      </c>
      <c r="BR2971" t="s">
        <v>387</v>
      </c>
    </row>
    <row r="2972" spans="1:70">
      <c r="A2972" t="s">
        <v>70</v>
      </c>
      <c r="B2972" t="s">
        <v>71</v>
      </c>
      <c r="C2972" t="s">
        <v>438</v>
      </c>
      <c r="D2972" t="n">
        <v>3</v>
      </c>
      <c r="E2972" t="s">
        <v>378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212</v>
      </c>
      <c r="L2972" t="s">
        <v>77</v>
      </c>
      <c r="M2972" t="s"/>
      <c r="N2972" t="s">
        <v>368</v>
      </c>
      <c r="O2972" t="s">
        <v>79</v>
      </c>
      <c r="P2972" t="s">
        <v>378</v>
      </c>
      <c r="Q2972" t="s"/>
      <c r="R2972" t="s">
        <v>80</v>
      </c>
      <c r="S2972" t="s">
        <v>3357</v>
      </c>
      <c r="T2972" t="s">
        <v>82</v>
      </c>
      <c r="U2972" t="s">
        <v>83</v>
      </c>
      <c r="V2972" t="s">
        <v>84</v>
      </c>
      <c r="W2972" t="s">
        <v>103</v>
      </c>
      <c r="X2972" t="s"/>
      <c r="Y2972" t="s">
        <v>86</v>
      </c>
      <c r="Z2972">
        <f>HYPERLINK("https://hotelmonitor-cachepage.eclerx.com/savepage/tk_15454758706591415_sr_61.html","info")</f>
        <v/>
      </c>
      <c r="AA2972" t="n">
        <v>-6873069</v>
      </c>
      <c r="AB2972" t="s">
        <v>399</v>
      </c>
      <c r="AC2972" t="s">
        <v>88</v>
      </c>
      <c r="AD2972" t="s">
        <v>89</v>
      </c>
      <c r="AE2972" t="s"/>
      <c r="AF2972" t="s"/>
      <c r="AG2972" t="s"/>
      <c r="AH2972" t="s">
        <v>3358</v>
      </c>
      <c r="AI2972" t="s">
        <v>3359</v>
      </c>
      <c r="AJ2972" t="s"/>
      <c r="AK2972" t="s">
        <v>91</v>
      </c>
      <c r="AL2972" t="s"/>
      <c r="AM2972" t="s"/>
      <c r="AN2972" t="s">
        <v>91</v>
      </c>
      <c r="AO2972" t="s"/>
      <c r="AP2972" t="n">
        <v>16</v>
      </c>
      <c r="AQ2972" t="s">
        <v>92</v>
      </c>
      <c r="AR2972" t="s"/>
      <c r="AS2972" t="s">
        <v>115</v>
      </c>
      <c r="AT2972" t="s">
        <v>94</v>
      </c>
      <c r="AU2972" t="s">
        <v>91</v>
      </c>
      <c r="AV2972" t="s"/>
      <c r="AW2972" t="s">
        <v>95</v>
      </c>
      <c r="AX2972" t="s"/>
      <c r="AY2972" t="n">
        <v>6873069</v>
      </c>
      <c r="AZ2972" t="s">
        <v>384</v>
      </c>
      <c r="BA2972" t="s"/>
      <c r="BB2972" t="s"/>
      <c r="BC2972" t="n">
        <v>38.9057</v>
      </c>
      <c r="BD2972" t="n">
        <v>38.9057</v>
      </c>
      <c r="BE2972" t="s">
        <v>3360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>
        <v>98</v>
      </c>
      <c r="BO2972" t="s">
        <v>82</v>
      </c>
      <c r="BP2972" t="s">
        <v>99</v>
      </c>
      <c r="BQ2972" t="s">
        <v>373</v>
      </c>
      <c r="BR2972" t="s">
        <v>387</v>
      </c>
    </row>
    <row r="2973" spans="1:70">
      <c r="A2973" t="s">
        <v>70</v>
      </c>
      <c r="B2973" t="s">
        <v>71</v>
      </c>
      <c r="C2973" t="s">
        <v>438</v>
      </c>
      <c r="D2973" t="n">
        <v>3</v>
      </c>
      <c r="E2973" t="s">
        <v>378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212</v>
      </c>
      <c r="L2973" t="s">
        <v>77</v>
      </c>
      <c r="M2973" t="s"/>
      <c r="N2973" t="s">
        <v>368</v>
      </c>
      <c r="O2973" t="s">
        <v>79</v>
      </c>
      <c r="P2973" t="s">
        <v>378</v>
      </c>
      <c r="Q2973" t="s"/>
      <c r="R2973" t="s">
        <v>80</v>
      </c>
      <c r="S2973" t="s">
        <v>3357</v>
      </c>
      <c r="T2973" t="s">
        <v>82</v>
      </c>
      <c r="U2973" t="s">
        <v>83</v>
      </c>
      <c r="V2973" t="s">
        <v>84</v>
      </c>
      <c r="W2973" t="s">
        <v>103</v>
      </c>
      <c r="X2973" t="s"/>
      <c r="Y2973" t="s">
        <v>86</v>
      </c>
      <c r="Z2973">
        <f>HYPERLINK("https://hotelmonitor-cachepage.eclerx.com/savepage/tk_15454758706591415_sr_61.html","info")</f>
        <v/>
      </c>
      <c r="AA2973" t="n">
        <v>-6873069</v>
      </c>
      <c r="AB2973" t="s">
        <v>399</v>
      </c>
      <c r="AC2973" t="s">
        <v>88</v>
      </c>
      <c r="AD2973" t="s">
        <v>89</v>
      </c>
      <c r="AE2973" t="s"/>
      <c r="AF2973" t="s"/>
      <c r="AG2973" t="s"/>
      <c r="AH2973" t="s">
        <v>3358</v>
      </c>
      <c r="AI2973" t="s">
        <v>3359</v>
      </c>
      <c r="AJ2973" t="s"/>
      <c r="AK2973" t="s">
        <v>91</v>
      </c>
      <c r="AL2973" t="s"/>
      <c r="AM2973" t="s"/>
      <c r="AN2973" t="s">
        <v>91</v>
      </c>
      <c r="AO2973" t="s"/>
      <c r="AP2973" t="n">
        <v>16</v>
      </c>
      <c r="AQ2973" t="s">
        <v>92</v>
      </c>
      <c r="AR2973" t="s"/>
      <c r="AS2973" t="s">
        <v>115</v>
      </c>
      <c r="AT2973" t="s">
        <v>94</v>
      </c>
      <c r="AU2973" t="s">
        <v>91</v>
      </c>
      <c r="AV2973" t="s"/>
      <c r="AW2973" t="s">
        <v>95</v>
      </c>
      <c r="AX2973" t="s"/>
      <c r="AY2973" t="n">
        <v>6873069</v>
      </c>
      <c r="AZ2973" t="s">
        <v>384</v>
      </c>
      <c r="BA2973" t="s"/>
      <c r="BB2973" t="s"/>
      <c r="BC2973" t="n">
        <v>38.9057</v>
      </c>
      <c r="BD2973" t="n">
        <v>38.9057</v>
      </c>
      <c r="BE2973" t="s">
        <v>3360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>
        <v>98</v>
      </c>
      <c r="BO2973" t="s">
        <v>82</v>
      </c>
      <c r="BP2973" t="s">
        <v>99</v>
      </c>
      <c r="BQ2973" t="s">
        <v>373</v>
      </c>
      <c r="BR2973" t="s">
        <v>387</v>
      </c>
    </row>
    <row r="2974" spans="1:70">
      <c r="A2974" t="s">
        <v>70</v>
      </c>
      <c r="B2974" t="s">
        <v>71</v>
      </c>
      <c r="C2974" t="s">
        <v>438</v>
      </c>
      <c r="D2974" t="n">
        <v>3</v>
      </c>
      <c r="E2974" t="s">
        <v>378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180</v>
      </c>
      <c r="L2974" t="s">
        <v>77</v>
      </c>
      <c r="M2974" t="s"/>
      <c r="N2974" t="s">
        <v>480</v>
      </c>
      <c r="O2974" t="s">
        <v>79</v>
      </c>
      <c r="P2974" t="s">
        <v>378</v>
      </c>
      <c r="Q2974" t="s"/>
      <c r="R2974" t="s">
        <v>80</v>
      </c>
      <c r="S2974" t="s">
        <v>1246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>
        <f>HYPERLINK("https://hotelmonitor-cachepage.eclerx.com/savepage/tk_15454758706591415_sr_61.html","info")</f>
        <v/>
      </c>
      <c r="AA2974" t="n">
        <v>-6873069</v>
      </c>
      <c r="AB2974" t="s">
        <v>381</v>
      </c>
      <c r="AC2974" t="s">
        <v>196</v>
      </c>
      <c r="AD2974" t="s">
        <v>89</v>
      </c>
      <c r="AE2974" t="s"/>
      <c r="AF2974" t="s"/>
      <c r="AG2974" t="s"/>
      <c r="AH2974" t="s">
        <v>1248</v>
      </c>
      <c r="AI2974" t="s">
        <v>1249</v>
      </c>
      <c r="AJ2974" t="s"/>
      <c r="AK2974" t="s">
        <v>91</v>
      </c>
      <c r="AL2974" t="s"/>
      <c r="AM2974" t="s"/>
      <c r="AN2974" t="s">
        <v>99</v>
      </c>
      <c r="AO2974" t="s">
        <v>200</v>
      </c>
      <c r="AP2974" t="n">
        <v>16</v>
      </c>
      <c r="AQ2974" t="s">
        <v>92</v>
      </c>
      <c r="AR2974" t="s"/>
      <c r="AS2974" t="s">
        <v>115</v>
      </c>
      <c r="AT2974" t="s">
        <v>94</v>
      </c>
      <c r="AU2974" t="s">
        <v>91</v>
      </c>
      <c r="AV2974" t="s"/>
      <c r="AW2974" t="s">
        <v>95</v>
      </c>
      <c r="AX2974" t="s"/>
      <c r="AY2974" t="n">
        <v>6873069</v>
      </c>
      <c r="AZ2974" t="s">
        <v>384</v>
      </c>
      <c r="BA2974" t="s"/>
      <c r="BB2974" t="s"/>
      <c r="BC2974" t="n">
        <v>38.9057</v>
      </c>
      <c r="BD2974" t="n">
        <v>38.9057</v>
      </c>
      <c r="BE2974" t="s">
        <v>3351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>
        <v>98</v>
      </c>
      <c r="BO2974" t="s">
        <v>82</v>
      </c>
      <c r="BP2974" t="s">
        <v>99</v>
      </c>
      <c r="BQ2974" t="s">
        <v>481</v>
      </c>
      <c r="BR2974" t="s">
        <v>387</v>
      </c>
    </row>
    <row r="2975" spans="1:70">
      <c r="A2975" t="s">
        <v>70</v>
      </c>
      <c r="B2975" t="s">
        <v>71</v>
      </c>
      <c r="C2975" t="s">
        <v>438</v>
      </c>
      <c r="D2975" t="n">
        <v>3</v>
      </c>
      <c r="E2975" t="s">
        <v>378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180</v>
      </c>
      <c r="L2975" t="s">
        <v>77</v>
      </c>
      <c r="M2975" t="s"/>
      <c r="N2975" t="s">
        <v>480</v>
      </c>
      <c r="O2975" t="s">
        <v>79</v>
      </c>
      <c r="P2975" t="s">
        <v>378</v>
      </c>
      <c r="Q2975" t="s"/>
      <c r="R2975" t="s">
        <v>80</v>
      </c>
      <c r="S2975" t="s">
        <v>1246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>
        <f>HYPERLINK("https://hotelmonitor-cachepage.eclerx.com/savepage/tk_15454758706591415_sr_61.html","info")</f>
        <v/>
      </c>
      <c r="AA2975" t="n">
        <v>-6873069</v>
      </c>
      <c r="AB2975" t="s">
        <v>381</v>
      </c>
      <c r="AC2975" t="s">
        <v>196</v>
      </c>
      <c r="AD2975" t="s">
        <v>89</v>
      </c>
      <c r="AE2975" t="s"/>
      <c r="AF2975" t="s"/>
      <c r="AG2975" t="s"/>
      <c r="AH2975" t="s">
        <v>1248</v>
      </c>
      <c r="AI2975" t="s">
        <v>1249</v>
      </c>
      <c r="AJ2975" t="s"/>
      <c r="AK2975" t="s">
        <v>91</v>
      </c>
      <c r="AL2975" t="s"/>
      <c r="AM2975" t="s"/>
      <c r="AN2975" t="s">
        <v>99</v>
      </c>
      <c r="AO2975" t="s">
        <v>200</v>
      </c>
      <c r="AP2975" t="n">
        <v>16</v>
      </c>
      <c r="AQ2975" t="s">
        <v>92</v>
      </c>
      <c r="AR2975" t="s"/>
      <c r="AS2975" t="s">
        <v>115</v>
      </c>
      <c r="AT2975" t="s">
        <v>94</v>
      </c>
      <c r="AU2975" t="s">
        <v>91</v>
      </c>
      <c r="AV2975" t="s"/>
      <c r="AW2975" t="s">
        <v>95</v>
      </c>
      <c r="AX2975" t="s"/>
      <c r="AY2975" t="n">
        <v>6873069</v>
      </c>
      <c r="AZ2975" t="s">
        <v>384</v>
      </c>
      <c r="BA2975" t="s"/>
      <c r="BB2975" t="s"/>
      <c r="BC2975" t="n">
        <v>38.9057</v>
      </c>
      <c r="BD2975" t="n">
        <v>38.9057</v>
      </c>
      <c r="BE2975" t="s">
        <v>3351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>
        <v>98</v>
      </c>
      <c r="BO2975" t="s">
        <v>82</v>
      </c>
      <c r="BP2975" t="s">
        <v>99</v>
      </c>
      <c r="BQ2975" t="s">
        <v>481</v>
      </c>
      <c r="BR2975" t="s">
        <v>387</v>
      </c>
    </row>
    <row r="2976" spans="1:70">
      <c r="A2976" t="s">
        <v>70</v>
      </c>
      <c r="B2976" t="s">
        <v>71</v>
      </c>
      <c r="C2976" t="s">
        <v>438</v>
      </c>
      <c r="D2976" t="n">
        <v>3</v>
      </c>
      <c r="E2976" t="s">
        <v>378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200</v>
      </c>
      <c r="L2976" t="s">
        <v>77</v>
      </c>
      <c r="M2976" t="s"/>
      <c r="N2976" t="s">
        <v>480</v>
      </c>
      <c r="O2976" t="s">
        <v>79</v>
      </c>
      <c r="P2976" t="s">
        <v>378</v>
      </c>
      <c r="Q2976" t="s"/>
      <c r="R2976" t="s">
        <v>80</v>
      </c>
      <c r="S2976" t="s">
        <v>1252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>
        <f>HYPERLINK("https://hotelmonitor-cachepage.eclerx.com/savepage/tk_15454758706591415_sr_61.html","info")</f>
        <v/>
      </c>
      <c r="AA2976" t="n">
        <v>-6873069</v>
      </c>
      <c r="AB2976" t="s">
        <v>394</v>
      </c>
      <c r="AC2976" t="s">
        <v>88</v>
      </c>
      <c r="AD2976" t="s">
        <v>89</v>
      </c>
      <c r="AE2976" t="s"/>
      <c r="AF2976" t="s"/>
      <c r="AG2976" t="s"/>
      <c r="AH2976" t="s">
        <v>1254</v>
      </c>
      <c r="AI2976" t="s">
        <v>1255</v>
      </c>
      <c r="AJ2976" t="s"/>
      <c r="AK2976" t="s">
        <v>91</v>
      </c>
      <c r="AL2976" t="s"/>
      <c r="AM2976" t="s"/>
      <c r="AN2976" t="s">
        <v>91</v>
      </c>
      <c r="AO2976" t="s"/>
      <c r="AP2976" t="n">
        <v>16</v>
      </c>
      <c r="AQ2976" t="s">
        <v>92</v>
      </c>
      <c r="AR2976" t="s"/>
      <c r="AS2976" t="s">
        <v>115</v>
      </c>
      <c r="AT2976" t="s">
        <v>94</v>
      </c>
      <c r="AU2976" t="s">
        <v>91</v>
      </c>
      <c r="AV2976" t="s"/>
      <c r="AW2976" t="s">
        <v>95</v>
      </c>
      <c r="AX2976" t="s"/>
      <c r="AY2976" t="n">
        <v>6873069</v>
      </c>
      <c r="AZ2976" t="s">
        <v>384</v>
      </c>
      <c r="BA2976" t="s"/>
      <c r="BB2976" t="s"/>
      <c r="BC2976" t="n">
        <v>38.9057</v>
      </c>
      <c r="BD2976" t="n">
        <v>38.9057</v>
      </c>
      <c r="BE2976" t="s">
        <v>3356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>
        <v>98</v>
      </c>
      <c r="BO2976" t="s">
        <v>82</v>
      </c>
      <c r="BP2976" t="s">
        <v>99</v>
      </c>
      <c r="BQ2976" t="s">
        <v>481</v>
      </c>
      <c r="BR2976" t="s">
        <v>387</v>
      </c>
    </row>
    <row r="2977" spans="1:70">
      <c r="A2977" t="s">
        <v>70</v>
      </c>
      <c r="B2977" t="s">
        <v>71</v>
      </c>
      <c r="C2977" t="s">
        <v>438</v>
      </c>
      <c r="D2977" t="n">
        <v>3</v>
      </c>
      <c r="E2977" t="s">
        <v>378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200</v>
      </c>
      <c r="L2977" t="s">
        <v>77</v>
      </c>
      <c r="M2977" t="s"/>
      <c r="N2977" t="s">
        <v>480</v>
      </c>
      <c r="O2977" t="s">
        <v>79</v>
      </c>
      <c r="P2977" t="s">
        <v>378</v>
      </c>
      <c r="Q2977" t="s"/>
      <c r="R2977" t="s">
        <v>80</v>
      </c>
      <c r="S2977" t="s">
        <v>1252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>
        <f>HYPERLINK("https://hotelmonitor-cachepage.eclerx.com/savepage/tk_15454758706591415_sr_61.html","info")</f>
        <v/>
      </c>
      <c r="AA2977" t="n">
        <v>-6873069</v>
      </c>
      <c r="AB2977" t="s">
        <v>394</v>
      </c>
      <c r="AC2977" t="s">
        <v>88</v>
      </c>
      <c r="AD2977" t="s">
        <v>89</v>
      </c>
      <c r="AE2977" t="s"/>
      <c r="AF2977" t="s"/>
      <c r="AG2977" t="s"/>
      <c r="AH2977" t="s">
        <v>1254</v>
      </c>
      <c r="AI2977" t="s">
        <v>1255</v>
      </c>
      <c r="AJ2977" t="s"/>
      <c r="AK2977" t="s">
        <v>91</v>
      </c>
      <c r="AL2977" t="s"/>
      <c r="AM2977" t="s"/>
      <c r="AN2977" t="s">
        <v>91</v>
      </c>
      <c r="AO2977" t="s"/>
      <c r="AP2977" t="n">
        <v>16</v>
      </c>
      <c r="AQ2977" t="s">
        <v>92</v>
      </c>
      <c r="AR2977" t="s"/>
      <c r="AS2977" t="s">
        <v>115</v>
      </c>
      <c r="AT2977" t="s">
        <v>94</v>
      </c>
      <c r="AU2977" t="s">
        <v>91</v>
      </c>
      <c r="AV2977" t="s"/>
      <c r="AW2977" t="s">
        <v>95</v>
      </c>
      <c r="AX2977" t="s"/>
      <c r="AY2977" t="n">
        <v>6873069</v>
      </c>
      <c r="AZ2977" t="s">
        <v>384</v>
      </c>
      <c r="BA2977" t="s"/>
      <c r="BB2977" t="s"/>
      <c r="BC2977" t="n">
        <v>38.9057</v>
      </c>
      <c r="BD2977" t="n">
        <v>38.9057</v>
      </c>
      <c r="BE2977" t="s">
        <v>3356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>
        <v>98</v>
      </c>
      <c r="BO2977" t="s">
        <v>82</v>
      </c>
      <c r="BP2977" t="s">
        <v>99</v>
      </c>
      <c r="BQ2977" t="s">
        <v>481</v>
      </c>
      <c r="BR2977" t="s">
        <v>387</v>
      </c>
    </row>
    <row r="2978" spans="1:70">
      <c r="A2978" t="s">
        <v>70</v>
      </c>
      <c r="B2978" t="s">
        <v>71</v>
      </c>
      <c r="C2978" t="s">
        <v>438</v>
      </c>
      <c r="D2978" t="n">
        <v>3</v>
      </c>
      <c r="E2978" t="s">
        <v>378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201.6</v>
      </c>
      <c r="L2978" t="s">
        <v>77</v>
      </c>
      <c r="M2978" t="s"/>
      <c r="N2978" t="s">
        <v>480</v>
      </c>
      <c r="O2978" t="s">
        <v>79</v>
      </c>
      <c r="P2978" t="s">
        <v>378</v>
      </c>
      <c r="Q2978" t="s"/>
      <c r="R2978" t="s">
        <v>80</v>
      </c>
      <c r="S2978" t="s">
        <v>3361</v>
      </c>
      <c r="T2978" t="s">
        <v>82</v>
      </c>
      <c r="U2978" t="s">
        <v>83</v>
      </c>
      <c r="V2978" t="s">
        <v>84</v>
      </c>
      <c r="W2978" t="s">
        <v>103</v>
      </c>
      <c r="X2978" t="s"/>
      <c r="Y2978" t="s">
        <v>86</v>
      </c>
      <c r="Z2978">
        <f>HYPERLINK("https://hotelmonitor-cachepage.eclerx.com/savepage/tk_15454758706591415_sr_61.html","info")</f>
        <v/>
      </c>
      <c r="AA2978" t="n">
        <v>-6873069</v>
      </c>
      <c r="AB2978" t="s">
        <v>389</v>
      </c>
      <c r="AC2978" t="s">
        <v>196</v>
      </c>
      <c r="AD2978" t="s">
        <v>89</v>
      </c>
      <c r="AE2978" t="s"/>
      <c r="AF2978" t="s"/>
      <c r="AG2978" t="s"/>
      <c r="AH2978" t="s">
        <v>3362</v>
      </c>
      <c r="AI2978" t="s">
        <v>3363</v>
      </c>
      <c r="AJ2978" t="s"/>
      <c r="AK2978" t="s">
        <v>91</v>
      </c>
      <c r="AL2978" t="s"/>
      <c r="AM2978" t="s"/>
      <c r="AN2978" t="s">
        <v>91</v>
      </c>
      <c r="AO2978" t="s"/>
      <c r="AP2978" t="n">
        <v>16</v>
      </c>
      <c r="AQ2978" t="s">
        <v>92</v>
      </c>
      <c r="AR2978" t="s"/>
      <c r="AS2978" t="s">
        <v>115</v>
      </c>
      <c r="AT2978" t="s">
        <v>94</v>
      </c>
      <c r="AU2978" t="s">
        <v>91</v>
      </c>
      <c r="AV2978" t="s"/>
      <c r="AW2978" t="s">
        <v>95</v>
      </c>
      <c r="AX2978" t="s"/>
      <c r="AY2978" t="n">
        <v>6873069</v>
      </c>
      <c r="AZ2978" t="s">
        <v>384</v>
      </c>
      <c r="BA2978" t="s"/>
      <c r="BB2978" t="s"/>
      <c r="BC2978" t="n">
        <v>38.9057</v>
      </c>
      <c r="BD2978" t="n">
        <v>38.9057</v>
      </c>
      <c r="BE2978" t="s">
        <v>3364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>
        <v>98</v>
      </c>
      <c r="BO2978" t="s">
        <v>82</v>
      </c>
      <c r="BP2978" t="s">
        <v>99</v>
      </c>
      <c r="BQ2978" t="s">
        <v>481</v>
      </c>
      <c r="BR2978" t="s">
        <v>387</v>
      </c>
    </row>
    <row r="2979" spans="1:70">
      <c r="A2979" t="s">
        <v>70</v>
      </c>
      <c r="B2979" t="s">
        <v>71</v>
      </c>
      <c r="C2979" t="s">
        <v>438</v>
      </c>
      <c r="D2979" t="n">
        <v>3</v>
      </c>
      <c r="E2979" t="s">
        <v>378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201.6</v>
      </c>
      <c r="L2979" t="s">
        <v>77</v>
      </c>
      <c r="M2979" t="s"/>
      <c r="N2979" t="s">
        <v>480</v>
      </c>
      <c r="O2979" t="s">
        <v>79</v>
      </c>
      <c r="P2979" t="s">
        <v>378</v>
      </c>
      <c r="Q2979" t="s"/>
      <c r="R2979" t="s">
        <v>80</v>
      </c>
      <c r="S2979" t="s">
        <v>3361</v>
      </c>
      <c r="T2979" t="s">
        <v>82</v>
      </c>
      <c r="U2979" t="s">
        <v>83</v>
      </c>
      <c r="V2979" t="s">
        <v>84</v>
      </c>
      <c r="W2979" t="s">
        <v>103</v>
      </c>
      <c r="X2979" t="s"/>
      <c r="Y2979" t="s">
        <v>86</v>
      </c>
      <c r="Z2979">
        <f>HYPERLINK("https://hotelmonitor-cachepage.eclerx.com/savepage/tk_15454758706591415_sr_61.html","info")</f>
        <v/>
      </c>
      <c r="AA2979" t="n">
        <v>-6873069</v>
      </c>
      <c r="AB2979" t="s">
        <v>389</v>
      </c>
      <c r="AC2979" t="s">
        <v>196</v>
      </c>
      <c r="AD2979" t="s">
        <v>89</v>
      </c>
      <c r="AE2979" t="s"/>
      <c r="AF2979" t="s"/>
      <c r="AG2979" t="s"/>
      <c r="AH2979" t="s">
        <v>3362</v>
      </c>
      <c r="AI2979" t="s">
        <v>3363</v>
      </c>
      <c r="AJ2979" t="s"/>
      <c r="AK2979" t="s">
        <v>91</v>
      </c>
      <c r="AL2979" t="s"/>
      <c r="AM2979" t="s"/>
      <c r="AN2979" t="s">
        <v>91</v>
      </c>
      <c r="AO2979" t="s"/>
      <c r="AP2979" t="n">
        <v>16</v>
      </c>
      <c r="AQ2979" t="s">
        <v>92</v>
      </c>
      <c r="AR2979" t="s"/>
      <c r="AS2979" t="s">
        <v>115</v>
      </c>
      <c r="AT2979" t="s">
        <v>94</v>
      </c>
      <c r="AU2979" t="s">
        <v>91</v>
      </c>
      <c r="AV2979" t="s"/>
      <c r="AW2979" t="s">
        <v>95</v>
      </c>
      <c r="AX2979" t="s"/>
      <c r="AY2979" t="n">
        <v>6873069</v>
      </c>
      <c r="AZ2979" t="s">
        <v>384</v>
      </c>
      <c r="BA2979" t="s"/>
      <c r="BB2979" t="s"/>
      <c r="BC2979" t="n">
        <v>38.9057</v>
      </c>
      <c r="BD2979" t="n">
        <v>38.9057</v>
      </c>
      <c r="BE2979" t="s">
        <v>3364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>
        <v>98</v>
      </c>
      <c r="BO2979" t="s">
        <v>82</v>
      </c>
      <c r="BP2979" t="s">
        <v>99</v>
      </c>
      <c r="BQ2979" t="s">
        <v>481</v>
      </c>
      <c r="BR2979" t="s">
        <v>387</v>
      </c>
    </row>
    <row r="2980" spans="1:70">
      <c r="A2980" t="s">
        <v>70</v>
      </c>
      <c r="B2980" t="s">
        <v>71</v>
      </c>
      <c r="C2980" t="s">
        <v>438</v>
      </c>
      <c r="D2980" t="n">
        <v>3</v>
      </c>
      <c r="E2980" t="s">
        <v>378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224</v>
      </c>
      <c r="L2980" t="s">
        <v>77</v>
      </c>
      <c r="M2980" t="s"/>
      <c r="N2980" t="s">
        <v>480</v>
      </c>
      <c r="O2980" t="s">
        <v>79</v>
      </c>
      <c r="P2980" t="s">
        <v>378</v>
      </c>
      <c r="Q2980" t="s"/>
      <c r="R2980" t="s">
        <v>80</v>
      </c>
      <c r="S2980" t="s">
        <v>3365</v>
      </c>
      <c r="T2980" t="s">
        <v>82</v>
      </c>
      <c r="U2980" t="s">
        <v>83</v>
      </c>
      <c r="V2980" t="s">
        <v>84</v>
      </c>
      <c r="W2980" t="s">
        <v>103</v>
      </c>
      <c r="X2980" t="s"/>
      <c r="Y2980" t="s">
        <v>86</v>
      </c>
      <c r="Z2980">
        <f>HYPERLINK("https://hotelmonitor-cachepage.eclerx.com/savepage/tk_15454758706591415_sr_61.html","info")</f>
        <v/>
      </c>
      <c r="AA2980" t="n">
        <v>-6873069</v>
      </c>
      <c r="AB2980" t="s">
        <v>399</v>
      </c>
      <c r="AC2980" t="s">
        <v>88</v>
      </c>
      <c r="AD2980" t="s">
        <v>89</v>
      </c>
      <c r="AE2980" t="s"/>
      <c r="AF2980" t="s"/>
      <c r="AG2980" t="s"/>
      <c r="AH2980" t="s">
        <v>3366</v>
      </c>
      <c r="AI2980" t="s">
        <v>3367</v>
      </c>
      <c r="AJ2980" t="s"/>
      <c r="AK2980" t="s">
        <v>91</v>
      </c>
      <c r="AL2980" t="s"/>
      <c r="AM2980" t="s"/>
      <c r="AN2980" t="s">
        <v>91</v>
      </c>
      <c r="AO2980" t="s"/>
      <c r="AP2980" t="n">
        <v>16</v>
      </c>
      <c r="AQ2980" t="s">
        <v>92</v>
      </c>
      <c r="AR2980" t="s"/>
      <c r="AS2980" t="s">
        <v>115</v>
      </c>
      <c r="AT2980" t="s">
        <v>94</v>
      </c>
      <c r="AU2980" t="s">
        <v>91</v>
      </c>
      <c r="AV2980" t="s"/>
      <c r="AW2980" t="s">
        <v>95</v>
      </c>
      <c r="AX2980" t="s"/>
      <c r="AY2980" t="n">
        <v>6873069</v>
      </c>
      <c r="AZ2980" t="s">
        <v>384</v>
      </c>
      <c r="BA2980" t="s"/>
      <c r="BB2980" t="s"/>
      <c r="BC2980" t="n">
        <v>38.9057</v>
      </c>
      <c r="BD2980" t="n">
        <v>38.9057</v>
      </c>
      <c r="BE2980" t="s">
        <v>3368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>
        <v>98</v>
      </c>
      <c r="BO2980" t="s">
        <v>82</v>
      </c>
      <c r="BP2980" t="s">
        <v>99</v>
      </c>
      <c r="BQ2980" t="s">
        <v>481</v>
      </c>
      <c r="BR2980" t="s">
        <v>387</v>
      </c>
    </row>
    <row r="2981" spans="1:70">
      <c r="A2981" t="s">
        <v>70</v>
      </c>
      <c r="B2981" t="s">
        <v>71</v>
      </c>
      <c r="C2981" t="s">
        <v>438</v>
      </c>
      <c r="D2981" t="n">
        <v>3</v>
      </c>
      <c r="E2981" t="s">
        <v>378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224</v>
      </c>
      <c r="L2981" t="s">
        <v>77</v>
      </c>
      <c r="M2981" t="s"/>
      <c r="N2981" t="s">
        <v>480</v>
      </c>
      <c r="O2981" t="s">
        <v>79</v>
      </c>
      <c r="P2981" t="s">
        <v>378</v>
      </c>
      <c r="Q2981" t="s"/>
      <c r="R2981" t="s">
        <v>80</v>
      </c>
      <c r="S2981" t="s">
        <v>3365</v>
      </c>
      <c r="T2981" t="s">
        <v>82</v>
      </c>
      <c r="U2981" t="s">
        <v>83</v>
      </c>
      <c r="V2981" t="s">
        <v>84</v>
      </c>
      <c r="W2981" t="s">
        <v>103</v>
      </c>
      <c r="X2981" t="s"/>
      <c r="Y2981" t="s">
        <v>86</v>
      </c>
      <c r="Z2981">
        <f>HYPERLINK("https://hotelmonitor-cachepage.eclerx.com/savepage/tk_15454758706591415_sr_61.html","info")</f>
        <v/>
      </c>
      <c r="AA2981" t="n">
        <v>-6873069</v>
      </c>
      <c r="AB2981" t="s">
        <v>399</v>
      </c>
      <c r="AC2981" t="s">
        <v>88</v>
      </c>
      <c r="AD2981" t="s">
        <v>89</v>
      </c>
      <c r="AE2981" t="s"/>
      <c r="AF2981" t="s"/>
      <c r="AG2981" t="s"/>
      <c r="AH2981" t="s">
        <v>3366</v>
      </c>
      <c r="AI2981" t="s">
        <v>3367</v>
      </c>
      <c r="AJ2981" t="s"/>
      <c r="AK2981" t="s">
        <v>91</v>
      </c>
      <c r="AL2981" t="s"/>
      <c r="AM2981" t="s"/>
      <c r="AN2981" t="s">
        <v>91</v>
      </c>
      <c r="AO2981" t="s"/>
      <c r="AP2981" t="n">
        <v>16</v>
      </c>
      <c r="AQ2981" t="s">
        <v>92</v>
      </c>
      <c r="AR2981" t="s"/>
      <c r="AS2981" t="s">
        <v>115</v>
      </c>
      <c r="AT2981" t="s">
        <v>94</v>
      </c>
      <c r="AU2981" t="s">
        <v>91</v>
      </c>
      <c r="AV2981" t="s"/>
      <c r="AW2981" t="s">
        <v>95</v>
      </c>
      <c r="AX2981" t="s"/>
      <c r="AY2981" t="n">
        <v>6873069</v>
      </c>
      <c r="AZ2981" t="s">
        <v>384</v>
      </c>
      <c r="BA2981" t="s"/>
      <c r="BB2981" t="s"/>
      <c r="BC2981" t="n">
        <v>38.9057</v>
      </c>
      <c r="BD2981" t="n">
        <v>38.9057</v>
      </c>
      <c r="BE2981" t="s">
        <v>3368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>
        <v>98</v>
      </c>
      <c r="BO2981" t="s">
        <v>82</v>
      </c>
      <c r="BP2981" t="s">
        <v>99</v>
      </c>
      <c r="BQ2981" t="s">
        <v>481</v>
      </c>
      <c r="BR2981" t="s">
        <v>387</v>
      </c>
    </row>
    <row r="2982" spans="1:70">
      <c r="A2982" t="s">
        <v>70</v>
      </c>
      <c r="B2982" t="s">
        <v>71</v>
      </c>
      <c r="C2982" t="s">
        <v>438</v>
      </c>
      <c r="D2982" t="n">
        <v>3</v>
      </c>
      <c r="E2982" t="s">
        <v>378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225</v>
      </c>
      <c r="L2982" t="s">
        <v>77</v>
      </c>
      <c r="M2982" t="s"/>
      <c r="N2982" t="s">
        <v>379</v>
      </c>
      <c r="O2982" t="s">
        <v>79</v>
      </c>
      <c r="P2982" t="s">
        <v>378</v>
      </c>
      <c r="Q2982" t="s"/>
      <c r="R2982" t="s">
        <v>80</v>
      </c>
      <c r="S2982" t="s">
        <v>1281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>
        <f>HYPERLINK("https://hotelmonitor-cachepage.eclerx.com/savepage/tk_15454758706591415_sr_61.html","info")</f>
        <v/>
      </c>
      <c r="AA2982" t="n">
        <v>-6873069</v>
      </c>
      <c r="AB2982" t="s">
        <v>381</v>
      </c>
      <c r="AC2982" t="s">
        <v>196</v>
      </c>
      <c r="AD2982" t="s">
        <v>89</v>
      </c>
      <c r="AE2982" t="s"/>
      <c r="AF2982" t="s"/>
      <c r="AG2982" t="s"/>
      <c r="AH2982" t="s">
        <v>1282</v>
      </c>
      <c r="AI2982" t="s">
        <v>1283</v>
      </c>
      <c r="AJ2982" t="s"/>
      <c r="AK2982" t="s">
        <v>91</v>
      </c>
      <c r="AL2982" t="s"/>
      <c r="AM2982" t="s"/>
      <c r="AN2982" t="s">
        <v>99</v>
      </c>
      <c r="AO2982" t="s">
        <v>200</v>
      </c>
      <c r="AP2982" t="n">
        <v>16</v>
      </c>
      <c r="AQ2982" t="s">
        <v>92</v>
      </c>
      <c r="AR2982" t="s"/>
      <c r="AS2982" t="s">
        <v>512</v>
      </c>
      <c r="AT2982" t="s">
        <v>94</v>
      </c>
      <c r="AU2982" t="s">
        <v>91</v>
      </c>
      <c r="AV2982" t="s"/>
      <c r="AW2982" t="s">
        <v>95</v>
      </c>
      <c r="AX2982" t="s"/>
      <c r="AY2982" t="n">
        <v>6873069</v>
      </c>
      <c r="AZ2982" t="s">
        <v>384</v>
      </c>
      <c r="BA2982" t="s"/>
      <c r="BB2982" t="s"/>
      <c r="BC2982" t="n">
        <v>38.9057</v>
      </c>
      <c r="BD2982" t="n">
        <v>38.9057</v>
      </c>
      <c r="BE2982" t="s">
        <v>3369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>
        <v>98</v>
      </c>
      <c r="BO2982" t="s">
        <v>82</v>
      </c>
      <c r="BP2982" t="s">
        <v>99</v>
      </c>
      <c r="BQ2982" t="s">
        <v>386</v>
      </c>
      <c r="BR2982" t="s">
        <v>387</v>
      </c>
    </row>
    <row r="2983" spans="1:70">
      <c r="A2983" t="s">
        <v>70</v>
      </c>
      <c r="B2983" t="s">
        <v>71</v>
      </c>
      <c r="C2983" t="s">
        <v>438</v>
      </c>
      <c r="D2983" t="n">
        <v>3</v>
      </c>
      <c r="E2983" t="s">
        <v>378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225</v>
      </c>
      <c r="L2983" t="s">
        <v>77</v>
      </c>
      <c r="M2983" t="s"/>
      <c r="N2983" t="s">
        <v>379</v>
      </c>
      <c r="O2983" t="s">
        <v>79</v>
      </c>
      <c r="P2983" t="s">
        <v>378</v>
      </c>
      <c r="Q2983" t="s"/>
      <c r="R2983" t="s">
        <v>80</v>
      </c>
      <c r="S2983" t="s">
        <v>1281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>
        <f>HYPERLINK("https://hotelmonitor-cachepage.eclerx.com/savepage/tk_15454758706591415_sr_61.html","info")</f>
        <v/>
      </c>
      <c r="AA2983" t="n">
        <v>-6873069</v>
      </c>
      <c r="AB2983" t="s">
        <v>381</v>
      </c>
      <c r="AC2983" t="s">
        <v>196</v>
      </c>
      <c r="AD2983" t="s">
        <v>89</v>
      </c>
      <c r="AE2983" t="s"/>
      <c r="AF2983" t="s"/>
      <c r="AG2983" t="s"/>
      <c r="AH2983" t="s">
        <v>1282</v>
      </c>
      <c r="AI2983" t="s">
        <v>1283</v>
      </c>
      <c r="AJ2983" t="s"/>
      <c r="AK2983" t="s">
        <v>91</v>
      </c>
      <c r="AL2983" t="s"/>
      <c r="AM2983" t="s"/>
      <c r="AN2983" t="s">
        <v>99</v>
      </c>
      <c r="AO2983" t="s">
        <v>200</v>
      </c>
      <c r="AP2983" t="n">
        <v>16</v>
      </c>
      <c r="AQ2983" t="s">
        <v>92</v>
      </c>
      <c r="AR2983" t="s"/>
      <c r="AS2983" t="s">
        <v>512</v>
      </c>
      <c r="AT2983" t="s">
        <v>94</v>
      </c>
      <c r="AU2983" t="s">
        <v>91</v>
      </c>
      <c r="AV2983" t="s"/>
      <c r="AW2983" t="s">
        <v>95</v>
      </c>
      <c r="AX2983" t="s"/>
      <c r="AY2983" t="n">
        <v>6873069</v>
      </c>
      <c r="AZ2983" t="s">
        <v>384</v>
      </c>
      <c r="BA2983" t="s"/>
      <c r="BB2983" t="s"/>
      <c r="BC2983" t="n">
        <v>38.9057</v>
      </c>
      <c r="BD2983" t="n">
        <v>38.9057</v>
      </c>
      <c r="BE2983" t="s">
        <v>3369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>
        <v>98</v>
      </c>
      <c r="BO2983" t="s">
        <v>82</v>
      </c>
      <c r="BP2983" t="s">
        <v>99</v>
      </c>
      <c r="BQ2983" t="s">
        <v>386</v>
      </c>
      <c r="BR2983" t="s">
        <v>387</v>
      </c>
    </row>
    <row r="2984" spans="1:70">
      <c r="A2984" t="s">
        <v>70</v>
      </c>
      <c r="B2984" t="s">
        <v>71</v>
      </c>
      <c r="C2984" t="s">
        <v>438</v>
      </c>
      <c r="D2984" t="n">
        <v>3</v>
      </c>
      <c r="E2984" t="s">
        <v>378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235.8</v>
      </c>
      <c r="L2984" t="s">
        <v>77</v>
      </c>
      <c r="M2984" t="s"/>
      <c r="N2984" t="s">
        <v>379</v>
      </c>
      <c r="O2984" t="s">
        <v>79</v>
      </c>
      <c r="P2984" t="s">
        <v>378</v>
      </c>
      <c r="Q2984" t="s"/>
      <c r="R2984" t="s">
        <v>80</v>
      </c>
      <c r="S2984" t="s">
        <v>3370</v>
      </c>
      <c r="T2984" t="s">
        <v>82</v>
      </c>
      <c r="U2984" t="s">
        <v>83</v>
      </c>
      <c r="V2984" t="s">
        <v>84</v>
      </c>
      <c r="W2984" t="s">
        <v>103</v>
      </c>
      <c r="X2984" t="s"/>
      <c r="Y2984" t="s">
        <v>86</v>
      </c>
      <c r="Z2984">
        <f>HYPERLINK("https://hotelmonitor-cachepage.eclerx.com/savepage/tk_15454758706591415_sr_61.html","info")</f>
        <v/>
      </c>
      <c r="AA2984" t="n">
        <v>-6873069</v>
      </c>
      <c r="AB2984" t="s">
        <v>389</v>
      </c>
      <c r="AC2984" t="s">
        <v>196</v>
      </c>
      <c r="AD2984" t="s">
        <v>89</v>
      </c>
      <c r="AE2984" t="s"/>
      <c r="AF2984" t="s"/>
      <c r="AG2984" t="s"/>
      <c r="AH2984" t="s">
        <v>3371</v>
      </c>
      <c r="AI2984" t="s">
        <v>3372</v>
      </c>
      <c r="AJ2984" t="s"/>
      <c r="AK2984" t="s">
        <v>91</v>
      </c>
      <c r="AL2984" t="s"/>
      <c r="AM2984" t="s"/>
      <c r="AN2984" t="s">
        <v>91</v>
      </c>
      <c r="AO2984" t="s"/>
      <c r="AP2984" t="n">
        <v>16</v>
      </c>
      <c r="AQ2984" t="s">
        <v>92</v>
      </c>
      <c r="AR2984" t="s"/>
      <c r="AS2984" t="s">
        <v>512</v>
      </c>
      <c r="AT2984" t="s">
        <v>94</v>
      </c>
      <c r="AU2984" t="s">
        <v>91</v>
      </c>
      <c r="AV2984" t="s"/>
      <c r="AW2984" t="s">
        <v>95</v>
      </c>
      <c r="AX2984" t="s"/>
      <c r="AY2984" t="n">
        <v>6873069</v>
      </c>
      <c r="AZ2984" t="s">
        <v>384</v>
      </c>
      <c r="BA2984" t="s"/>
      <c r="BB2984" t="s"/>
      <c r="BC2984" t="n">
        <v>38.9057</v>
      </c>
      <c r="BD2984" t="n">
        <v>38.9057</v>
      </c>
      <c r="BE2984" t="s">
        <v>3373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>
        <v>98</v>
      </c>
      <c r="BO2984" t="s">
        <v>82</v>
      </c>
      <c r="BP2984" t="s">
        <v>99</v>
      </c>
      <c r="BQ2984" t="s">
        <v>386</v>
      </c>
      <c r="BR2984" t="s">
        <v>387</v>
      </c>
    </row>
    <row r="2985" spans="1:70">
      <c r="A2985" t="s">
        <v>70</v>
      </c>
      <c r="B2985" t="s">
        <v>71</v>
      </c>
      <c r="C2985" t="s">
        <v>438</v>
      </c>
      <c r="D2985" t="n">
        <v>3</v>
      </c>
      <c r="E2985" t="s">
        <v>378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235.8</v>
      </c>
      <c r="L2985" t="s">
        <v>77</v>
      </c>
      <c r="M2985" t="s"/>
      <c r="N2985" t="s">
        <v>379</v>
      </c>
      <c r="O2985" t="s">
        <v>79</v>
      </c>
      <c r="P2985" t="s">
        <v>378</v>
      </c>
      <c r="Q2985" t="s"/>
      <c r="R2985" t="s">
        <v>80</v>
      </c>
      <c r="S2985" t="s">
        <v>3370</v>
      </c>
      <c r="T2985" t="s">
        <v>82</v>
      </c>
      <c r="U2985" t="s">
        <v>83</v>
      </c>
      <c r="V2985" t="s">
        <v>84</v>
      </c>
      <c r="W2985" t="s">
        <v>103</v>
      </c>
      <c r="X2985" t="s"/>
      <c r="Y2985" t="s">
        <v>86</v>
      </c>
      <c r="Z2985">
        <f>HYPERLINK("https://hotelmonitor-cachepage.eclerx.com/savepage/tk_15454758706591415_sr_61.html","info")</f>
        <v/>
      </c>
      <c r="AA2985" t="n">
        <v>-6873069</v>
      </c>
      <c r="AB2985" t="s">
        <v>389</v>
      </c>
      <c r="AC2985" t="s">
        <v>196</v>
      </c>
      <c r="AD2985" t="s">
        <v>89</v>
      </c>
      <c r="AE2985" t="s"/>
      <c r="AF2985" t="s"/>
      <c r="AG2985" t="s"/>
      <c r="AH2985" t="s">
        <v>3371</v>
      </c>
      <c r="AI2985" t="s">
        <v>3372</v>
      </c>
      <c r="AJ2985" t="s"/>
      <c r="AK2985" t="s">
        <v>91</v>
      </c>
      <c r="AL2985" t="s"/>
      <c r="AM2985" t="s"/>
      <c r="AN2985" t="s">
        <v>91</v>
      </c>
      <c r="AO2985" t="s"/>
      <c r="AP2985" t="n">
        <v>16</v>
      </c>
      <c r="AQ2985" t="s">
        <v>92</v>
      </c>
      <c r="AR2985" t="s"/>
      <c r="AS2985" t="s">
        <v>512</v>
      </c>
      <c r="AT2985" t="s">
        <v>94</v>
      </c>
      <c r="AU2985" t="s">
        <v>91</v>
      </c>
      <c r="AV2985" t="s"/>
      <c r="AW2985" t="s">
        <v>95</v>
      </c>
      <c r="AX2985" t="s"/>
      <c r="AY2985" t="n">
        <v>6873069</v>
      </c>
      <c r="AZ2985" t="s">
        <v>384</v>
      </c>
      <c r="BA2985" t="s"/>
      <c r="BB2985" t="s"/>
      <c r="BC2985" t="n">
        <v>38.9057</v>
      </c>
      <c r="BD2985" t="n">
        <v>38.9057</v>
      </c>
      <c r="BE2985" t="s">
        <v>3373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>
        <v>98</v>
      </c>
      <c r="BO2985" t="s">
        <v>82</v>
      </c>
      <c r="BP2985" t="s">
        <v>99</v>
      </c>
      <c r="BQ2985" t="s">
        <v>386</v>
      </c>
      <c r="BR2985" t="s">
        <v>387</v>
      </c>
    </row>
    <row r="2986" spans="1:70">
      <c r="A2986" t="s">
        <v>70</v>
      </c>
      <c r="B2986" t="s">
        <v>71</v>
      </c>
      <c r="C2986" t="s">
        <v>438</v>
      </c>
      <c r="D2986" t="n">
        <v>3</v>
      </c>
      <c r="E2986" t="s">
        <v>378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250</v>
      </c>
      <c r="L2986" t="s">
        <v>77</v>
      </c>
      <c r="M2986" t="s"/>
      <c r="N2986" t="s">
        <v>379</v>
      </c>
      <c r="O2986" t="s">
        <v>79</v>
      </c>
      <c r="P2986" t="s">
        <v>378</v>
      </c>
      <c r="Q2986" t="s"/>
      <c r="R2986" t="s">
        <v>80</v>
      </c>
      <c r="S2986" t="s">
        <v>1285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HYPERLINK("https://hotelmonitor-cachepage.eclerx.com/savepage/tk_15454758706591415_sr_61.html","info")</f>
        <v/>
      </c>
      <c r="AA2986" t="n">
        <v>-6873069</v>
      </c>
      <c r="AB2986" t="s">
        <v>394</v>
      </c>
      <c r="AC2986" t="s">
        <v>88</v>
      </c>
      <c r="AD2986" t="s">
        <v>89</v>
      </c>
      <c r="AE2986" t="s"/>
      <c r="AF2986" t="s"/>
      <c r="AG2986" t="s"/>
      <c r="AH2986" t="s">
        <v>1286</v>
      </c>
      <c r="AI2986" t="s">
        <v>1287</v>
      </c>
      <c r="AJ2986" t="s"/>
      <c r="AK2986" t="s">
        <v>91</v>
      </c>
      <c r="AL2986" t="s"/>
      <c r="AM2986" t="s"/>
      <c r="AN2986" t="s">
        <v>91</v>
      </c>
      <c r="AO2986" t="s"/>
      <c r="AP2986" t="n">
        <v>16</v>
      </c>
      <c r="AQ2986" t="s">
        <v>92</v>
      </c>
      <c r="AR2986" t="s"/>
      <c r="AS2986" t="s">
        <v>512</v>
      </c>
      <c r="AT2986" t="s">
        <v>94</v>
      </c>
      <c r="AU2986" t="s">
        <v>91</v>
      </c>
      <c r="AV2986" t="s"/>
      <c r="AW2986" t="s">
        <v>95</v>
      </c>
      <c r="AX2986" t="s"/>
      <c r="AY2986" t="n">
        <v>6873069</v>
      </c>
      <c r="AZ2986" t="s">
        <v>384</v>
      </c>
      <c r="BA2986" t="s"/>
      <c r="BB2986" t="s"/>
      <c r="BC2986" t="n">
        <v>38.9057</v>
      </c>
      <c r="BD2986" t="n">
        <v>38.9057</v>
      </c>
      <c r="BE2986" t="s">
        <v>3374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>
        <v>98</v>
      </c>
      <c r="BO2986" t="s">
        <v>82</v>
      </c>
      <c r="BP2986" t="s">
        <v>99</v>
      </c>
      <c r="BQ2986" t="s">
        <v>386</v>
      </c>
      <c r="BR2986" t="s">
        <v>387</v>
      </c>
    </row>
    <row r="2987" spans="1:70">
      <c r="A2987" t="s">
        <v>70</v>
      </c>
      <c r="B2987" t="s">
        <v>71</v>
      </c>
      <c r="C2987" t="s">
        <v>438</v>
      </c>
      <c r="D2987" t="n">
        <v>3</v>
      </c>
      <c r="E2987" t="s">
        <v>378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250</v>
      </c>
      <c r="L2987" t="s">
        <v>77</v>
      </c>
      <c r="M2987" t="s"/>
      <c r="N2987" t="s">
        <v>379</v>
      </c>
      <c r="O2987" t="s">
        <v>79</v>
      </c>
      <c r="P2987" t="s">
        <v>378</v>
      </c>
      <c r="Q2987" t="s"/>
      <c r="R2987" t="s">
        <v>80</v>
      </c>
      <c r="S2987" t="s">
        <v>1285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HYPERLINK("https://hotelmonitor-cachepage.eclerx.com/savepage/tk_15454758706591415_sr_61.html","info")</f>
        <v/>
      </c>
      <c r="AA2987" t="n">
        <v>-6873069</v>
      </c>
      <c r="AB2987" t="s">
        <v>394</v>
      </c>
      <c r="AC2987" t="s">
        <v>88</v>
      </c>
      <c r="AD2987" t="s">
        <v>89</v>
      </c>
      <c r="AE2987" t="s"/>
      <c r="AF2987" t="s"/>
      <c r="AG2987" t="s"/>
      <c r="AH2987" t="s">
        <v>1286</v>
      </c>
      <c r="AI2987" t="s">
        <v>1287</v>
      </c>
      <c r="AJ2987" t="s"/>
      <c r="AK2987" t="s">
        <v>91</v>
      </c>
      <c r="AL2987" t="s"/>
      <c r="AM2987" t="s"/>
      <c r="AN2987" t="s">
        <v>91</v>
      </c>
      <c r="AO2987" t="s"/>
      <c r="AP2987" t="n">
        <v>16</v>
      </c>
      <c r="AQ2987" t="s">
        <v>92</v>
      </c>
      <c r="AR2987" t="s"/>
      <c r="AS2987" t="s">
        <v>512</v>
      </c>
      <c r="AT2987" t="s">
        <v>94</v>
      </c>
      <c r="AU2987" t="s">
        <v>91</v>
      </c>
      <c r="AV2987" t="s"/>
      <c r="AW2987" t="s">
        <v>95</v>
      </c>
      <c r="AX2987" t="s"/>
      <c r="AY2987" t="n">
        <v>6873069</v>
      </c>
      <c r="AZ2987" t="s">
        <v>384</v>
      </c>
      <c r="BA2987" t="s"/>
      <c r="BB2987" t="s"/>
      <c r="BC2987" t="n">
        <v>38.9057</v>
      </c>
      <c r="BD2987" t="n">
        <v>38.9057</v>
      </c>
      <c r="BE2987" t="s">
        <v>3374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>
        <v>98</v>
      </c>
      <c r="BO2987" t="s">
        <v>82</v>
      </c>
      <c r="BP2987" t="s">
        <v>99</v>
      </c>
      <c r="BQ2987" t="s">
        <v>386</v>
      </c>
      <c r="BR2987" t="s">
        <v>387</v>
      </c>
    </row>
    <row r="2988" spans="1:70">
      <c r="A2988" t="s">
        <v>70</v>
      </c>
      <c r="B2988" t="s">
        <v>71</v>
      </c>
      <c r="C2988" t="s">
        <v>438</v>
      </c>
      <c r="D2988" t="n">
        <v>3</v>
      </c>
      <c r="E2988" t="s">
        <v>378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262</v>
      </c>
      <c r="L2988" t="s">
        <v>77</v>
      </c>
      <c r="M2988" t="s"/>
      <c r="N2988" t="s">
        <v>379</v>
      </c>
      <c r="O2988" t="s">
        <v>79</v>
      </c>
      <c r="P2988" t="s">
        <v>378</v>
      </c>
      <c r="Q2988" t="s"/>
      <c r="R2988" t="s">
        <v>80</v>
      </c>
      <c r="S2988" t="s">
        <v>3375</v>
      </c>
      <c r="T2988" t="s">
        <v>82</v>
      </c>
      <c r="U2988" t="s">
        <v>83</v>
      </c>
      <c r="V2988" t="s">
        <v>84</v>
      </c>
      <c r="W2988" t="s">
        <v>103</v>
      </c>
      <c r="X2988" t="s"/>
      <c r="Y2988" t="s">
        <v>86</v>
      </c>
      <c r="Z2988">
        <f>HYPERLINK("https://hotelmonitor-cachepage.eclerx.com/savepage/tk_15454758706591415_sr_61.html","info")</f>
        <v/>
      </c>
      <c r="AA2988" t="n">
        <v>-6873069</v>
      </c>
      <c r="AB2988" t="s">
        <v>399</v>
      </c>
      <c r="AC2988" t="s">
        <v>88</v>
      </c>
      <c r="AD2988" t="s">
        <v>89</v>
      </c>
      <c r="AE2988" t="s"/>
      <c r="AF2988" t="s"/>
      <c r="AG2988" t="s"/>
      <c r="AH2988" t="s">
        <v>3376</v>
      </c>
      <c r="AI2988" t="s">
        <v>3377</v>
      </c>
      <c r="AJ2988" t="s"/>
      <c r="AK2988" t="s">
        <v>91</v>
      </c>
      <c r="AL2988" t="s"/>
      <c r="AM2988" t="s"/>
      <c r="AN2988" t="s">
        <v>91</v>
      </c>
      <c r="AO2988" t="s"/>
      <c r="AP2988" t="n">
        <v>16</v>
      </c>
      <c r="AQ2988" t="s">
        <v>92</v>
      </c>
      <c r="AR2988" t="s"/>
      <c r="AS2988" t="s">
        <v>512</v>
      </c>
      <c r="AT2988" t="s">
        <v>94</v>
      </c>
      <c r="AU2988" t="s">
        <v>91</v>
      </c>
      <c r="AV2988" t="s"/>
      <c r="AW2988" t="s">
        <v>95</v>
      </c>
      <c r="AX2988" t="s"/>
      <c r="AY2988" t="n">
        <v>6873069</v>
      </c>
      <c r="AZ2988" t="s">
        <v>384</v>
      </c>
      <c r="BA2988" t="s"/>
      <c r="BB2988" t="s"/>
      <c r="BC2988" t="n">
        <v>38.9057</v>
      </c>
      <c r="BD2988" t="n">
        <v>38.9057</v>
      </c>
      <c r="BE2988" t="s">
        <v>3378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>
        <v>98</v>
      </c>
      <c r="BO2988" t="s">
        <v>82</v>
      </c>
      <c r="BP2988" t="s">
        <v>99</v>
      </c>
      <c r="BQ2988" t="s">
        <v>386</v>
      </c>
      <c r="BR2988" t="s">
        <v>387</v>
      </c>
    </row>
    <row r="2989" spans="1:70">
      <c r="A2989" t="s">
        <v>70</v>
      </c>
      <c r="B2989" t="s">
        <v>71</v>
      </c>
      <c r="C2989" t="s">
        <v>438</v>
      </c>
      <c r="D2989" t="n">
        <v>3</v>
      </c>
      <c r="E2989" t="s">
        <v>378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262</v>
      </c>
      <c r="L2989" t="s">
        <v>77</v>
      </c>
      <c r="M2989" t="s"/>
      <c r="N2989" t="s">
        <v>379</v>
      </c>
      <c r="O2989" t="s">
        <v>79</v>
      </c>
      <c r="P2989" t="s">
        <v>378</v>
      </c>
      <c r="Q2989" t="s"/>
      <c r="R2989" t="s">
        <v>80</v>
      </c>
      <c r="S2989" t="s">
        <v>3375</v>
      </c>
      <c r="T2989" t="s">
        <v>82</v>
      </c>
      <c r="U2989" t="s">
        <v>83</v>
      </c>
      <c r="V2989" t="s">
        <v>84</v>
      </c>
      <c r="W2989" t="s">
        <v>103</v>
      </c>
      <c r="X2989" t="s"/>
      <c r="Y2989" t="s">
        <v>86</v>
      </c>
      <c r="Z2989">
        <f>HYPERLINK("https://hotelmonitor-cachepage.eclerx.com/savepage/tk_15454758706591415_sr_61.html","info")</f>
        <v/>
      </c>
      <c r="AA2989" t="n">
        <v>-6873069</v>
      </c>
      <c r="AB2989" t="s">
        <v>399</v>
      </c>
      <c r="AC2989" t="s">
        <v>88</v>
      </c>
      <c r="AD2989" t="s">
        <v>89</v>
      </c>
      <c r="AE2989" t="s"/>
      <c r="AF2989" t="s"/>
      <c r="AG2989" t="s"/>
      <c r="AH2989" t="s">
        <v>3376</v>
      </c>
      <c r="AI2989" t="s">
        <v>3377</v>
      </c>
      <c r="AJ2989" t="s"/>
      <c r="AK2989" t="s">
        <v>91</v>
      </c>
      <c r="AL2989" t="s"/>
      <c r="AM2989" t="s"/>
      <c r="AN2989" t="s">
        <v>91</v>
      </c>
      <c r="AO2989" t="s"/>
      <c r="AP2989" t="n">
        <v>16</v>
      </c>
      <c r="AQ2989" t="s">
        <v>92</v>
      </c>
      <c r="AR2989" t="s"/>
      <c r="AS2989" t="s">
        <v>512</v>
      </c>
      <c r="AT2989" t="s">
        <v>94</v>
      </c>
      <c r="AU2989" t="s">
        <v>91</v>
      </c>
      <c r="AV2989" t="s"/>
      <c r="AW2989" t="s">
        <v>95</v>
      </c>
      <c r="AX2989" t="s"/>
      <c r="AY2989" t="n">
        <v>6873069</v>
      </c>
      <c r="AZ2989" t="s">
        <v>384</v>
      </c>
      <c r="BA2989" t="s"/>
      <c r="BB2989" t="s"/>
      <c r="BC2989" t="n">
        <v>38.9057</v>
      </c>
      <c r="BD2989" t="n">
        <v>38.9057</v>
      </c>
      <c r="BE2989" t="s">
        <v>3378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>
        <v>98</v>
      </c>
      <c r="BO2989" t="s">
        <v>82</v>
      </c>
      <c r="BP2989" t="s">
        <v>99</v>
      </c>
      <c r="BQ2989" t="s">
        <v>386</v>
      </c>
      <c r="BR2989" t="s">
        <v>387</v>
      </c>
    </row>
    <row r="2990" spans="1:70">
      <c r="A2990" t="s">
        <v>70</v>
      </c>
      <c r="B2990" t="s">
        <v>71</v>
      </c>
      <c r="C2990" t="s">
        <v>438</v>
      </c>
      <c r="D2990" t="n">
        <v>3</v>
      </c>
      <c r="E2990" t="s">
        <v>378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225</v>
      </c>
      <c r="L2990" t="s">
        <v>77</v>
      </c>
      <c r="M2990" t="s"/>
      <c r="N2990" t="s">
        <v>379</v>
      </c>
      <c r="O2990" t="s">
        <v>79</v>
      </c>
      <c r="P2990" t="s">
        <v>378</v>
      </c>
      <c r="Q2990" t="s"/>
      <c r="R2990" t="s">
        <v>80</v>
      </c>
      <c r="S2990" t="s">
        <v>1281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>
        <f>HYPERLINK("https://hotelmonitor-cachepage.eclerx.com/savepage/tk_15454758706591415_sr_61.html","info")</f>
        <v/>
      </c>
      <c r="AA2990" t="n">
        <v>-6873069</v>
      </c>
      <c r="AB2990" t="s">
        <v>381</v>
      </c>
      <c r="AC2990" t="s">
        <v>196</v>
      </c>
      <c r="AD2990" t="s">
        <v>89</v>
      </c>
      <c r="AE2990" t="s"/>
      <c r="AF2990" t="s"/>
      <c r="AG2990" t="s"/>
      <c r="AH2990" t="s">
        <v>1282</v>
      </c>
      <c r="AI2990" t="s">
        <v>1283</v>
      </c>
      <c r="AJ2990" t="s"/>
      <c r="AK2990" t="s">
        <v>91</v>
      </c>
      <c r="AL2990" t="s"/>
      <c r="AM2990" t="s"/>
      <c r="AN2990" t="s">
        <v>99</v>
      </c>
      <c r="AO2990" t="s">
        <v>200</v>
      </c>
      <c r="AP2990" t="n">
        <v>16</v>
      </c>
      <c r="AQ2990" t="s">
        <v>92</v>
      </c>
      <c r="AR2990" t="s"/>
      <c r="AS2990" t="s">
        <v>512</v>
      </c>
      <c r="AT2990" t="s">
        <v>94</v>
      </c>
      <c r="AU2990" t="s">
        <v>91</v>
      </c>
      <c r="AV2990" t="s"/>
      <c r="AW2990" t="s">
        <v>95</v>
      </c>
      <c r="AX2990" t="s"/>
      <c r="AY2990" t="n">
        <v>6873069</v>
      </c>
      <c r="AZ2990" t="s">
        <v>384</v>
      </c>
      <c r="BA2990" t="s"/>
      <c r="BB2990" t="s"/>
      <c r="BC2990" t="n">
        <v>38.9057</v>
      </c>
      <c r="BD2990" t="n">
        <v>38.9057</v>
      </c>
      <c r="BE2990" t="s">
        <v>3369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>
        <v>98</v>
      </c>
      <c r="BO2990" t="s">
        <v>82</v>
      </c>
      <c r="BP2990" t="s">
        <v>99</v>
      </c>
      <c r="BQ2990" t="s">
        <v>403</v>
      </c>
      <c r="BR2990" t="s">
        <v>387</v>
      </c>
    </row>
    <row r="2991" spans="1:70">
      <c r="A2991" t="s">
        <v>70</v>
      </c>
      <c r="B2991" t="s">
        <v>71</v>
      </c>
      <c r="C2991" t="s">
        <v>438</v>
      </c>
      <c r="D2991" t="n">
        <v>3</v>
      </c>
      <c r="E2991" t="s">
        <v>378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225</v>
      </c>
      <c r="L2991" t="s">
        <v>77</v>
      </c>
      <c r="M2991" t="s"/>
      <c r="N2991" t="s">
        <v>379</v>
      </c>
      <c r="O2991" t="s">
        <v>79</v>
      </c>
      <c r="P2991" t="s">
        <v>378</v>
      </c>
      <c r="Q2991" t="s"/>
      <c r="R2991" t="s">
        <v>80</v>
      </c>
      <c r="S2991" t="s">
        <v>1281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>
        <f>HYPERLINK("https://hotelmonitor-cachepage.eclerx.com/savepage/tk_15454758706591415_sr_61.html","info")</f>
        <v/>
      </c>
      <c r="AA2991" t="n">
        <v>-6873069</v>
      </c>
      <c r="AB2991" t="s">
        <v>381</v>
      </c>
      <c r="AC2991" t="s">
        <v>196</v>
      </c>
      <c r="AD2991" t="s">
        <v>89</v>
      </c>
      <c r="AE2991" t="s"/>
      <c r="AF2991" t="s"/>
      <c r="AG2991" t="s"/>
      <c r="AH2991" t="s">
        <v>1282</v>
      </c>
      <c r="AI2991" t="s">
        <v>1283</v>
      </c>
      <c r="AJ2991" t="s"/>
      <c r="AK2991" t="s">
        <v>91</v>
      </c>
      <c r="AL2991" t="s"/>
      <c r="AM2991" t="s"/>
      <c r="AN2991" t="s">
        <v>99</v>
      </c>
      <c r="AO2991" t="s">
        <v>200</v>
      </c>
      <c r="AP2991" t="n">
        <v>16</v>
      </c>
      <c r="AQ2991" t="s">
        <v>92</v>
      </c>
      <c r="AR2991" t="s"/>
      <c r="AS2991" t="s">
        <v>512</v>
      </c>
      <c r="AT2991" t="s">
        <v>94</v>
      </c>
      <c r="AU2991" t="s">
        <v>91</v>
      </c>
      <c r="AV2991" t="s"/>
      <c r="AW2991" t="s">
        <v>95</v>
      </c>
      <c r="AX2991" t="s"/>
      <c r="AY2991" t="n">
        <v>6873069</v>
      </c>
      <c r="AZ2991" t="s">
        <v>384</v>
      </c>
      <c r="BA2991" t="s"/>
      <c r="BB2991" t="s"/>
      <c r="BC2991" t="n">
        <v>38.9057</v>
      </c>
      <c r="BD2991" t="n">
        <v>38.9057</v>
      </c>
      <c r="BE2991" t="s">
        <v>3369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>
        <v>98</v>
      </c>
      <c r="BO2991" t="s">
        <v>82</v>
      </c>
      <c r="BP2991" t="s">
        <v>99</v>
      </c>
      <c r="BQ2991" t="s">
        <v>403</v>
      </c>
      <c r="BR2991" t="s">
        <v>387</v>
      </c>
    </row>
    <row r="2992" spans="1:70">
      <c r="A2992" t="s">
        <v>70</v>
      </c>
      <c r="B2992" t="s">
        <v>71</v>
      </c>
      <c r="C2992" t="s">
        <v>438</v>
      </c>
      <c r="D2992" t="n">
        <v>3</v>
      </c>
      <c r="E2992" t="s">
        <v>378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246.6</v>
      </c>
      <c r="L2992" t="s">
        <v>77</v>
      </c>
      <c r="M2992" t="s"/>
      <c r="N2992" t="s">
        <v>379</v>
      </c>
      <c r="O2992" t="s">
        <v>79</v>
      </c>
      <c r="P2992" t="s">
        <v>378</v>
      </c>
      <c r="Q2992" t="s"/>
      <c r="R2992" t="s">
        <v>80</v>
      </c>
      <c r="S2992" t="s">
        <v>3379</v>
      </c>
      <c r="T2992" t="s">
        <v>82</v>
      </c>
      <c r="U2992" t="s">
        <v>83</v>
      </c>
      <c r="V2992" t="s">
        <v>84</v>
      </c>
      <c r="W2992" t="s">
        <v>103</v>
      </c>
      <c r="X2992" t="s"/>
      <c r="Y2992" t="s">
        <v>86</v>
      </c>
      <c r="Z2992">
        <f>HYPERLINK("https://hotelmonitor-cachepage.eclerx.com/savepage/tk_15454758706591415_sr_61.html","info")</f>
        <v/>
      </c>
      <c r="AA2992" t="n">
        <v>-6873069</v>
      </c>
      <c r="AB2992" t="s">
        <v>389</v>
      </c>
      <c r="AC2992" t="s">
        <v>196</v>
      </c>
      <c r="AD2992" t="s">
        <v>89</v>
      </c>
      <c r="AE2992" t="s"/>
      <c r="AF2992" t="s"/>
      <c r="AG2992" t="s"/>
      <c r="AH2992" t="s">
        <v>3380</v>
      </c>
      <c r="AI2992" t="s">
        <v>3381</v>
      </c>
      <c r="AJ2992" t="s"/>
      <c r="AK2992" t="s">
        <v>91</v>
      </c>
      <c r="AL2992" t="s"/>
      <c r="AM2992" t="s"/>
      <c r="AN2992" t="s">
        <v>91</v>
      </c>
      <c r="AO2992" t="s"/>
      <c r="AP2992" t="n">
        <v>16</v>
      </c>
      <c r="AQ2992" t="s">
        <v>92</v>
      </c>
      <c r="AR2992" t="s"/>
      <c r="AS2992" t="s">
        <v>512</v>
      </c>
      <c r="AT2992" t="s">
        <v>94</v>
      </c>
      <c r="AU2992" t="s">
        <v>91</v>
      </c>
      <c r="AV2992" t="s"/>
      <c r="AW2992" t="s">
        <v>95</v>
      </c>
      <c r="AX2992" t="s"/>
      <c r="AY2992" t="n">
        <v>6873069</v>
      </c>
      <c r="AZ2992" t="s">
        <v>384</v>
      </c>
      <c r="BA2992" t="s"/>
      <c r="BB2992" t="s"/>
      <c r="BC2992" t="n">
        <v>38.9057</v>
      </c>
      <c r="BD2992" t="n">
        <v>38.9057</v>
      </c>
      <c r="BE2992" t="s">
        <v>3382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>
        <v>98</v>
      </c>
      <c r="BO2992" t="s">
        <v>82</v>
      </c>
      <c r="BP2992" t="s">
        <v>99</v>
      </c>
      <c r="BQ2992" t="s">
        <v>403</v>
      </c>
      <c r="BR2992" t="s">
        <v>387</v>
      </c>
    </row>
    <row r="2993" spans="1:70">
      <c r="A2993" t="s">
        <v>70</v>
      </c>
      <c r="B2993" t="s">
        <v>71</v>
      </c>
      <c r="C2993" t="s">
        <v>438</v>
      </c>
      <c r="D2993" t="n">
        <v>3</v>
      </c>
      <c r="E2993" t="s">
        <v>378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246.6</v>
      </c>
      <c r="L2993" t="s">
        <v>77</v>
      </c>
      <c r="M2993" t="s"/>
      <c r="N2993" t="s">
        <v>379</v>
      </c>
      <c r="O2993" t="s">
        <v>79</v>
      </c>
      <c r="P2993" t="s">
        <v>378</v>
      </c>
      <c r="Q2993" t="s"/>
      <c r="R2993" t="s">
        <v>80</v>
      </c>
      <c r="S2993" t="s">
        <v>3379</v>
      </c>
      <c r="T2993" t="s">
        <v>82</v>
      </c>
      <c r="U2993" t="s">
        <v>83</v>
      </c>
      <c r="V2993" t="s">
        <v>84</v>
      </c>
      <c r="W2993" t="s">
        <v>103</v>
      </c>
      <c r="X2993" t="s"/>
      <c r="Y2993" t="s">
        <v>86</v>
      </c>
      <c r="Z2993">
        <f>HYPERLINK("https://hotelmonitor-cachepage.eclerx.com/savepage/tk_15454758706591415_sr_61.html","info")</f>
        <v/>
      </c>
      <c r="AA2993" t="n">
        <v>-6873069</v>
      </c>
      <c r="AB2993" t="s">
        <v>389</v>
      </c>
      <c r="AC2993" t="s">
        <v>196</v>
      </c>
      <c r="AD2993" t="s">
        <v>89</v>
      </c>
      <c r="AE2993" t="s"/>
      <c r="AF2993" t="s"/>
      <c r="AG2993" t="s"/>
      <c r="AH2993" t="s">
        <v>3380</v>
      </c>
      <c r="AI2993" t="s">
        <v>3381</v>
      </c>
      <c r="AJ2993" t="s"/>
      <c r="AK2993" t="s">
        <v>91</v>
      </c>
      <c r="AL2993" t="s"/>
      <c r="AM2993" t="s"/>
      <c r="AN2993" t="s">
        <v>91</v>
      </c>
      <c r="AO2993" t="s"/>
      <c r="AP2993" t="n">
        <v>16</v>
      </c>
      <c r="AQ2993" t="s">
        <v>92</v>
      </c>
      <c r="AR2993" t="s"/>
      <c r="AS2993" t="s">
        <v>512</v>
      </c>
      <c r="AT2993" t="s">
        <v>94</v>
      </c>
      <c r="AU2993" t="s">
        <v>91</v>
      </c>
      <c r="AV2993" t="s"/>
      <c r="AW2993" t="s">
        <v>95</v>
      </c>
      <c r="AX2993" t="s"/>
      <c r="AY2993" t="n">
        <v>6873069</v>
      </c>
      <c r="AZ2993" t="s">
        <v>384</v>
      </c>
      <c r="BA2993" t="s"/>
      <c r="BB2993" t="s"/>
      <c r="BC2993" t="n">
        <v>38.9057</v>
      </c>
      <c r="BD2993" t="n">
        <v>38.9057</v>
      </c>
      <c r="BE2993" t="s">
        <v>3382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>
        <v>98</v>
      </c>
      <c r="BO2993" t="s">
        <v>82</v>
      </c>
      <c r="BP2993" t="s">
        <v>99</v>
      </c>
      <c r="BQ2993" t="s">
        <v>403</v>
      </c>
      <c r="BR2993" t="s">
        <v>387</v>
      </c>
    </row>
    <row r="2994" spans="1:70">
      <c r="A2994" t="s">
        <v>70</v>
      </c>
      <c r="B2994" t="s">
        <v>71</v>
      </c>
      <c r="C2994" t="s">
        <v>438</v>
      </c>
      <c r="D2994" t="n">
        <v>3</v>
      </c>
      <c r="E2994" t="s">
        <v>378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250</v>
      </c>
      <c r="L2994" t="s">
        <v>77</v>
      </c>
      <c r="M2994" t="s"/>
      <c r="N2994" t="s">
        <v>379</v>
      </c>
      <c r="O2994" t="s">
        <v>79</v>
      </c>
      <c r="P2994" t="s">
        <v>378</v>
      </c>
      <c r="Q2994" t="s"/>
      <c r="R2994" t="s">
        <v>80</v>
      </c>
      <c r="S2994" t="s">
        <v>1285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>
        <f>HYPERLINK("https://hotelmonitor-cachepage.eclerx.com/savepage/tk_15454758706591415_sr_61.html","info")</f>
        <v/>
      </c>
      <c r="AA2994" t="n">
        <v>-6873069</v>
      </c>
      <c r="AB2994" t="s">
        <v>394</v>
      </c>
      <c r="AC2994" t="s">
        <v>88</v>
      </c>
      <c r="AD2994" t="s">
        <v>89</v>
      </c>
      <c r="AE2994" t="s"/>
      <c r="AF2994" t="s"/>
      <c r="AG2994" t="s"/>
      <c r="AH2994" t="s">
        <v>1286</v>
      </c>
      <c r="AI2994" t="s">
        <v>1287</v>
      </c>
      <c r="AJ2994" t="s"/>
      <c r="AK2994" t="s">
        <v>91</v>
      </c>
      <c r="AL2994" t="s"/>
      <c r="AM2994" t="s"/>
      <c r="AN2994" t="s">
        <v>91</v>
      </c>
      <c r="AO2994" t="s"/>
      <c r="AP2994" t="n">
        <v>16</v>
      </c>
      <c r="AQ2994" t="s">
        <v>92</v>
      </c>
      <c r="AR2994" t="s"/>
      <c r="AS2994" t="s">
        <v>512</v>
      </c>
      <c r="AT2994" t="s">
        <v>94</v>
      </c>
      <c r="AU2994" t="s">
        <v>91</v>
      </c>
      <c r="AV2994" t="s"/>
      <c r="AW2994" t="s">
        <v>95</v>
      </c>
      <c r="AX2994" t="s"/>
      <c r="AY2994" t="n">
        <v>6873069</v>
      </c>
      <c r="AZ2994" t="s">
        <v>384</v>
      </c>
      <c r="BA2994" t="s"/>
      <c r="BB2994" t="s"/>
      <c r="BC2994" t="n">
        <v>38.9057</v>
      </c>
      <c r="BD2994" t="n">
        <v>38.9057</v>
      </c>
      <c r="BE2994" t="s">
        <v>3374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>
        <v>98</v>
      </c>
      <c r="BO2994" t="s">
        <v>82</v>
      </c>
      <c r="BP2994" t="s">
        <v>99</v>
      </c>
      <c r="BQ2994" t="s">
        <v>403</v>
      </c>
      <c r="BR2994" t="s">
        <v>387</v>
      </c>
    </row>
    <row r="2995" spans="1:70">
      <c r="A2995" t="s">
        <v>70</v>
      </c>
      <c r="B2995" t="s">
        <v>71</v>
      </c>
      <c r="C2995" t="s">
        <v>438</v>
      </c>
      <c r="D2995" t="n">
        <v>3</v>
      </c>
      <c r="E2995" t="s">
        <v>378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250</v>
      </c>
      <c r="L2995" t="s">
        <v>77</v>
      </c>
      <c r="M2995" t="s"/>
      <c r="N2995" t="s">
        <v>379</v>
      </c>
      <c r="O2995" t="s">
        <v>79</v>
      </c>
      <c r="P2995" t="s">
        <v>378</v>
      </c>
      <c r="Q2995" t="s"/>
      <c r="R2995" t="s">
        <v>80</v>
      </c>
      <c r="S2995" t="s">
        <v>1285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>
        <f>HYPERLINK("https://hotelmonitor-cachepage.eclerx.com/savepage/tk_15454758706591415_sr_61.html","info")</f>
        <v/>
      </c>
      <c r="AA2995" t="n">
        <v>-6873069</v>
      </c>
      <c r="AB2995" t="s">
        <v>394</v>
      </c>
      <c r="AC2995" t="s">
        <v>88</v>
      </c>
      <c r="AD2995" t="s">
        <v>89</v>
      </c>
      <c r="AE2995" t="s"/>
      <c r="AF2995" t="s"/>
      <c r="AG2995" t="s"/>
      <c r="AH2995" t="s">
        <v>1286</v>
      </c>
      <c r="AI2995" t="s">
        <v>1287</v>
      </c>
      <c r="AJ2995" t="s"/>
      <c r="AK2995" t="s">
        <v>91</v>
      </c>
      <c r="AL2995" t="s"/>
      <c r="AM2995" t="s"/>
      <c r="AN2995" t="s">
        <v>91</v>
      </c>
      <c r="AO2995" t="s"/>
      <c r="AP2995" t="n">
        <v>16</v>
      </c>
      <c r="AQ2995" t="s">
        <v>92</v>
      </c>
      <c r="AR2995" t="s"/>
      <c r="AS2995" t="s">
        <v>512</v>
      </c>
      <c r="AT2995" t="s">
        <v>94</v>
      </c>
      <c r="AU2995" t="s">
        <v>91</v>
      </c>
      <c r="AV2995" t="s"/>
      <c r="AW2995" t="s">
        <v>95</v>
      </c>
      <c r="AX2995" t="s"/>
      <c r="AY2995" t="n">
        <v>6873069</v>
      </c>
      <c r="AZ2995" t="s">
        <v>384</v>
      </c>
      <c r="BA2995" t="s"/>
      <c r="BB2995" t="s"/>
      <c r="BC2995" t="n">
        <v>38.9057</v>
      </c>
      <c r="BD2995" t="n">
        <v>38.9057</v>
      </c>
      <c r="BE2995" t="s">
        <v>3374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>
        <v>98</v>
      </c>
      <c r="BO2995" t="s">
        <v>82</v>
      </c>
      <c r="BP2995" t="s">
        <v>99</v>
      </c>
      <c r="BQ2995" t="s">
        <v>403</v>
      </c>
      <c r="BR2995" t="s">
        <v>387</v>
      </c>
    </row>
    <row r="2996" spans="1:70">
      <c r="A2996" t="s">
        <v>70</v>
      </c>
      <c r="B2996" t="s">
        <v>71</v>
      </c>
      <c r="C2996" t="s">
        <v>438</v>
      </c>
      <c r="D2996" t="n">
        <v>3</v>
      </c>
      <c r="E2996" t="s">
        <v>378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274</v>
      </c>
      <c r="L2996" t="s">
        <v>77</v>
      </c>
      <c r="M2996" t="s"/>
      <c r="N2996" t="s">
        <v>379</v>
      </c>
      <c r="O2996" t="s">
        <v>79</v>
      </c>
      <c r="P2996" t="s">
        <v>378</v>
      </c>
      <c r="Q2996" t="s"/>
      <c r="R2996" t="s">
        <v>80</v>
      </c>
      <c r="S2996" t="s">
        <v>3383</v>
      </c>
      <c r="T2996" t="s">
        <v>82</v>
      </c>
      <c r="U2996" t="s">
        <v>83</v>
      </c>
      <c r="V2996" t="s">
        <v>84</v>
      </c>
      <c r="W2996" t="s">
        <v>103</v>
      </c>
      <c r="X2996" t="s"/>
      <c r="Y2996" t="s">
        <v>86</v>
      </c>
      <c r="Z2996">
        <f>HYPERLINK("https://hotelmonitor-cachepage.eclerx.com/savepage/tk_15454758706591415_sr_61.html","info")</f>
        <v/>
      </c>
      <c r="AA2996" t="n">
        <v>-6873069</v>
      </c>
      <c r="AB2996" t="s">
        <v>399</v>
      </c>
      <c r="AC2996" t="s">
        <v>88</v>
      </c>
      <c r="AD2996" t="s">
        <v>89</v>
      </c>
      <c r="AE2996" t="s"/>
      <c r="AF2996" t="s"/>
      <c r="AG2996" t="s"/>
      <c r="AH2996" t="s">
        <v>3384</v>
      </c>
      <c r="AI2996" t="s">
        <v>3385</v>
      </c>
      <c r="AJ2996" t="s"/>
      <c r="AK2996" t="s">
        <v>91</v>
      </c>
      <c r="AL2996" t="s"/>
      <c r="AM2996" t="s"/>
      <c r="AN2996" t="s">
        <v>91</v>
      </c>
      <c r="AO2996" t="s"/>
      <c r="AP2996" t="n">
        <v>16</v>
      </c>
      <c r="AQ2996" t="s">
        <v>92</v>
      </c>
      <c r="AR2996" t="s"/>
      <c r="AS2996" t="s">
        <v>512</v>
      </c>
      <c r="AT2996" t="s">
        <v>94</v>
      </c>
      <c r="AU2996" t="s">
        <v>91</v>
      </c>
      <c r="AV2996" t="s"/>
      <c r="AW2996" t="s">
        <v>95</v>
      </c>
      <c r="AX2996" t="s"/>
      <c r="AY2996" t="n">
        <v>6873069</v>
      </c>
      <c r="AZ2996" t="s">
        <v>384</v>
      </c>
      <c r="BA2996" t="s"/>
      <c r="BB2996" t="s"/>
      <c r="BC2996" t="n">
        <v>38.9057</v>
      </c>
      <c r="BD2996" t="n">
        <v>38.9057</v>
      </c>
      <c r="BE2996" t="s">
        <v>3386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>
        <v>98</v>
      </c>
      <c r="BO2996" t="s">
        <v>82</v>
      </c>
      <c r="BP2996" t="s">
        <v>99</v>
      </c>
      <c r="BQ2996" t="s">
        <v>403</v>
      </c>
      <c r="BR2996" t="s">
        <v>387</v>
      </c>
    </row>
    <row r="2997" spans="1:70">
      <c r="A2997" t="s">
        <v>70</v>
      </c>
      <c r="B2997" t="s">
        <v>71</v>
      </c>
      <c r="C2997" t="s">
        <v>438</v>
      </c>
      <c r="D2997" t="n">
        <v>3</v>
      </c>
      <c r="E2997" t="s">
        <v>378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274</v>
      </c>
      <c r="L2997" t="s">
        <v>77</v>
      </c>
      <c r="M2997" t="s"/>
      <c r="N2997" t="s">
        <v>379</v>
      </c>
      <c r="O2997" t="s">
        <v>79</v>
      </c>
      <c r="P2997" t="s">
        <v>378</v>
      </c>
      <c r="Q2997" t="s"/>
      <c r="R2997" t="s">
        <v>80</v>
      </c>
      <c r="S2997" t="s">
        <v>3383</v>
      </c>
      <c r="T2997" t="s">
        <v>82</v>
      </c>
      <c r="U2997" t="s">
        <v>83</v>
      </c>
      <c r="V2997" t="s">
        <v>84</v>
      </c>
      <c r="W2997" t="s">
        <v>103</v>
      </c>
      <c r="X2997" t="s"/>
      <c r="Y2997" t="s">
        <v>86</v>
      </c>
      <c r="Z2997">
        <f>HYPERLINK("https://hotelmonitor-cachepage.eclerx.com/savepage/tk_15454758706591415_sr_61.html","info")</f>
        <v/>
      </c>
      <c r="AA2997" t="n">
        <v>-6873069</v>
      </c>
      <c r="AB2997" t="s">
        <v>399</v>
      </c>
      <c r="AC2997" t="s">
        <v>88</v>
      </c>
      <c r="AD2997" t="s">
        <v>89</v>
      </c>
      <c r="AE2997" t="s"/>
      <c r="AF2997" t="s"/>
      <c r="AG2997" t="s"/>
      <c r="AH2997" t="s">
        <v>3384</v>
      </c>
      <c r="AI2997" t="s">
        <v>3385</v>
      </c>
      <c r="AJ2997" t="s"/>
      <c r="AK2997" t="s">
        <v>91</v>
      </c>
      <c r="AL2997" t="s"/>
      <c r="AM2997" t="s"/>
      <c r="AN2997" t="s">
        <v>91</v>
      </c>
      <c r="AO2997" t="s"/>
      <c r="AP2997" t="n">
        <v>16</v>
      </c>
      <c r="AQ2997" t="s">
        <v>92</v>
      </c>
      <c r="AR2997" t="s"/>
      <c r="AS2997" t="s">
        <v>512</v>
      </c>
      <c r="AT2997" t="s">
        <v>94</v>
      </c>
      <c r="AU2997" t="s">
        <v>91</v>
      </c>
      <c r="AV2997" t="s"/>
      <c r="AW2997" t="s">
        <v>95</v>
      </c>
      <c r="AX2997" t="s"/>
      <c r="AY2997" t="n">
        <v>6873069</v>
      </c>
      <c r="AZ2997" t="s">
        <v>384</v>
      </c>
      <c r="BA2997" t="s"/>
      <c r="BB2997" t="s"/>
      <c r="BC2997" t="n">
        <v>38.9057</v>
      </c>
      <c r="BD2997" t="n">
        <v>38.9057</v>
      </c>
      <c r="BE2997" t="s">
        <v>3386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>
        <v>98</v>
      </c>
      <c r="BO2997" t="s">
        <v>82</v>
      </c>
      <c r="BP2997" t="s">
        <v>99</v>
      </c>
      <c r="BQ2997" t="s">
        <v>403</v>
      </c>
      <c r="BR2997" t="s">
        <v>387</v>
      </c>
    </row>
    <row r="2998" spans="1:70">
      <c r="A2998" t="s">
        <v>70</v>
      </c>
      <c r="B2998" t="s">
        <v>71</v>
      </c>
      <c r="C2998" t="s">
        <v>438</v>
      </c>
      <c r="D2998" t="n">
        <v>3</v>
      </c>
      <c r="E2998" t="s">
        <v>378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247.5</v>
      </c>
      <c r="L2998" t="s">
        <v>77</v>
      </c>
      <c r="M2998" t="s"/>
      <c r="N2998" t="s">
        <v>490</v>
      </c>
      <c r="O2998" t="s">
        <v>79</v>
      </c>
      <c r="P2998" t="s">
        <v>378</v>
      </c>
      <c r="Q2998" t="s"/>
      <c r="R2998" t="s">
        <v>80</v>
      </c>
      <c r="S2998" t="s">
        <v>1290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HYPERLINK("https://hotelmonitor-cachepage.eclerx.com/savepage/tk_15454758706591415_sr_61.html","info")</f>
        <v/>
      </c>
      <c r="AA2998" t="n">
        <v>-6873069</v>
      </c>
      <c r="AB2998" t="s">
        <v>381</v>
      </c>
      <c r="AC2998" t="s">
        <v>196</v>
      </c>
      <c r="AD2998" t="s">
        <v>89</v>
      </c>
      <c r="AE2998" t="s"/>
      <c r="AF2998" t="s"/>
      <c r="AG2998" t="s"/>
      <c r="AH2998" t="s">
        <v>1291</v>
      </c>
      <c r="AI2998" t="s">
        <v>1292</v>
      </c>
      <c r="AJ2998" t="s"/>
      <c r="AK2998" t="s">
        <v>91</v>
      </c>
      <c r="AL2998" t="s"/>
      <c r="AM2998" t="s"/>
      <c r="AN2998" t="s">
        <v>99</v>
      </c>
      <c r="AO2998" t="s">
        <v>200</v>
      </c>
      <c r="AP2998" t="n">
        <v>16</v>
      </c>
      <c r="AQ2998" t="s">
        <v>92</v>
      </c>
      <c r="AR2998" t="s"/>
      <c r="AS2998" t="s">
        <v>115</v>
      </c>
      <c r="AT2998" t="s">
        <v>94</v>
      </c>
      <c r="AU2998" t="s">
        <v>91</v>
      </c>
      <c r="AV2998" t="s"/>
      <c r="AW2998" t="s">
        <v>95</v>
      </c>
      <c r="AX2998" t="s"/>
      <c r="AY2998" t="n">
        <v>6873069</v>
      </c>
      <c r="AZ2998" t="s">
        <v>384</v>
      </c>
      <c r="BA2998" t="s"/>
      <c r="BB2998" t="s"/>
      <c r="BC2998" t="n">
        <v>38.9057</v>
      </c>
      <c r="BD2998" t="n">
        <v>38.9057</v>
      </c>
      <c r="BE2998" t="s">
        <v>3387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>
        <v>98</v>
      </c>
      <c r="BO2998" t="s">
        <v>82</v>
      </c>
      <c r="BP2998" t="s">
        <v>99</v>
      </c>
      <c r="BQ2998" t="s">
        <v>495</v>
      </c>
      <c r="BR2998" t="s">
        <v>387</v>
      </c>
    </row>
    <row r="2999" spans="1:70">
      <c r="A2999" t="s">
        <v>70</v>
      </c>
      <c r="B2999" t="s">
        <v>71</v>
      </c>
      <c r="C2999" t="s">
        <v>438</v>
      </c>
      <c r="D2999" t="n">
        <v>3</v>
      </c>
      <c r="E2999" t="s">
        <v>378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247.5</v>
      </c>
      <c r="L2999" t="s">
        <v>77</v>
      </c>
      <c r="M2999" t="s"/>
      <c r="N2999" t="s">
        <v>490</v>
      </c>
      <c r="O2999" t="s">
        <v>79</v>
      </c>
      <c r="P2999" t="s">
        <v>378</v>
      </c>
      <c r="Q2999" t="s"/>
      <c r="R2999" t="s">
        <v>80</v>
      </c>
      <c r="S2999" t="s">
        <v>1290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HYPERLINK("https://hotelmonitor-cachepage.eclerx.com/savepage/tk_15454758706591415_sr_61.html","info")</f>
        <v/>
      </c>
      <c r="AA2999" t="n">
        <v>-6873069</v>
      </c>
      <c r="AB2999" t="s">
        <v>381</v>
      </c>
      <c r="AC2999" t="s">
        <v>196</v>
      </c>
      <c r="AD2999" t="s">
        <v>89</v>
      </c>
      <c r="AE2999" t="s"/>
      <c r="AF2999" t="s"/>
      <c r="AG2999" t="s"/>
      <c r="AH2999" t="s">
        <v>1291</v>
      </c>
      <c r="AI2999" t="s">
        <v>1292</v>
      </c>
      <c r="AJ2999" t="s"/>
      <c r="AK2999" t="s">
        <v>91</v>
      </c>
      <c r="AL2999" t="s"/>
      <c r="AM2999" t="s"/>
      <c r="AN2999" t="s">
        <v>99</v>
      </c>
      <c r="AO2999" t="s">
        <v>200</v>
      </c>
      <c r="AP2999" t="n">
        <v>16</v>
      </c>
      <c r="AQ2999" t="s">
        <v>92</v>
      </c>
      <c r="AR2999" t="s"/>
      <c r="AS2999" t="s">
        <v>115</v>
      </c>
      <c r="AT2999" t="s">
        <v>94</v>
      </c>
      <c r="AU2999" t="s">
        <v>91</v>
      </c>
      <c r="AV2999" t="s"/>
      <c r="AW2999" t="s">
        <v>95</v>
      </c>
      <c r="AX2999" t="s"/>
      <c r="AY2999" t="n">
        <v>6873069</v>
      </c>
      <c r="AZ2999" t="s">
        <v>384</v>
      </c>
      <c r="BA2999" t="s"/>
      <c r="BB2999" t="s"/>
      <c r="BC2999" t="n">
        <v>38.9057</v>
      </c>
      <c r="BD2999" t="n">
        <v>38.9057</v>
      </c>
      <c r="BE2999" t="s">
        <v>3387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>
        <v>98</v>
      </c>
      <c r="BO2999" t="s">
        <v>82</v>
      </c>
      <c r="BP2999" t="s">
        <v>99</v>
      </c>
      <c r="BQ2999" t="s">
        <v>495</v>
      </c>
      <c r="BR2999" t="s">
        <v>387</v>
      </c>
    </row>
    <row r="3000" spans="1:70">
      <c r="A3000" t="s">
        <v>70</v>
      </c>
      <c r="B3000" t="s">
        <v>71</v>
      </c>
      <c r="C3000" t="s">
        <v>438</v>
      </c>
      <c r="D3000" t="n">
        <v>3</v>
      </c>
      <c r="E3000" t="s">
        <v>378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275</v>
      </c>
      <c r="L3000" t="s">
        <v>77</v>
      </c>
      <c r="M3000" t="s"/>
      <c r="N3000" t="s">
        <v>490</v>
      </c>
      <c r="O3000" t="s">
        <v>79</v>
      </c>
      <c r="P3000" t="s">
        <v>378</v>
      </c>
      <c r="Q3000" t="s"/>
      <c r="R3000" t="s">
        <v>80</v>
      </c>
      <c r="S3000" t="s">
        <v>1302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HYPERLINK("https://hotelmonitor-cachepage.eclerx.com/savepage/tk_15454758706591415_sr_61.html","info")</f>
        <v/>
      </c>
      <c r="AA3000" t="n">
        <v>-6873069</v>
      </c>
      <c r="AB3000" t="s">
        <v>394</v>
      </c>
      <c r="AC3000" t="s">
        <v>88</v>
      </c>
      <c r="AD3000" t="s">
        <v>89</v>
      </c>
      <c r="AE3000" t="s"/>
      <c r="AF3000" t="s"/>
      <c r="AG3000" t="s"/>
      <c r="AH3000" t="s">
        <v>1303</v>
      </c>
      <c r="AI3000" t="s">
        <v>1304</v>
      </c>
      <c r="AJ3000" t="s"/>
      <c r="AK3000" t="s">
        <v>91</v>
      </c>
      <c r="AL3000" t="s"/>
      <c r="AM3000" t="s"/>
      <c r="AN3000" t="s">
        <v>91</v>
      </c>
      <c r="AO3000" t="s"/>
      <c r="AP3000" t="n">
        <v>16</v>
      </c>
      <c r="AQ3000" t="s">
        <v>92</v>
      </c>
      <c r="AR3000" t="s"/>
      <c r="AS3000" t="s">
        <v>115</v>
      </c>
      <c r="AT3000" t="s">
        <v>94</v>
      </c>
      <c r="AU3000" t="s">
        <v>91</v>
      </c>
      <c r="AV3000" t="s"/>
      <c r="AW3000" t="s">
        <v>95</v>
      </c>
      <c r="AX3000" t="s"/>
      <c r="AY3000" t="n">
        <v>6873069</v>
      </c>
      <c r="AZ3000" t="s">
        <v>384</v>
      </c>
      <c r="BA3000" t="s"/>
      <c r="BB3000" t="s"/>
      <c r="BC3000" t="n">
        <v>38.9057</v>
      </c>
      <c r="BD3000" t="n">
        <v>38.9057</v>
      </c>
      <c r="BE3000" t="s">
        <v>3388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>
        <v>98</v>
      </c>
      <c r="BO3000" t="s">
        <v>82</v>
      </c>
      <c r="BP3000" t="s">
        <v>99</v>
      </c>
      <c r="BQ3000" t="s">
        <v>495</v>
      </c>
      <c r="BR3000" t="s">
        <v>387</v>
      </c>
    </row>
    <row r="3001" spans="1:70">
      <c r="A3001" t="s">
        <v>70</v>
      </c>
      <c r="B3001" t="s">
        <v>71</v>
      </c>
      <c r="C3001" t="s">
        <v>438</v>
      </c>
      <c r="D3001" t="n">
        <v>3</v>
      </c>
      <c r="E3001" t="s">
        <v>378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275</v>
      </c>
      <c r="L3001" t="s">
        <v>77</v>
      </c>
      <c r="M3001" t="s"/>
      <c r="N3001" t="s">
        <v>490</v>
      </c>
      <c r="O3001" t="s">
        <v>79</v>
      </c>
      <c r="P3001" t="s">
        <v>378</v>
      </c>
      <c r="Q3001" t="s"/>
      <c r="R3001" t="s">
        <v>80</v>
      </c>
      <c r="S3001" t="s">
        <v>1302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HYPERLINK("https://hotelmonitor-cachepage.eclerx.com/savepage/tk_15454758706591415_sr_61.html","info")</f>
        <v/>
      </c>
      <c r="AA3001" t="n">
        <v>-6873069</v>
      </c>
      <c r="AB3001" t="s">
        <v>394</v>
      </c>
      <c r="AC3001" t="s">
        <v>88</v>
      </c>
      <c r="AD3001" t="s">
        <v>89</v>
      </c>
      <c r="AE3001" t="s"/>
      <c r="AF3001" t="s"/>
      <c r="AG3001" t="s"/>
      <c r="AH3001" t="s">
        <v>1303</v>
      </c>
      <c r="AI3001" t="s">
        <v>1304</v>
      </c>
      <c r="AJ3001" t="s"/>
      <c r="AK3001" t="s">
        <v>91</v>
      </c>
      <c r="AL3001" t="s"/>
      <c r="AM3001" t="s"/>
      <c r="AN3001" t="s">
        <v>91</v>
      </c>
      <c r="AO3001" t="s"/>
      <c r="AP3001" t="n">
        <v>16</v>
      </c>
      <c r="AQ3001" t="s">
        <v>92</v>
      </c>
      <c r="AR3001" t="s"/>
      <c r="AS3001" t="s">
        <v>115</v>
      </c>
      <c r="AT3001" t="s">
        <v>94</v>
      </c>
      <c r="AU3001" t="s">
        <v>91</v>
      </c>
      <c r="AV3001" t="s"/>
      <c r="AW3001" t="s">
        <v>95</v>
      </c>
      <c r="AX3001" t="s"/>
      <c r="AY3001" t="n">
        <v>6873069</v>
      </c>
      <c r="AZ3001" t="s">
        <v>384</v>
      </c>
      <c r="BA3001" t="s"/>
      <c r="BB3001" t="s"/>
      <c r="BC3001" t="n">
        <v>38.9057</v>
      </c>
      <c r="BD3001" t="n">
        <v>38.9057</v>
      </c>
      <c r="BE3001" t="s">
        <v>3388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>
        <v>98</v>
      </c>
      <c r="BO3001" t="s">
        <v>82</v>
      </c>
      <c r="BP3001" t="s">
        <v>99</v>
      </c>
      <c r="BQ3001" t="s">
        <v>495</v>
      </c>
      <c r="BR3001" t="s">
        <v>387</v>
      </c>
    </row>
    <row r="3002" spans="1:70">
      <c r="A3002" t="s">
        <v>70</v>
      </c>
      <c r="B3002" t="s">
        <v>71</v>
      </c>
      <c r="C3002" t="s">
        <v>438</v>
      </c>
      <c r="D3002" t="n">
        <v>3</v>
      </c>
      <c r="E3002" t="s">
        <v>378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279.9</v>
      </c>
      <c r="L3002" t="s">
        <v>77</v>
      </c>
      <c r="M3002" t="s"/>
      <c r="N3002" t="s">
        <v>490</v>
      </c>
      <c r="O3002" t="s">
        <v>79</v>
      </c>
      <c r="P3002" t="s">
        <v>378</v>
      </c>
      <c r="Q3002" t="s"/>
      <c r="R3002" t="s">
        <v>80</v>
      </c>
      <c r="S3002" t="s">
        <v>3389</v>
      </c>
      <c r="T3002" t="s">
        <v>82</v>
      </c>
      <c r="U3002" t="s">
        <v>83</v>
      </c>
      <c r="V3002" t="s">
        <v>84</v>
      </c>
      <c r="W3002" t="s">
        <v>103</v>
      </c>
      <c r="X3002" t="s"/>
      <c r="Y3002" t="s">
        <v>86</v>
      </c>
      <c r="Z3002">
        <f>HYPERLINK("https://hotelmonitor-cachepage.eclerx.com/savepage/tk_15454758706591415_sr_61.html","info")</f>
        <v/>
      </c>
      <c r="AA3002" t="n">
        <v>-6873069</v>
      </c>
      <c r="AB3002" t="s">
        <v>389</v>
      </c>
      <c r="AC3002" t="s">
        <v>196</v>
      </c>
      <c r="AD3002" t="s">
        <v>89</v>
      </c>
      <c r="AE3002" t="s"/>
      <c r="AF3002" t="s"/>
      <c r="AG3002" t="s"/>
      <c r="AH3002" t="s">
        <v>3390</v>
      </c>
      <c r="AI3002" t="s">
        <v>3391</v>
      </c>
      <c r="AJ3002" t="s"/>
      <c r="AK3002" t="s">
        <v>91</v>
      </c>
      <c r="AL3002" t="s"/>
      <c r="AM3002" t="s"/>
      <c r="AN3002" t="s">
        <v>91</v>
      </c>
      <c r="AO3002" t="s"/>
      <c r="AP3002" t="n">
        <v>16</v>
      </c>
      <c r="AQ3002" t="s">
        <v>92</v>
      </c>
      <c r="AR3002" t="s"/>
      <c r="AS3002" t="s">
        <v>115</v>
      </c>
      <c r="AT3002" t="s">
        <v>94</v>
      </c>
      <c r="AU3002" t="s">
        <v>91</v>
      </c>
      <c r="AV3002" t="s"/>
      <c r="AW3002" t="s">
        <v>95</v>
      </c>
      <c r="AX3002" t="s"/>
      <c r="AY3002" t="n">
        <v>6873069</v>
      </c>
      <c r="AZ3002" t="s">
        <v>384</v>
      </c>
      <c r="BA3002" t="s"/>
      <c r="BB3002" t="s"/>
      <c r="BC3002" t="n">
        <v>38.9057</v>
      </c>
      <c r="BD3002" t="n">
        <v>38.9057</v>
      </c>
      <c r="BE3002" t="s">
        <v>3392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>
        <v>98</v>
      </c>
      <c r="BO3002" t="s">
        <v>82</v>
      </c>
      <c r="BP3002" t="s">
        <v>99</v>
      </c>
      <c r="BQ3002" t="s">
        <v>495</v>
      </c>
      <c r="BR3002" t="s">
        <v>387</v>
      </c>
    </row>
    <row r="3003" spans="1:70">
      <c r="A3003" t="s">
        <v>70</v>
      </c>
      <c r="B3003" t="s">
        <v>71</v>
      </c>
      <c r="C3003" t="s">
        <v>438</v>
      </c>
      <c r="D3003" t="n">
        <v>3</v>
      </c>
      <c r="E3003" t="s">
        <v>378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279.9</v>
      </c>
      <c r="L3003" t="s">
        <v>77</v>
      </c>
      <c r="M3003" t="s"/>
      <c r="N3003" t="s">
        <v>490</v>
      </c>
      <c r="O3003" t="s">
        <v>79</v>
      </c>
      <c r="P3003" t="s">
        <v>378</v>
      </c>
      <c r="Q3003" t="s"/>
      <c r="R3003" t="s">
        <v>80</v>
      </c>
      <c r="S3003" t="s">
        <v>3389</v>
      </c>
      <c r="T3003" t="s">
        <v>82</v>
      </c>
      <c r="U3003" t="s">
        <v>83</v>
      </c>
      <c r="V3003" t="s">
        <v>84</v>
      </c>
      <c r="W3003" t="s">
        <v>103</v>
      </c>
      <c r="X3003" t="s"/>
      <c r="Y3003" t="s">
        <v>86</v>
      </c>
      <c r="Z3003">
        <f>HYPERLINK("https://hotelmonitor-cachepage.eclerx.com/savepage/tk_15454758706591415_sr_61.html","info")</f>
        <v/>
      </c>
      <c r="AA3003" t="n">
        <v>-6873069</v>
      </c>
      <c r="AB3003" t="s">
        <v>389</v>
      </c>
      <c r="AC3003" t="s">
        <v>196</v>
      </c>
      <c r="AD3003" t="s">
        <v>89</v>
      </c>
      <c r="AE3003" t="s"/>
      <c r="AF3003" t="s"/>
      <c r="AG3003" t="s"/>
      <c r="AH3003" t="s">
        <v>3390</v>
      </c>
      <c r="AI3003" t="s">
        <v>3391</v>
      </c>
      <c r="AJ3003" t="s"/>
      <c r="AK3003" t="s">
        <v>91</v>
      </c>
      <c r="AL3003" t="s"/>
      <c r="AM3003" t="s"/>
      <c r="AN3003" t="s">
        <v>91</v>
      </c>
      <c r="AO3003" t="s"/>
      <c r="AP3003" t="n">
        <v>16</v>
      </c>
      <c r="AQ3003" t="s">
        <v>92</v>
      </c>
      <c r="AR3003" t="s"/>
      <c r="AS3003" t="s">
        <v>115</v>
      </c>
      <c r="AT3003" t="s">
        <v>94</v>
      </c>
      <c r="AU3003" t="s">
        <v>91</v>
      </c>
      <c r="AV3003" t="s"/>
      <c r="AW3003" t="s">
        <v>95</v>
      </c>
      <c r="AX3003" t="s"/>
      <c r="AY3003" t="n">
        <v>6873069</v>
      </c>
      <c r="AZ3003" t="s">
        <v>384</v>
      </c>
      <c r="BA3003" t="s"/>
      <c r="BB3003" t="s"/>
      <c r="BC3003" t="n">
        <v>38.9057</v>
      </c>
      <c r="BD3003" t="n">
        <v>38.9057</v>
      </c>
      <c r="BE3003" t="s">
        <v>3392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>
        <v>98</v>
      </c>
      <c r="BO3003" t="s">
        <v>82</v>
      </c>
      <c r="BP3003" t="s">
        <v>99</v>
      </c>
      <c r="BQ3003" t="s">
        <v>495</v>
      </c>
      <c r="BR3003" t="s">
        <v>387</v>
      </c>
    </row>
    <row r="3004" spans="1:70">
      <c r="A3004" t="s">
        <v>70</v>
      </c>
      <c r="B3004" t="s">
        <v>71</v>
      </c>
      <c r="C3004" t="s">
        <v>438</v>
      </c>
      <c r="D3004" t="n">
        <v>3</v>
      </c>
      <c r="E3004" t="s">
        <v>378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311</v>
      </c>
      <c r="L3004" t="s">
        <v>77</v>
      </c>
      <c r="M3004" t="s"/>
      <c r="N3004" t="s">
        <v>490</v>
      </c>
      <c r="O3004" t="s">
        <v>79</v>
      </c>
      <c r="P3004" t="s">
        <v>378</v>
      </c>
      <c r="Q3004" t="s"/>
      <c r="R3004" t="s">
        <v>80</v>
      </c>
      <c r="S3004" t="s">
        <v>3393</v>
      </c>
      <c r="T3004" t="s">
        <v>82</v>
      </c>
      <c r="U3004" t="s">
        <v>83</v>
      </c>
      <c r="V3004" t="s">
        <v>84</v>
      </c>
      <c r="W3004" t="s">
        <v>103</v>
      </c>
      <c r="X3004" t="s"/>
      <c r="Y3004" t="s">
        <v>86</v>
      </c>
      <c r="Z3004">
        <f>HYPERLINK("https://hotelmonitor-cachepage.eclerx.com/savepage/tk_15454758706591415_sr_61.html","info")</f>
        <v/>
      </c>
      <c r="AA3004" t="n">
        <v>-6873069</v>
      </c>
      <c r="AB3004" t="s">
        <v>399</v>
      </c>
      <c r="AC3004" t="s">
        <v>88</v>
      </c>
      <c r="AD3004" t="s">
        <v>89</v>
      </c>
      <c r="AE3004" t="s"/>
      <c r="AF3004" t="s"/>
      <c r="AG3004" t="s"/>
      <c r="AH3004" t="s">
        <v>3394</v>
      </c>
      <c r="AI3004" t="s">
        <v>3395</v>
      </c>
      <c r="AJ3004" t="s"/>
      <c r="AK3004" t="s">
        <v>91</v>
      </c>
      <c r="AL3004" t="s"/>
      <c r="AM3004" t="s"/>
      <c r="AN3004" t="s">
        <v>91</v>
      </c>
      <c r="AO3004" t="s"/>
      <c r="AP3004" t="n">
        <v>16</v>
      </c>
      <c r="AQ3004" t="s">
        <v>92</v>
      </c>
      <c r="AR3004" t="s"/>
      <c r="AS3004" t="s">
        <v>115</v>
      </c>
      <c r="AT3004" t="s">
        <v>94</v>
      </c>
      <c r="AU3004" t="s">
        <v>91</v>
      </c>
      <c r="AV3004" t="s"/>
      <c r="AW3004" t="s">
        <v>95</v>
      </c>
      <c r="AX3004" t="s"/>
      <c r="AY3004" t="n">
        <v>6873069</v>
      </c>
      <c r="AZ3004" t="s">
        <v>384</v>
      </c>
      <c r="BA3004" t="s"/>
      <c r="BB3004" t="s"/>
      <c r="BC3004" t="n">
        <v>38.9057</v>
      </c>
      <c r="BD3004" t="n">
        <v>38.9057</v>
      </c>
      <c r="BE3004" t="s">
        <v>3396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>
        <v>98</v>
      </c>
      <c r="BO3004" t="s">
        <v>82</v>
      </c>
      <c r="BP3004" t="s">
        <v>99</v>
      </c>
      <c r="BQ3004" t="s">
        <v>495</v>
      </c>
      <c r="BR3004" t="s">
        <v>387</v>
      </c>
    </row>
    <row r="3005" spans="1:70">
      <c r="A3005" t="s">
        <v>70</v>
      </c>
      <c r="B3005" t="s">
        <v>71</v>
      </c>
      <c r="C3005" t="s">
        <v>438</v>
      </c>
      <c r="D3005" t="n">
        <v>3</v>
      </c>
      <c r="E3005" t="s">
        <v>378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311</v>
      </c>
      <c r="L3005" t="s">
        <v>77</v>
      </c>
      <c r="M3005" t="s"/>
      <c r="N3005" t="s">
        <v>490</v>
      </c>
      <c r="O3005" t="s">
        <v>79</v>
      </c>
      <c r="P3005" t="s">
        <v>378</v>
      </c>
      <c r="Q3005" t="s"/>
      <c r="R3005" t="s">
        <v>80</v>
      </c>
      <c r="S3005" t="s">
        <v>3393</v>
      </c>
      <c r="T3005" t="s">
        <v>82</v>
      </c>
      <c r="U3005" t="s">
        <v>83</v>
      </c>
      <c r="V3005" t="s">
        <v>84</v>
      </c>
      <c r="W3005" t="s">
        <v>103</v>
      </c>
      <c r="X3005" t="s"/>
      <c r="Y3005" t="s">
        <v>86</v>
      </c>
      <c r="Z3005">
        <f>HYPERLINK("https://hotelmonitor-cachepage.eclerx.com/savepage/tk_15454758706591415_sr_61.html","info")</f>
        <v/>
      </c>
      <c r="AA3005" t="n">
        <v>-6873069</v>
      </c>
      <c r="AB3005" t="s">
        <v>399</v>
      </c>
      <c r="AC3005" t="s">
        <v>88</v>
      </c>
      <c r="AD3005" t="s">
        <v>89</v>
      </c>
      <c r="AE3005" t="s"/>
      <c r="AF3005" t="s"/>
      <c r="AG3005" t="s"/>
      <c r="AH3005" t="s">
        <v>3394</v>
      </c>
      <c r="AI3005" t="s">
        <v>3395</v>
      </c>
      <c r="AJ3005" t="s"/>
      <c r="AK3005" t="s">
        <v>91</v>
      </c>
      <c r="AL3005" t="s"/>
      <c r="AM3005" t="s"/>
      <c r="AN3005" t="s">
        <v>91</v>
      </c>
      <c r="AO3005" t="s"/>
      <c r="AP3005" t="n">
        <v>16</v>
      </c>
      <c r="AQ3005" t="s">
        <v>92</v>
      </c>
      <c r="AR3005" t="s"/>
      <c r="AS3005" t="s">
        <v>115</v>
      </c>
      <c r="AT3005" t="s">
        <v>94</v>
      </c>
      <c r="AU3005" t="s">
        <v>91</v>
      </c>
      <c r="AV3005" t="s"/>
      <c r="AW3005" t="s">
        <v>95</v>
      </c>
      <c r="AX3005" t="s"/>
      <c r="AY3005" t="n">
        <v>6873069</v>
      </c>
      <c r="AZ3005" t="s">
        <v>384</v>
      </c>
      <c r="BA3005" t="s"/>
      <c r="BB3005" t="s"/>
      <c r="BC3005" t="n">
        <v>38.9057</v>
      </c>
      <c r="BD3005" t="n">
        <v>38.9057</v>
      </c>
      <c r="BE3005" t="s">
        <v>3396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>
        <v>98</v>
      </c>
      <c r="BO3005" t="s">
        <v>82</v>
      </c>
      <c r="BP3005" t="s">
        <v>99</v>
      </c>
      <c r="BQ3005" t="s">
        <v>495</v>
      </c>
      <c r="BR3005" t="s">
        <v>387</v>
      </c>
    </row>
    <row r="3006" spans="1:70">
      <c r="A3006" t="s">
        <v>70</v>
      </c>
      <c r="B3006" t="s">
        <v>71</v>
      </c>
      <c r="C3006" t="s">
        <v>438</v>
      </c>
      <c r="D3006" t="n">
        <v>3</v>
      </c>
      <c r="E3006" t="s">
        <v>378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292.5</v>
      </c>
      <c r="L3006" t="s">
        <v>77</v>
      </c>
      <c r="M3006" t="s"/>
      <c r="N3006" t="s">
        <v>379</v>
      </c>
      <c r="O3006" t="s">
        <v>79</v>
      </c>
      <c r="P3006" t="s">
        <v>378</v>
      </c>
      <c r="Q3006" t="s"/>
      <c r="R3006" t="s">
        <v>80</v>
      </c>
      <c r="S3006" t="s">
        <v>3397</v>
      </c>
      <c r="T3006" t="s">
        <v>82</v>
      </c>
      <c r="U3006" t="s">
        <v>83</v>
      </c>
      <c r="V3006" t="s">
        <v>84</v>
      </c>
      <c r="W3006" t="s">
        <v>85</v>
      </c>
      <c r="X3006" t="s"/>
      <c r="Y3006" t="s">
        <v>86</v>
      </c>
      <c r="Z3006">
        <f>HYPERLINK("https://hotelmonitor-cachepage.eclerx.com/savepage/tk_15454758706591415_sr_61.html","info")</f>
        <v/>
      </c>
      <c r="AA3006" t="n">
        <v>-6873069</v>
      </c>
      <c r="AB3006" t="s">
        <v>381</v>
      </c>
      <c r="AC3006" t="s">
        <v>196</v>
      </c>
      <c r="AD3006" t="s">
        <v>89</v>
      </c>
      <c r="AE3006" t="s"/>
      <c r="AF3006" t="s"/>
      <c r="AG3006" t="s"/>
      <c r="AH3006" t="s">
        <v>3398</v>
      </c>
      <c r="AI3006" t="s">
        <v>3399</v>
      </c>
      <c r="AJ3006" t="s"/>
      <c r="AK3006" t="s">
        <v>91</v>
      </c>
      <c r="AL3006" t="s"/>
      <c r="AM3006" t="s"/>
      <c r="AN3006" t="s">
        <v>99</v>
      </c>
      <c r="AO3006" t="s">
        <v>200</v>
      </c>
      <c r="AP3006" t="n">
        <v>16</v>
      </c>
      <c r="AQ3006" t="s">
        <v>92</v>
      </c>
      <c r="AR3006" t="s"/>
      <c r="AS3006" t="s">
        <v>512</v>
      </c>
      <c r="AT3006" t="s">
        <v>94</v>
      </c>
      <c r="AU3006" t="s">
        <v>91</v>
      </c>
      <c r="AV3006" t="s"/>
      <c r="AW3006" t="s">
        <v>95</v>
      </c>
      <c r="AX3006" t="s"/>
      <c r="AY3006" t="n">
        <v>6873069</v>
      </c>
      <c r="AZ3006" t="s">
        <v>384</v>
      </c>
      <c r="BA3006" t="s"/>
      <c r="BB3006" t="s"/>
      <c r="BC3006" t="n">
        <v>38.9057</v>
      </c>
      <c r="BD3006" t="n">
        <v>38.9057</v>
      </c>
      <c r="BE3006" t="s">
        <v>3400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>
        <v>98</v>
      </c>
      <c r="BO3006" t="s">
        <v>82</v>
      </c>
      <c r="BP3006" t="s">
        <v>99</v>
      </c>
      <c r="BQ3006" t="s">
        <v>416</v>
      </c>
      <c r="BR3006" t="s">
        <v>387</v>
      </c>
    </row>
    <row r="3007" spans="1:70">
      <c r="A3007" t="s">
        <v>70</v>
      </c>
      <c r="B3007" t="s">
        <v>71</v>
      </c>
      <c r="C3007" t="s">
        <v>438</v>
      </c>
      <c r="D3007" t="n">
        <v>3</v>
      </c>
      <c r="E3007" t="s">
        <v>378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292.5</v>
      </c>
      <c r="L3007" t="s">
        <v>77</v>
      </c>
      <c r="M3007" t="s"/>
      <c r="N3007" t="s">
        <v>379</v>
      </c>
      <c r="O3007" t="s">
        <v>79</v>
      </c>
      <c r="P3007" t="s">
        <v>378</v>
      </c>
      <c r="Q3007" t="s"/>
      <c r="R3007" t="s">
        <v>80</v>
      </c>
      <c r="S3007" t="s">
        <v>3397</v>
      </c>
      <c r="T3007" t="s">
        <v>82</v>
      </c>
      <c r="U3007" t="s">
        <v>83</v>
      </c>
      <c r="V3007" t="s">
        <v>84</v>
      </c>
      <c r="W3007" t="s">
        <v>85</v>
      </c>
      <c r="X3007" t="s"/>
      <c r="Y3007" t="s">
        <v>86</v>
      </c>
      <c r="Z3007">
        <f>HYPERLINK("https://hotelmonitor-cachepage.eclerx.com/savepage/tk_15454758706591415_sr_61.html","info")</f>
        <v/>
      </c>
      <c r="AA3007" t="n">
        <v>-6873069</v>
      </c>
      <c r="AB3007" t="s">
        <v>381</v>
      </c>
      <c r="AC3007" t="s">
        <v>196</v>
      </c>
      <c r="AD3007" t="s">
        <v>89</v>
      </c>
      <c r="AE3007" t="s"/>
      <c r="AF3007" t="s"/>
      <c r="AG3007" t="s"/>
      <c r="AH3007" t="s">
        <v>3398</v>
      </c>
      <c r="AI3007" t="s">
        <v>3399</v>
      </c>
      <c r="AJ3007" t="s"/>
      <c r="AK3007" t="s">
        <v>91</v>
      </c>
      <c r="AL3007" t="s"/>
      <c r="AM3007" t="s"/>
      <c r="AN3007" t="s">
        <v>99</v>
      </c>
      <c r="AO3007" t="s">
        <v>200</v>
      </c>
      <c r="AP3007" t="n">
        <v>16</v>
      </c>
      <c r="AQ3007" t="s">
        <v>92</v>
      </c>
      <c r="AR3007" t="s"/>
      <c r="AS3007" t="s">
        <v>512</v>
      </c>
      <c r="AT3007" t="s">
        <v>94</v>
      </c>
      <c r="AU3007" t="s">
        <v>91</v>
      </c>
      <c r="AV3007" t="s"/>
      <c r="AW3007" t="s">
        <v>95</v>
      </c>
      <c r="AX3007" t="s"/>
      <c r="AY3007" t="n">
        <v>6873069</v>
      </c>
      <c r="AZ3007" t="s">
        <v>384</v>
      </c>
      <c r="BA3007" t="s"/>
      <c r="BB3007" t="s"/>
      <c r="BC3007" t="n">
        <v>38.9057</v>
      </c>
      <c r="BD3007" t="n">
        <v>38.9057</v>
      </c>
      <c r="BE3007" t="s">
        <v>3400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>
        <v>98</v>
      </c>
      <c r="BO3007" t="s">
        <v>82</v>
      </c>
      <c r="BP3007" t="s">
        <v>99</v>
      </c>
      <c r="BQ3007" t="s">
        <v>416</v>
      </c>
      <c r="BR3007" t="s">
        <v>387</v>
      </c>
    </row>
    <row r="3008" spans="1:70">
      <c r="A3008" t="s">
        <v>70</v>
      </c>
      <c r="B3008" t="s">
        <v>71</v>
      </c>
      <c r="C3008" t="s">
        <v>438</v>
      </c>
      <c r="D3008" t="n">
        <v>3</v>
      </c>
      <c r="E3008" t="s">
        <v>378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324.9</v>
      </c>
      <c r="L3008" t="s">
        <v>77</v>
      </c>
      <c r="M3008" t="s"/>
      <c r="N3008" t="s">
        <v>379</v>
      </c>
      <c r="O3008" t="s">
        <v>79</v>
      </c>
      <c r="P3008" t="s">
        <v>378</v>
      </c>
      <c r="Q3008" t="s"/>
      <c r="R3008" t="s">
        <v>80</v>
      </c>
      <c r="S3008" t="s">
        <v>3401</v>
      </c>
      <c r="T3008" t="s">
        <v>82</v>
      </c>
      <c r="U3008" t="s">
        <v>83</v>
      </c>
      <c r="V3008" t="s">
        <v>84</v>
      </c>
      <c r="W3008" t="s">
        <v>103</v>
      </c>
      <c r="X3008" t="s"/>
      <c r="Y3008" t="s">
        <v>86</v>
      </c>
      <c r="Z3008">
        <f>HYPERLINK("https://hotelmonitor-cachepage.eclerx.com/savepage/tk_15454758706591415_sr_61.html","info")</f>
        <v/>
      </c>
      <c r="AA3008" t="n">
        <v>-6873069</v>
      </c>
      <c r="AB3008" t="s">
        <v>389</v>
      </c>
      <c r="AC3008" t="s">
        <v>196</v>
      </c>
      <c r="AD3008" t="s">
        <v>89</v>
      </c>
      <c r="AE3008" t="s"/>
      <c r="AF3008" t="s"/>
      <c r="AG3008" t="s"/>
      <c r="AH3008" t="s">
        <v>3402</v>
      </c>
      <c r="AI3008" t="s">
        <v>3403</v>
      </c>
      <c r="AJ3008" t="s"/>
      <c r="AK3008" t="s">
        <v>91</v>
      </c>
      <c r="AL3008" t="s"/>
      <c r="AM3008" t="s"/>
      <c r="AN3008" t="s">
        <v>91</v>
      </c>
      <c r="AO3008" t="s"/>
      <c r="AP3008" t="n">
        <v>16</v>
      </c>
      <c r="AQ3008" t="s">
        <v>92</v>
      </c>
      <c r="AR3008" t="s"/>
      <c r="AS3008" t="s">
        <v>512</v>
      </c>
      <c r="AT3008" t="s">
        <v>94</v>
      </c>
      <c r="AU3008" t="s">
        <v>91</v>
      </c>
      <c r="AV3008" t="s"/>
      <c r="AW3008" t="s">
        <v>95</v>
      </c>
      <c r="AX3008" t="s"/>
      <c r="AY3008" t="n">
        <v>6873069</v>
      </c>
      <c r="AZ3008" t="s">
        <v>384</v>
      </c>
      <c r="BA3008" t="s"/>
      <c r="BB3008" t="s"/>
      <c r="BC3008" t="n">
        <v>38.9057</v>
      </c>
      <c r="BD3008" t="n">
        <v>38.9057</v>
      </c>
      <c r="BE3008" t="s">
        <v>3404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>
        <v>98</v>
      </c>
      <c r="BO3008" t="s">
        <v>82</v>
      </c>
      <c r="BP3008" t="s">
        <v>99</v>
      </c>
      <c r="BQ3008" t="s">
        <v>416</v>
      </c>
      <c r="BR3008" t="s">
        <v>387</v>
      </c>
    </row>
    <row r="3009" spans="1:70">
      <c r="A3009" t="s">
        <v>70</v>
      </c>
      <c r="B3009" t="s">
        <v>71</v>
      </c>
      <c r="C3009" t="s">
        <v>438</v>
      </c>
      <c r="D3009" t="n">
        <v>3</v>
      </c>
      <c r="E3009" t="s">
        <v>378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324.9</v>
      </c>
      <c r="L3009" t="s">
        <v>77</v>
      </c>
      <c r="M3009" t="s"/>
      <c r="N3009" t="s">
        <v>379</v>
      </c>
      <c r="O3009" t="s">
        <v>79</v>
      </c>
      <c r="P3009" t="s">
        <v>378</v>
      </c>
      <c r="Q3009" t="s"/>
      <c r="R3009" t="s">
        <v>80</v>
      </c>
      <c r="S3009" t="s">
        <v>3401</v>
      </c>
      <c r="T3009" t="s">
        <v>82</v>
      </c>
      <c r="U3009" t="s">
        <v>83</v>
      </c>
      <c r="V3009" t="s">
        <v>84</v>
      </c>
      <c r="W3009" t="s">
        <v>103</v>
      </c>
      <c r="X3009" t="s"/>
      <c r="Y3009" t="s">
        <v>86</v>
      </c>
      <c r="Z3009">
        <f>HYPERLINK("https://hotelmonitor-cachepage.eclerx.com/savepage/tk_15454758706591415_sr_61.html","info")</f>
        <v/>
      </c>
      <c r="AA3009" t="n">
        <v>-6873069</v>
      </c>
      <c r="AB3009" t="s">
        <v>389</v>
      </c>
      <c r="AC3009" t="s">
        <v>196</v>
      </c>
      <c r="AD3009" t="s">
        <v>89</v>
      </c>
      <c r="AE3009" t="s"/>
      <c r="AF3009" t="s"/>
      <c r="AG3009" t="s"/>
      <c r="AH3009" t="s">
        <v>3402</v>
      </c>
      <c r="AI3009" t="s">
        <v>3403</v>
      </c>
      <c r="AJ3009" t="s"/>
      <c r="AK3009" t="s">
        <v>91</v>
      </c>
      <c r="AL3009" t="s"/>
      <c r="AM3009" t="s"/>
      <c r="AN3009" t="s">
        <v>91</v>
      </c>
      <c r="AO3009" t="s"/>
      <c r="AP3009" t="n">
        <v>16</v>
      </c>
      <c r="AQ3009" t="s">
        <v>92</v>
      </c>
      <c r="AR3009" t="s"/>
      <c r="AS3009" t="s">
        <v>512</v>
      </c>
      <c r="AT3009" t="s">
        <v>94</v>
      </c>
      <c r="AU3009" t="s">
        <v>91</v>
      </c>
      <c r="AV3009" t="s"/>
      <c r="AW3009" t="s">
        <v>95</v>
      </c>
      <c r="AX3009" t="s"/>
      <c r="AY3009" t="n">
        <v>6873069</v>
      </c>
      <c r="AZ3009" t="s">
        <v>384</v>
      </c>
      <c r="BA3009" t="s"/>
      <c r="BB3009" t="s"/>
      <c r="BC3009" t="n">
        <v>38.9057</v>
      </c>
      <c r="BD3009" t="n">
        <v>38.9057</v>
      </c>
      <c r="BE3009" t="s">
        <v>3404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>
        <v>98</v>
      </c>
      <c r="BO3009" t="s">
        <v>82</v>
      </c>
      <c r="BP3009" t="s">
        <v>99</v>
      </c>
      <c r="BQ3009" t="s">
        <v>416</v>
      </c>
      <c r="BR3009" t="s">
        <v>387</v>
      </c>
    </row>
    <row r="3010" spans="1:70">
      <c r="A3010" t="s">
        <v>70</v>
      </c>
      <c r="B3010" t="s">
        <v>71</v>
      </c>
      <c r="C3010" t="s">
        <v>438</v>
      </c>
      <c r="D3010" t="n">
        <v>3</v>
      </c>
      <c r="E3010" t="s">
        <v>378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325</v>
      </c>
      <c r="L3010" t="s">
        <v>77</v>
      </c>
      <c r="M3010" t="s"/>
      <c r="N3010" t="s">
        <v>379</v>
      </c>
      <c r="O3010" t="s">
        <v>79</v>
      </c>
      <c r="P3010" t="s">
        <v>378</v>
      </c>
      <c r="Q3010" t="s"/>
      <c r="R3010" t="s">
        <v>80</v>
      </c>
      <c r="S3010" t="s">
        <v>3405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HYPERLINK("https://hotelmonitor-cachepage.eclerx.com/savepage/tk_15454758706591415_sr_61.html","info")</f>
        <v/>
      </c>
      <c r="AA3010" t="n">
        <v>-6873069</v>
      </c>
      <c r="AB3010" t="s">
        <v>394</v>
      </c>
      <c r="AC3010" t="s">
        <v>88</v>
      </c>
      <c r="AD3010" t="s">
        <v>89</v>
      </c>
      <c r="AE3010" t="s"/>
      <c r="AF3010" t="s"/>
      <c r="AG3010" t="s"/>
      <c r="AH3010" t="s">
        <v>3406</v>
      </c>
      <c r="AI3010" t="s">
        <v>3407</v>
      </c>
      <c r="AJ3010" t="s"/>
      <c r="AK3010" t="s">
        <v>91</v>
      </c>
      <c r="AL3010" t="s"/>
      <c r="AM3010" t="s"/>
      <c r="AN3010" t="s">
        <v>91</v>
      </c>
      <c r="AO3010" t="s"/>
      <c r="AP3010" t="n">
        <v>16</v>
      </c>
      <c r="AQ3010" t="s">
        <v>92</v>
      </c>
      <c r="AR3010" t="s"/>
      <c r="AS3010" t="s">
        <v>512</v>
      </c>
      <c r="AT3010" t="s">
        <v>94</v>
      </c>
      <c r="AU3010" t="s">
        <v>91</v>
      </c>
      <c r="AV3010" t="s"/>
      <c r="AW3010" t="s">
        <v>95</v>
      </c>
      <c r="AX3010" t="s"/>
      <c r="AY3010" t="n">
        <v>6873069</v>
      </c>
      <c r="AZ3010" t="s">
        <v>384</v>
      </c>
      <c r="BA3010" t="s"/>
      <c r="BB3010" t="s"/>
      <c r="BC3010" t="n">
        <v>38.9057</v>
      </c>
      <c r="BD3010" t="n">
        <v>38.9057</v>
      </c>
      <c r="BE3010" t="s">
        <v>3408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>
        <v>98</v>
      </c>
      <c r="BO3010" t="s">
        <v>82</v>
      </c>
      <c r="BP3010" t="s">
        <v>99</v>
      </c>
      <c r="BQ3010" t="s">
        <v>416</v>
      </c>
      <c r="BR3010" t="s">
        <v>387</v>
      </c>
    </row>
    <row r="3011" spans="1:70">
      <c r="A3011" t="s">
        <v>70</v>
      </c>
      <c r="B3011" t="s">
        <v>71</v>
      </c>
      <c r="C3011" t="s">
        <v>438</v>
      </c>
      <c r="D3011" t="n">
        <v>3</v>
      </c>
      <c r="E3011" t="s">
        <v>378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325</v>
      </c>
      <c r="L3011" t="s">
        <v>77</v>
      </c>
      <c r="M3011" t="s"/>
      <c r="N3011" t="s">
        <v>379</v>
      </c>
      <c r="O3011" t="s">
        <v>79</v>
      </c>
      <c r="P3011" t="s">
        <v>378</v>
      </c>
      <c r="Q3011" t="s"/>
      <c r="R3011" t="s">
        <v>80</v>
      </c>
      <c r="S3011" t="s">
        <v>3405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HYPERLINK("https://hotelmonitor-cachepage.eclerx.com/savepage/tk_15454758706591415_sr_61.html","info")</f>
        <v/>
      </c>
      <c r="AA3011" t="n">
        <v>-6873069</v>
      </c>
      <c r="AB3011" t="s">
        <v>394</v>
      </c>
      <c r="AC3011" t="s">
        <v>88</v>
      </c>
      <c r="AD3011" t="s">
        <v>89</v>
      </c>
      <c r="AE3011" t="s"/>
      <c r="AF3011" t="s"/>
      <c r="AG3011" t="s"/>
      <c r="AH3011" t="s">
        <v>3406</v>
      </c>
      <c r="AI3011" t="s">
        <v>3407</v>
      </c>
      <c r="AJ3011" t="s"/>
      <c r="AK3011" t="s">
        <v>91</v>
      </c>
      <c r="AL3011" t="s"/>
      <c r="AM3011" t="s"/>
      <c r="AN3011" t="s">
        <v>91</v>
      </c>
      <c r="AO3011" t="s"/>
      <c r="AP3011" t="n">
        <v>16</v>
      </c>
      <c r="AQ3011" t="s">
        <v>92</v>
      </c>
      <c r="AR3011" t="s"/>
      <c r="AS3011" t="s">
        <v>512</v>
      </c>
      <c r="AT3011" t="s">
        <v>94</v>
      </c>
      <c r="AU3011" t="s">
        <v>91</v>
      </c>
      <c r="AV3011" t="s"/>
      <c r="AW3011" t="s">
        <v>95</v>
      </c>
      <c r="AX3011" t="s"/>
      <c r="AY3011" t="n">
        <v>6873069</v>
      </c>
      <c r="AZ3011" t="s">
        <v>384</v>
      </c>
      <c r="BA3011" t="s"/>
      <c r="BB3011" t="s"/>
      <c r="BC3011" t="n">
        <v>38.9057</v>
      </c>
      <c r="BD3011" t="n">
        <v>38.9057</v>
      </c>
      <c r="BE3011" t="s">
        <v>3408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>
        <v>98</v>
      </c>
      <c r="BO3011" t="s">
        <v>82</v>
      </c>
      <c r="BP3011" t="s">
        <v>99</v>
      </c>
      <c r="BQ3011" t="s">
        <v>416</v>
      </c>
      <c r="BR3011" t="s">
        <v>387</v>
      </c>
    </row>
    <row r="3012" spans="1:70">
      <c r="A3012" t="s">
        <v>70</v>
      </c>
      <c r="B3012" t="s">
        <v>71</v>
      </c>
      <c r="C3012" t="s">
        <v>438</v>
      </c>
      <c r="D3012" t="n">
        <v>3</v>
      </c>
      <c r="E3012" t="s">
        <v>378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361</v>
      </c>
      <c r="L3012" t="s">
        <v>77</v>
      </c>
      <c r="M3012" t="s"/>
      <c r="N3012" t="s">
        <v>379</v>
      </c>
      <c r="O3012" t="s">
        <v>79</v>
      </c>
      <c r="P3012" t="s">
        <v>378</v>
      </c>
      <c r="Q3012" t="s"/>
      <c r="R3012" t="s">
        <v>80</v>
      </c>
      <c r="S3012" t="s">
        <v>3409</v>
      </c>
      <c r="T3012" t="s">
        <v>82</v>
      </c>
      <c r="U3012" t="s">
        <v>83</v>
      </c>
      <c r="V3012" t="s">
        <v>84</v>
      </c>
      <c r="W3012" t="s">
        <v>103</v>
      </c>
      <c r="X3012" t="s"/>
      <c r="Y3012" t="s">
        <v>86</v>
      </c>
      <c r="Z3012">
        <f>HYPERLINK("https://hotelmonitor-cachepage.eclerx.com/savepage/tk_15454758706591415_sr_61.html","info")</f>
        <v/>
      </c>
      <c r="AA3012" t="n">
        <v>-6873069</v>
      </c>
      <c r="AB3012" t="s">
        <v>399</v>
      </c>
      <c r="AC3012" t="s">
        <v>88</v>
      </c>
      <c r="AD3012" t="s">
        <v>89</v>
      </c>
      <c r="AE3012" t="s"/>
      <c r="AF3012" t="s"/>
      <c r="AG3012" t="s"/>
      <c r="AH3012" t="s">
        <v>3410</v>
      </c>
      <c r="AI3012" t="s">
        <v>3411</v>
      </c>
      <c r="AJ3012" t="s"/>
      <c r="AK3012" t="s">
        <v>91</v>
      </c>
      <c r="AL3012" t="s"/>
      <c r="AM3012" t="s"/>
      <c r="AN3012" t="s">
        <v>91</v>
      </c>
      <c r="AO3012" t="s"/>
      <c r="AP3012" t="n">
        <v>16</v>
      </c>
      <c r="AQ3012" t="s">
        <v>92</v>
      </c>
      <c r="AR3012" t="s"/>
      <c r="AS3012" t="s">
        <v>512</v>
      </c>
      <c r="AT3012" t="s">
        <v>94</v>
      </c>
      <c r="AU3012" t="s">
        <v>91</v>
      </c>
      <c r="AV3012" t="s"/>
      <c r="AW3012" t="s">
        <v>95</v>
      </c>
      <c r="AX3012" t="s"/>
      <c r="AY3012" t="n">
        <v>6873069</v>
      </c>
      <c r="AZ3012" t="s">
        <v>384</v>
      </c>
      <c r="BA3012" t="s"/>
      <c r="BB3012" t="s"/>
      <c r="BC3012" t="n">
        <v>38.9057</v>
      </c>
      <c r="BD3012" t="n">
        <v>38.9057</v>
      </c>
      <c r="BE3012" t="s">
        <v>3412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>
        <v>98</v>
      </c>
      <c r="BO3012" t="s">
        <v>82</v>
      </c>
      <c r="BP3012" t="s">
        <v>99</v>
      </c>
      <c r="BQ3012" t="s">
        <v>416</v>
      </c>
      <c r="BR3012" t="s">
        <v>387</v>
      </c>
    </row>
    <row r="3013" spans="1:70">
      <c r="A3013" t="s">
        <v>70</v>
      </c>
      <c r="B3013" t="s">
        <v>71</v>
      </c>
      <c r="C3013" t="s">
        <v>438</v>
      </c>
      <c r="D3013" t="n">
        <v>3</v>
      </c>
      <c r="E3013" t="s">
        <v>378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361</v>
      </c>
      <c r="L3013" t="s">
        <v>77</v>
      </c>
      <c r="M3013" t="s"/>
      <c r="N3013" t="s">
        <v>379</v>
      </c>
      <c r="O3013" t="s">
        <v>79</v>
      </c>
      <c r="P3013" t="s">
        <v>378</v>
      </c>
      <c r="Q3013" t="s"/>
      <c r="R3013" t="s">
        <v>80</v>
      </c>
      <c r="S3013" t="s">
        <v>3409</v>
      </c>
      <c r="T3013" t="s">
        <v>82</v>
      </c>
      <c r="U3013" t="s">
        <v>83</v>
      </c>
      <c r="V3013" t="s">
        <v>84</v>
      </c>
      <c r="W3013" t="s">
        <v>103</v>
      </c>
      <c r="X3013" t="s"/>
      <c r="Y3013" t="s">
        <v>86</v>
      </c>
      <c r="Z3013">
        <f>HYPERLINK("https://hotelmonitor-cachepage.eclerx.com/savepage/tk_15454758706591415_sr_61.html","info")</f>
        <v/>
      </c>
      <c r="AA3013" t="n">
        <v>-6873069</v>
      </c>
      <c r="AB3013" t="s">
        <v>399</v>
      </c>
      <c r="AC3013" t="s">
        <v>88</v>
      </c>
      <c r="AD3013" t="s">
        <v>89</v>
      </c>
      <c r="AE3013" t="s"/>
      <c r="AF3013" t="s"/>
      <c r="AG3013" t="s"/>
      <c r="AH3013" t="s">
        <v>3410</v>
      </c>
      <c r="AI3013" t="s">
        <v>3411</v>
      </c>
      <c r="AJ3013" t="s"/>
      <c r="AK3013" t="s">
        <v>91</v>
      </c>
      <c r="AL3013" t="s"/>
      <c r="AM3013" t="s"/>
      <c r="AN3013" t="s">
        <v>91</v>
      </c>
      <c r="AO3013" t="s"/>
      <c r="AP3013" t="n">
        <v>16</v>
      </c>
      <c r="AQ3013" t="s">
        <v>92</v>
      </c>
      <c r="AR3013" t="s"/>
      <c r="AS3013" t="s">
        <v>512</v>
      </c>
      <c r="AT3013" t="s">
        <v>94</v>
      </c>
      <c r="AU3013" t="s">
        <v>91</v>
      </c>
      <c r="AV3013" t="s"/>
      <c r="AW3013" t="s">
        <v>95</v>
      </c>
      <c r="AX3013" t="s"/>
      <c r="AY3013" t="n">
        <v>6873069</v>
      </c>
      <c r="AZ3013" t="s">
        <v>384</v>
      </c>
      <c r="BA3013" t="s"/>
      <c r="BB3013" t="s"/>
      <c r="BC3013" t="n">
        <v>38.9057</v>
      </c>
      <c r="BD3013" t="n">
        <v>38.9057</v>
      </c>
      <c r="BE3013" t="s">
        <v>3412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>
        <v>98</v>
      </c>
      <c r="BO3013" t="s">
        <v>82</v>
      </c>
      <c r="BP3013" t="s">
        <v>99</v>
      </c>
      <c r="BQ3013" t="s">
        <v>416</v>
      </c>
      <c r="BR3013" t="s">
        <v>387</v>
      </c>
    </row>
    <row r="3014" spans="1:70">
      <c r="A3014" t="s">
        <v>70</v>
      </c>
      <c r="B3014" t="s">
        <v>71</v>
      </c>
      <c r="C3014" t="s">
        <v>438</v>
      </c>
      <c r="D3014" t="n">
        <v>3</v>
      </c>
      <c r="E3014" t="s">
        <v>378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355.5</v>
      </c>
      <c r="L3014" t="s">
        <v>77</v>
      </c>
      <c r="M3014" t="s"/>
      <c r="N3014" t="s">
        <v>508</v>
      </c>
      <c r="O3014" t="s">
        <v>79</v>
      </c>
      <c r="P3014" t="s">
        <v>378</v>
      </c>
      <c r="Q3014" t="s"/>
      <c r="R3014" t="s">
        <v>80</v>
      </c>
      <c r="S3014" t="s">
        <v>3413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HYPERLINK("https://hotelmonitor-cachepage.eclerx.com/savepage/tk_15454758706591415_sr_61.html","info")</f>
        <v/>
      </c>
      <c r="AA3014" t="n">
        <v>-6873069</v>
      </c>
      <c r="AB3014" t="s">
        <v>381</v>
      </c>
      <c r="AC3014" t="s">
        <v>196</v>
      </c>
      <c r="AD3014" t="s">
        <v>89</v>
      </c>
      <c r="AE3014" t="s"/>
      <c r="AF3014" t="s"/>
      <c r="AG3014" t="s"/>
      <c r="AH3014" t="s">
        <v>3414</v>
      </c>
      <c r="AI3014" t="s">
        <v>3415</v>
      </c>
      <c r="AJ3014" t="s"/>
      <c r="AK3014" t="s">
        <v>91</v>
      </c>
      <c r="AL3014" t="s"/>
      <c r="AM3014" t="s"/>
      <c r="AN3014" t="s">
        <v>99</v>
      </c>
      <c r="AO3014" t="s">
        <v>200</v>
      </c>
      <c r="AP3014" t="n">
        <v>16</v>
      </c>
      <c r="AQ3014" t="s">
        <v>92</v>
      </c>
      <c r="AR3014" t="s"/>
      <c r="AS3014" t="s">
        <v>512</v>
      </c>
      <c r="AT3014" t="s">
        <v>94</v>
      </c>
      <c r="AU3014" t="s">
        <v>91</v>
      </c>
      <c r="AV3014" t="s"/>
      <c r="AW3014" t="s">
        <v>95</v>
      </c>
      <c r="AX3014" t="s"/>
      <c r="AY3014" t="n">
        <v>6873069</v>
      </c>
      <c r="AZ3014" t="s">
        <v>384</v>
      </c>
      <c r="BA3014" t="s"/>
      <c r="BB3014" t="s"/>
      <c r="BC3014" t="n">
        <v>38.9057</v>
      </c>
      <c r="BD3014" t="n">
        <v>38.9057</v>
      </c>
      <c r="BE3014" t="s">
        <v>3416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>
        <v>98</v>
      </c>
      <c r="BO3014" t="s">
        <v>82</v>
      </c>
      <c r="BP3014" t="s">
        <v>99</v>
      </c>
      <c r="BQ3014" t="s">
        <v>514</v>
      </c>
      <c r="BR3014" t="s">
        <v>387</v>
      </c>
    </row>
    <row r="3015" spans="1:70">
      <c r="A3015" t="s">
        <v>70</v>
      </c>
      <c r="B3015" t="s">
        <v>71</v>
      </c>
      <c r="C3015" t="s">
        <v>438</v>
      </c>
      <c r="D3015" t="n">
        <v>3</v>
      </c>
      <c r="E3015" t="s">
        <v>378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355.5</v>
      </c>
      <c r="L3015" t="s">
        <v>77</v>
      </c>
      <c r="M3015" t="s"/>
      <c r="N3015" t="s">
        <v>508</v>
      </c>
      <c r="O3015" t="s">
        <v>79</v>
      </c>
      <c r="P3015" t="s">
        <v>378</v>
      </c>
      <c r="Q3015" t="s"/>
      <c r="R3015" t="s">
        <v>80</v>
      </c>
      <c r="S3015" t="s">
        <v>3413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HYPERLINK("https://hotelmonitor-cachepage.eclerx.com/savepage/tk_15454758706591415_sr_61.html","info")</f>
        <v/>
      </c>
      <c r="AA3015" t="n">
        <v>-6873069</v>
      </c>
      <c r="AB3015" t="s">
        <v>381</v>
      </c>
      <c r="AC3015" t="s">
        <v>196</v>
      </c>
      <c r="AD3015" t="s">
        <v>89</v>
      </c>
      <c r="AE3015" t="s"/>
      <c r="AF3015" t="s"/>
      <c r="AG3015" t="s"/>
      <c r="AH3015" t="s">
        <v>3414</v>
      </c>
      <c r="AI3015" t="s">
        <v>3415</v>
      </c>
      <c r="AJ3015" t="s"/>
      <c r="AK3015" t="s">
        <v>91</v>
      </c>
      <c r="AL3015" t="s"/>
      <c r="AM3015" t="s"/>
      <c r="AN3015" t="s">
        <v>99</v>
      </c>
      <c r="AO3015" t="s">
        <v>200</v>
      </c>
      <c r="AP3015" t="n">
        <v>16</v>
      </c>
      <c r="AQ3015" t="s">
        <v>92</v>
      </c>
      <c r="AR3015" t="s"/>
      <c r="AS3015" t="s">
        <v>512</v>
      </c>
      <c r="AT3015" t="s">
        <v>94</v>
      </c>
      <c r="AU3015" t="s">
        <v>91</v>
      </c>
      <c r="AV3015" t="s"/>
      <c r="AW3015" t="s">
        <v>95</v>
      </c>
      <c r="AX3015" t="s"/>
      <c r="AY3015" t="n">
        <v>6873069</v>
      </c>
      <c r="AZ3015" t="s">
        <v>384</v>
      </c>
      <c r="BA3015" t="s"/>
      <c r="BB3015" t="s"/>
      <c r="BC3015" t="n">
        <v>38.9057</v>
      </c>
      <c r="BD3015" t="n">
        <v>38.9057</v>
      </c>
      <c r="BE3015" t="s">
        <v>3416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>
        <v>98</v>
      </c>
      <c r="BO3015" t="s">
        <v>82</v>
      </c>
      <c r="BP3015" t="s">
        <v>99</v>
      </c>
      <c r="BQ3015" t="s">
        <v>514</v>
      </c>
      <c r="BR3015" t="s">
        <v>387</v>
      </c>
    </row>
    <row r="3016" spans="1:70">
      <c r="A3016" t="s">
        <v>70</v>
      </c>
      <c r="B3016" t="s">
        <v>71</v>
      </c>
      <c r="C3016" t="s">
        <v>438</v>
      </c>
      <c r="D3016" t="n">
        <v>3</v>
      </c>
      <c r="E3016" t="s">
        <v>378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387.9</v>
      </c>
      <c r="L3016" t="s">
        <v>77</v>
      </c>
      <c r="M3016" t="s"/>
      <c r="N3016" t="s">
        <v>508</v>
      </c>
      <c r="O3016" t="s">
        <v>79</v>
      </c>
      <c r="P3016" t="s">
        <v>378</v>
      </c>
      <c r="Q3016" t="s"/>
      <c r="R3016" t="s">
        <v>80</v>
      </c>
      <c r="S3016" t="s">
        <v>3417</v>
      </c>
      <c r="T3016" t="s">
        <v>82</v>
      </c>
      <c r="U3016" t="s">
        <v>83</v>
      </c>
      <c r="V3016" t="s">
        <v>84</v>
      </c>
      <c r="W3016" t="s">
        <v>103</v>
      </c>
      <c r="X3016" t="s"/>
      <c r="Y3016" t="s">
        <v>86</v>
      </c>
      <c r="Z3016">
        <f>HYPERLINK("https://hotelmonitor-cachepage.eclerx.com/savepage/tk_15454758706591415_sr_61.html","info")</f>
        <v/>
      </c>
      <c r="AA3016" t="n">
        <v>-6873069</v>
      </c>
      <c r="AB3016" t="s">
        <v>389</v>
      </c>
      <c r="AC3016" t="s">
        <v>196</v>
      </c>
      <c r="AD3016" t="s">
        <v>89</v>
      </c>
      <c r="AE3016" t="s"/>
      <c r="AF3016" t="s"/>
      <c r="AG3016" t="s"/>
      <c r="AH3016" t="s">
        <v>3418</v>
      </c>
      <c r="AI3016" t="s">
        <v>3419</v>
      </c>
      <c r="AJ3016" t="s"/>
      <c r="AK3016" t="s">
        <v>91</v>
      </c>
      <c r="AL3016" t="s"/>
      <c r="AM3016" t="s"/>
      <c r="AN3016" t="s">
        <v>91</v>
      </c>
      <c r="AO3016" t="s"/>
      <c r="AP3016" t="n">
        <v>16</v>
      </c>
      <c r="AQ3016" t="s">
        <v>92</v>
      </c>
      <c r="AR3016" t="s"/>
      <c r="AS3016" t="s">
        <v>512</v>
      </c>
      <c r="AT3016" t="s">
        <v>94</v>
      </c>
      <c r="AU3016" t="s">
        <v>91</v>
      </c>
      <c r="AV3016" t="s"/>
      <c r="AW3016" t="s">
        <v>95</v>
      </c>
      <c r="AX3016" t="s"/>
      <c r="AY3016" t="n">
        <v>6873069</v>
      </c>
      <c r="AZ3016" t="s">
        <v>384</v>
      </c>
      <c r="BA3016" t="s"/>
      <c r="BB3016" t="s"/>
      <c r="BC3016" t="n">
        <v>38.9057</v>
      </c>
      <c r="BD3016" t="n">
        <v>38.9057</v>
      </c>
      <c r="BE3016" t="s">
        <v>3420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>
        <v>98</v>
      </c>
      <c r="BO3016" t="s">
        <v>82</v>
      </c>
      <c r="BP3016" t="s">
        <v>99</v>
      </c>
      <c r="BQ3016" t="s">
        <v>514</v>
      </c>
      <c r="BR3016" t="s">
        <v>387</v>
      </c>
    </row>
    <row r="3017" spans="1:70">
      <c r="A3017" t="s">
        <v>70</v>
      </c>
      <c r="B3017" t="s">
        <v>71</v>
      </c>
      <c r="C3017" t="s">
        <v>438</v>
      </c>
      <c r="D3017" t="n">
        <v>3</v>
      </c>
      <c r="E3017" t="s">
        <v>378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387.9</v>
      </c>
      <c r="L3017" t="s">
        <v>77</v>
      </c>
      <c r="M3017" t="s"/>
      <c r="N3017" t="s">
        <v>508</v>
      </c>
      <c r="O3017" t="s">
        <v>79</v>
      </c>
      <c r="P3017" t="s">
        <v>378</v>
      </c>
      <c r="Q3017" t="s"/>
      <c r="R3017" t="s">
        <v>80</v>
      </c>
      <c r="S3017" t="s">
        <v>3417</v>
      </c>
      <c r="T3017" t="s">
        <v>82</v>
      </c>
      <c r="U3017" t="s">
        <v>83</v>
      </c>
      <c r="V3017" t="s">
        <v>84</v>
      </c>
      <c r="W3017" t="s">
        <v>103</v>
      </c>
      <c r="X3017" t="s"/>
      <c r="Y3017" t="s">
        <v>86</v>
      </c>
      <c r="Z3017">
        <f>HYPERLINK("https://hotelmonitor-cachepage.eclerx.com/savepage/tk_15454758706591415_sr_61.html","info")</f>
        <v/>
      </c>
      <c r="AA3017" t="n">
        <v>-6873069</v>
      </c>
      <c r="AB3017" t="s">
        <v>389</v>
      </c>
      <c r="AC3017" t="s">
        <v>196</v>
      </c>
      <c r="AD3017" t="s">
        <v>89</v>
      </c>
      <c r="AE3017" t="s"/>
      <c r="AF3017" t="s"/>
      <c r="AG3017" t="s"/>
      <c r="AH3017" t="s">
        <v>3418</v>
      </c>
      <c r="AI3017" t="s">
        <v>3419</v>
      </c>
      <c r="AJ3017" t="s"/>
      <c r="AK3017" t="s">
        <v>91</v>
      </c>
      <c r="AL3017" t="s"/>
      <c r="AM3017" t="s"/>
      <c r="AN3017" t="s">
        <v>91</v>
      </c>
      <c r="AO3017" t="s"/>
      <c r="AP3017" t="n">
        <v>16</v>
      </c>
      <c r="AQ3017" t="s">
        <v>92</v>
      </c>
      <c r="AR3017" t="s"/>
      <c r="AS3017" t="s">
        <v>512</v>
      </c>
      <c r="AT3017" t="s">
        <v>94</v>
      </c>
      <c r="AU3017" t="s">
        <v>91</v>
      </c>
      <c r="AV3017" t="s"/>
      <c r="AW3017" t="s">
        <v>95</v>
      </c>
      <c r="AX3017" t="s"/>
      <c r="AY3017" t="n">
        <v>6873069</v>
      </c>
      <c r="AZ3017" t="s">
        <v>384</v>
      </c>
      <c r="BA3017" t="s"/>
      <c r="BB3017" t="s"/>
      <c r="BC3017" t="n">
        <v>38.9057</v>
      </c>
      <c r="BD3017" t="n">
        <v>38.9057</v>
      </c>
      <c r="BE3017" t="s">
        <v>3420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>
        <v>98</v>
      </c>
      <c r="BO3017" t="s">
        <v>82</v>
      </c>
      <c r="BP3017" t="s">
        <v>99</v>
      </c>
      <c r="BQ3017" t="s">
        <v>514</v>
      </c>
      <c r="BR3017" t="s">
        <v>387</v>
      </c>
    </row>
    <row r="3018" spans="1:70">
      <c r="A3018" t="s">
        <v>70</v>
      </c>
      <c r="B3018" t="s">
        <v>71</v>
      </c>
      <c r="C3018" t="s">
        <v>438</v>
      </c>
      <c r="D3018" t="n">
        <v>3</v>
      </c>
      <c r="E3018" t="s">
        <v>378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395</v>
      </c>
      <c r="L3018" t="s">
        <v>77</v>
      </c>
      <c r="M3018" t="s"/>
      <c r="N3018" t="s">
        <v>508</v>
      </c>
      <c r="O3018" t="s">
        <v>79</v>
      </c>
      <c r="P3018" t="s">
        <v>378</v>
      </c>
      <c r="Q3018" t="s"/>
      <c r="R3018" t="s">
        <v>80</v>
      </c>
      <c r="S3018" t="s">
        <v>3421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HYPERLINK("https://hotelmonitor-cachepage.eclerx.com/savepage/tk_15454758706591415_sr_61.html","info")</f>
        <v/>
      </c>
      <c r="AA3018" t="n">
        <v>-6873069</v>
      </c>
      <c r="AB3018" t="s">
        <v>394</v>
      </c>
      <c r="AC3018" t="s">
        <v>88</v>
      </c>
      <c r="AD3018" t="s">
        <v>89</v>
      </c>
      <c r="AE3018" t="s"/>
      <c r="AF3018" t="s"/>
      <c r="AG3018" t="s"/>
      <c r="AH3018" t="s">
        <v>3422</v>
      </c>
      <c r="AI3018" t="s">
        <v>3423</v>
      </c>
      <c r="AJ3018" t="s"/>
      <c r="AK3018" t="s">
        <v>91</v>
      </c>
      <c r="AL3018" t="s"/>
      <c r="AM3018" t="s"/>
      <c r="AN3018" t="s">
        <v>91</v>
      </c>
      <c r="AO3018" t="s"/>
      <c r="AP3018" t="n">
        <v>16</v>
      </c>
      <c r="AQ3018" t="s">
        <v>92</v>
      </c>
      <c r="AR3018" t="s"/>
      <c r="AS3018" t="s">
        <v>512</v>
      </c>
      <c r="AT3018" t="s">
        <v>94</v>
      </c>
      <c r="AU3018" t="s">
        <v>91</v>
      </c>
      <c r="AV3018" t="s"/>
      <c r="AW3018" t="s">
        <v>95</v>
      </c>
      <c r="AX3018" t="s"/>
      <c r="AY3018" t="n">
        <v>6873069</v>
      </c>
      <c r="AZ3018" t="s">
        <v>384</v>
      </c>
      <c r="BA3018" t="s"/>
      <c r="BB3018" t="s"/>
      <c r="BC3018" t="n">
        <v>38.9057</v>
      </c>
      <c r="BD3018" t="n">
        <v>38.9057</v>
      </c>
      <c r="BE3018" t="s">
        <v>3424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>
        <v>98</v>
      </c>
      <c r="BO3018" t="s">
        <v>82</v>
      </c>
      <c r="BP3018" t="s">
        <v>99</v>
      </c>
      <c r="BQ3018" t="s">
        <v>514</v>
      </c>
      <c r="BR3018" t="s">
        <v>387</v>
      </c>
    </row>
    <row r="3019" spans="1:70">
      <c r="A3019" t="s">
        <v>70</v>
      </c>
      <c r="B3019" t="s">
        <v>71</v>
      </c>
      <c r="C3019" t="s">
        <v>438</v>
      </c>
      <c r="D3019" t="n">
        <v>3</v>
      </c>
      <c r="E3019" t="s">
        <v>378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395</v>
      </c>
      <c r="L3019" t="s">
        <v>77</v>
      </c>
      <c r="M3019" t="s"/>
      <c r="N3019" t="s">
        <v>508</v>
      </c>
      <c r="O3019" t="s">
        <v>79</v>
      </c>
      <c r="P3019" t="s">
        <v>378</v>
      </c>
      <c r="Q3019" t="s"/>
      <c r="R3019" t="s">
        <v>80</v>
      </c>
      <c r="S3019" t="s">
        <v>3421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HYPERLINK("https://hotelmonitor-cachepage.eclerx.com/savepage/tk_15454758706591415_sr_61.html","info")</f>
        <v/>
      </c>
      <c r="AA3019" t="n">
        <v>-6873069</v>
      </c>
      <c r="AB3019" t="s">
        <v>394</v>
      </c>
      <c r="AC3019" t="s">
        <v>88</v>
      </c>
      <c r="AD3019" t="s">
        <v>89</v>
      </c>
      <c r="AE3019" t="s"/>
      <c r="AF3019" t="s"/>
      <c r="AG3019" t="s"/>
      <c r="AH3019" t="s">
        <v>3422</v>
      </c>
      <c r="AI3019" t="s">
        <v>3423</v>
      </c>
      <c r="AJ3019" t="s"/>
      <c r="AK3019" t="s">
        <v>91</v>
      </c>
      <c r="AL3019" t="s"/>
      <c r="AM3019" t="s"/>
      <c r="AN3019" t="s">
        <v>91</v>
      </c>
      <c r="AO3019" t="s"/>
      <c r="AP3019" t="n">
        <v>16</v>
      </c>
      <c r="AQ3019" t="s">
        <v>92</v>
      </c>
      <c r="AR3019" t="s"/>
      <c r="AS3019" t="s">
        <v>512</v>
      </c>
      <c r="AT3019" t="s">
        <v>94</v>
      </c>
      <c r="AU3019" t="s">
        <v>91</v>
      </c>
      <c r="AV3019" t="s"/>
      <c r="AW3019" t="s">
        <v>95</v>
      </c>
      <c r="AX3019" t="s"/>
      <c r="AY3019" t="n">
        <v>6873069</v>
      </c>
      <c r="AZ3019" t="s">
        <v>384</v>
      </c>
      <c r="BA3019" t="s"/>
      <c r="BB3019" t="s"/>
      <c r="BC3019" t="n">
        <v>38.9057</v>
      </c>
      <c r="BD3019" t="n">
        <v>38.9057</v>
      </c>
      <c r="BE3019" t="s">
        <v>3424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>
        <v>98</v>
      </c>
      <c r="BO3019" t="s">
        <v>82</v>
      </c>
      <c r="BP3019" t="s">
        <v>99</v>
      </c>
      <c r="BQ3019" t="s">
        <v>514</v>
      </c>
      <c r="BR3019" t="s">
        <v>387</v>
      </c>
    </row>
    <row r="3020" spans="1:70">
      <c r="A3020" t="s">
        <v>70</v>
      </c>
      <c r="B3020" t="s">
        <v>71</v>
      </c>
      <c r="C3020" t="s">
        <v>438</v>
      </c>
      <c r="D3020" t="n">
        <v>3</v>
      </c>
      <c r="E3020" t="s">
        <v>378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431</v>
      </c>
      <c r="L3020" t="s">
        <v>77</v>
      </c>
      <c r="M3020" t="s"/>
      <c r="N3020" t="s">
        <v>508</v>
      </c>
      <c r="O3020" t="s">
        <v>79</v>
      </c>
      <c r="P3020" t="s">
        <v>378</v>
      </c>
      <c r="Q3020" t="s"/>
      <c r="R3020" t="s">
        <v>80</v>
      </c>
      <c r="S3020" t="s">
        <v>3425</v>
      </c>
      <c r="T3020" t="s">
        <v>82</v>
      </c>
      <c r="U3020" t="s">
        <v>83</v>
      </c>
      <c r="V3020" t="s">
        <v>84</v>
      </c>
      <c r="W3020" t="s">
        <v>103</v>
      </c>
      <c r="X3020" t="s"/>
      <c r="Y3020" t="s">
        <v>86</v>
      </c>
      <c r="Z3020">
        <f>HYPERLINK("https://hotelmonitor-cachepage.eclerx.com/savepage/tk_15454758706591415_sr_61.html","info")</f>
        <v/>
      </c>
      <c r="AA3020" t="n">
        <v>-6873069</v>
      </c>
      <c r="AB3020" t="s">
        <v>399</v>
      </c>
      <c r="AC3020" t="s">
        <v>88</v>
      </c>
      <c r="AD3020" t="s">
        <v>89</v>
      </c>
      <c r="AE3020" t="s"/>
      <c r="AF3020" t="s"/>
      <c r="AG3020" t="s"/>
      <c r="AH3020" t="s">
        <v>3426</v>
      </c>
      <c r="AI3020" t="s">
        <v>3427</v>
      </c>
      <c r="AJ3020" t="s"/>
      <c r="AK3020" t="s">
        <v>91</v>
      </c>
      <c r="AL3020" t="s"/>
      <c r="AM3020" t="s"/>
      <c r="AN3020" t="s">
        <v>91</v>
      </c>
      <c r="AO3020" t="s"/>
      <c r="AP3020" t="n">
        <v>16</v>
      </c>
      <c r="AQ3020" t="s">
        <v>92</v>
      </c>
      <c r="AR3020" t="s"/>
      <c r="AS3020" t="s">
        <v>512</v>
      </c>
      <c r="AT3020" t="s">
        <v>94</v>
      </c>
      <c r="AU3020" t="s">
        <v>91</v>
      </c>
      <c r="AV3020" t="s"/>
      <c r="AW3020" t="s">
        <v>95</v>
      </c>
      <c r="AX3020" t="s"/>
      <c r="AY3020" t="n">
        <v>6873069</v>
      </c>
      <c r="AZ3020" t="s">
        <v>384</v>
      </c>
      <c r="BA3020" t="s"/>
      <c r="BB3020" t="s"/>
      <c r="BC3020" t="n">
        <v>38.9057</v>
      </c>
      <c r="BD3020" t="n">
        <v>38.9057</v>
      </c>
      <c r="BE3020" t="s">
        <v>3428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>
        <v>98</v>
      </c>
      <c r="BO3020" t="s">
        <v>82</v>
      </c>
      <c r="BP3020" t="s">
        <v>99</v>
      </c>
      <c r="BQ3020" t="s">
        <v>514</v>
      </c>
      <c r="BR3020" t="s">
        <v>387</v>
      </c>
    </row>
    <row r="3021" spans="1:70">
      <c r="A3021" t="s">
        <v>70</v>
      </c>
      <c r="B3021" t="s">
        <v>71</v>
      </c>
      <c r="C3021" t="s">
        <v>438</v>
      </c>
      <c r="D3021" t="n">
        <v>3</v>
      </c>
      <c r="E3021" t="s">
        <v>378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431</v>
      </c>
      <c r="L3021" t="s">
        <v>77</v>
      </c>
      <c r="M3021" t="s"/>
      <c r="N3021" t="s">
        <v>508</v>
      </c>
      <c r="O3021" t="s">
        <v>79</v>
      </c>
      <c r="P3021" t="s">
        <v>378</v>
      </c>
      <c r="Q3021" t="s"/>
      <c r="R3021" t="s">
        <v>80</v>
      </c>
      <c r="S3021" t="s">
        <v>3425</v>
      </c>
      <c r="T3021" t="s">
        <v>82</v>
      </c>
      <c r="U3021" t="s">
        <v>83</v>
      </c>
      <c r="V3021" t="s">
        <v>84</v>
      </c>
      <c r="W3021" t="s">
        <v>103</v>
      </c>
      <c r="X3021" t="s"/>
      <c r="Y3021" t="s">
        <v>86</v>
      </c>
      <c r="Z3021">
        <f>HYPERLINK("https://hotelmonitor-cachepage.eclerx.com/savepage/tk_15454758706591415_sr_61.html","info")</f>
        <v/>
      </c>
      <c r="AA3021" t="n">
        <v>-6873069</v>
      </c>
      <c r="AB3021" t="s">
        <v>399</v>
      </c>
      <c r="AC3021" t="s">
        <v>88</v>
      </c>
      <c r="AD3021" t="s">
        <v>89</v>
      </c>
      <c r="AE3021" t="s"/>
      <c r="AF3021" t="s"/>
      <c r="AG3021" t="s"/>
      <c r="AH3021" t="s">
        <v>3426</v>
      </c>
      <c r="AI3021" t="s">
        <v>3427</v>
      </c>
      <c r="AJ3021" t="s"/>
      <c r="AK3021" t="s">
        <v>91</v>
      </c>
      <c r="AL3021" t="s"/>
      <c r="AM3021" t="s"/>
      <c r="AN3021" t="s">
        <v>91</v>
      </c>
      <c r="AO3021" t="s"/>
      <c r="AP3021" t="n">
        <v>16</v>
      </c>
      <c r="AQ3021" t="s">
        <v>92</v>
      </c>
      <c r="AR3021" t="s"/>
      <c r="AS3021" t="s">
        <v>512</v>
      </c>
      <c r="AT3021" t="s">
        <v>94</v>
      </c>
      <c r="AU3021" t="s">
        <v>91</v>
      </c>
      <c r="AV3021" t="s"/>
      <c r="AW3021" t="s">
        <v>95</v>
      </c>
      <c r="AX3021" t="s"/>
      <c r="AY3021" t="n">
        <v>6873069</v>
      </c>
      <c r="AZ3021" t="s">
        <v>384</v>
      </c>
      <c r="BA3021" t="s"/>
      <c r="BB3021" t="s"/>
      <c r="BC3021" t="n">
        <v>38.9057</v>
      </c>
      <c r="BD3021" t="n">
        <v>38.9057</v>
      </c>
      <c r="BE3021" t="s">
        <v>3428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>
        <v>98</v>
      </c>
      <c r="BO3021" t="s">
        <v>82</v>
      </c>
      <c r="BP3021" t="s">
        <v>99</v>
      </c>
      <c r="BQ3021" t="s">
        <v>514</v>
      </c>
      <c r="BR3021" t="s">
        <v>387</v>
      </c>
    </row>
    <row r="3022" spans="1:70">
      <c r="A3022" t="s">
        <v>70</v>
      </c>
      <c r="B3022" t="s">
        <v>71</v>
      </c>
      <c r="C3022" t="s">
        <v>438</v>
      </c>
      <c r="D3022" t="n">
        <v>3</v>
      </c>
      <c r="E3022" t="s">
        <v>378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423</v>
      </c>
      <c r="L3022" t="s">
        <v>77</v>
      </c>
      <c r="M3022" t="s"/>
      <c r="N3022" t="s">
        <v>519</v>
      </c>
      <c r="O3022" t="s">
        <v>79</v>
      </c>
      <c r="P3022" t="s">
        <v>378</v>
      </c>
      <c r="Q3022" t="s"/>
      <c r="R3022" t="s">
        <v>80</v>
      </c>
      <c r="S3022" t="s">
        <v>3429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>
        <f>HYPERLINK("https://hotelmonitor-cachepage.eclerx.com/savepage/tk_15454758706591415_sr_61.html","info")</f>
        <v/>
      </c>
      <c r="AA3022" t="n">
        <v>-6873069</v>
      </c>
      <c r="AB3022" t="s">
        <v>381</v>
      </c>
      <c r="AC3022" t="s">
        <v>196</v>
      </c>
      <c r="AD3022" t="s">
        <v>89</v>
      </c>
      <c r="AE3022" t="s"/>
      <c r="AF3022" t="s"/>
      <c r="AG3022" t="s"/>
      <c r="AH3022" t="s">
        <v>3430</v>
      </c>
      <c r="AI3022" t="s">
        <v>3431</v>
      </c>
      <c r="AJ3022" t="s"/>
      <c r="AK3022" t="s">
        <v>91</v>
      </c>
      <c r="AL3022" t="s"/>
      <c r="AM3022" t="s"/>
      <c r="AN3022" t="s">
        <v>99</v>
      </c>
      <c r="AO3022" t="s">
        <v>200</v>
      </c>
      <c r="AP3022" t="n">
        <v>16</v>
      </c>
      <c r="AQ3022" t="s">
        <v>92</v>
      </c>
      <c r="AR3022" t="s"/>
      <c r="AS3022" t="s">
        <v>512</v>
      </c>
      <c r="AT3022" t="s">
        <v>94</v>
      </c>
      <c r="AU3022" t="s">
        <v>91</v>
      </c>
      <c r="AV3022" t="s"/>
      <c r="AW3022" t="s">
        <v>95</v>
      </c>
      <c r="AX3022" t="s"/>
      <c r="AY3022" t="n">
        <v>6873069</v>
      </c>
      <c r="AZ3022" t="s">
        <v>384</v>
      </c>
      <c r="BA3022" t="s"/>
      <c r="BB3022" t="s"/>
      <c r="BC3022" t="n">
        <v>38.9057</v>
      </c>
      <c r="BD3022" t="n">
        <v>38.9057</v>
      </c>
      <c r="BE3022" t="s">
        <v>3432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>
        <v>98</v>
      </c>
      <c r="BO3022" t="s">
        <v>82</v>
      </c>
      <c r="BP3022" t="s">
        <v>99</v>
      </c>
      <c r="BQ3022" t="s">
        <v>524</v>
      </c>
      <c r="BR3022" t="s">
        <v>387</v>
      </c>
    </row>
    <row r="3023" spans="1:70">
      <c r="A3023" t="s">
        <v>70</v>
      </c>
      <c r="B3023" t="s">
        <v>71</v>
      </c>
      <c r="C3023" t="s">
        <v>438</v>
      </c>
      <c r="D3023" t="n">
        <v>3</v>
      </c>
      <c r="E3023" t="s">
        <v>378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423</v>
      </c>
      <c r="L3023" t="s">
        <v>77</v>
      </c>
      <c r="M3023" t="s"/>
      <c r="N3023" t="s">
        <v>519</v>
      </c>
      <c r="O3023" t="s">
        <v>79</v>
      </c>
      <c r="P3023" t="s">
        <v>378</v>
      </c>
      <c r="Q3023" t="s"/>
      <c r="R3023" t="s">
        <v>80</v>
      </c>
      <c r="S3023" t="s">
        <v>3429</v>
      </c>
      <c r="T3023" t="s">
        <v>82</v>
      </c>
      <c r="U3023" t="s">
        <v>83</v>
      </c>
      <c r="V3023" t="s">
        <v>84</v>
      </c>
      <c r="W3023" t="s">
        <v>85</v>
      </c>
      <c r="X3023" t="s"/>
      <c r="Y3023" t="s">
        <v>86</v>
      </c>
      <c r="Z3023">
        <f>HYPERLINK("https://hotelmonitor-cachepage.eclerx.com/savepage/tk_15454758706591415_sr_61.html","info")</f>
        <v/>
      </c>
      <c r="AA3023" t="n">
        <v>-6873069</v>
      </c>
      <c r="AB3023" t="s">
        <v>381</v>
      </c>
      <c r="AC3023" t="s">
        <v>196</v>
      </c>
      <c r="AD3023" t="s">
        <v>89</v>
      </c>
      <c r="AE3023" t="s"/>
      <c r="AF3023" t="s"/>
      <c r="AG3023" t="s"/>
      <c r="AH3023" t="s">
        <v>3430</v>
      </c>
      <c r="AI3023" t="s">
        <v>3431</v>
      </c>
      <c r="AJ3023" t="s"/>
      <c r="AK3023" t="s">
        <v>91</v>
      </c>
      <c r="AL3023" t="s"/>
      <c r="AM3023" t="s"/>
      <c r="AN3023" t="s">
        <v>99</v>
      </c>
      <c r="AO3023" t="s">
        <v>200</v>
      </c>
      <c r="AP3023" t="n">
        <v>16</v>
      </c>
      <c r="AQ3023" t="s">
        <v>92</v>
      </c>
      <c r="AR3023" t="s"/>
      <c r="AS3023" t="s">
        <v>512</v>
      </c>
      <c r="AT3023" t="s">
        <v>94</v>
      </c>
      <c r="AU3023" t="s">
        <v>91</v>
      </c>
      <c r="AV3023" t="s"/>
      <c r="AW3023" t="s">
        <v>95</v>
      </c>
      <c r="AX3023" t="s"/>
      <c r="AY3023" t="n">
        <v>6873069</v>
      </c>
      <c r="AZ3023" t="s">
        <v>384</v>
      </c>
      <c r="BA3023" t="s"/>
      <c r="BB3023" t="s"/>
      <c r="BC3023" t="n">
        <v>38.9057</v>
      </c>
      <c r="BD3023" t="n">
        <v>38.9057</v>
      </c>
      <c r="BE3023" t="s">
        <v>3432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>
        <v>98</v>
      </c>
      <c r="BO3023" t="s">
        <v>82</v>
      </c>
      <c r="BP3023" t="s">
        <v>99</v>
      </c>
      <c r="BQ3023" t="s">
        <v>524</v>
      </c>
      <c r="BR3023" t="s">
        <v>387</v>
      </c>
    </row>
    <row r="3024" spans="1:70">
      <c r="A3024" t="s">
        <v>70</v>
      </c>
      <c r="B3024" t="s">
        <v>71</v>
      </c>
      <c r="C3024" t="s">
        <v>438</v>
      </c>
      <c r="D3024" t="n">
        <v>3</v>
      </c>
      <c r="E3024" t="s">
        <v>378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466.2</v>
      </c>
      <c r="L3024" t="s">
        <v>77</v>
      </c>
      <c r="M3024" t="s"/>
      <c r="N3024" t="s">
        <v>519</v>
      </c>
      <c r="O3024" t="s">
        <v>79</v>
      </c>
      <c r="P3024" t="s">
        <v>378</v>
      </c>
      <c r="Q3024" t="s"/>
      <c r="R3024" t="s">
        <v>80</v>
      </c>
      <c r="S3024" t="s">
        <v>3433</v>
      </c>
      <c r="T3024" t="s">
        <v>82</v>
      </c>
      <c r="U3024" t="s">
        <v>83</v>
      </c>
      <c r="V3024" t="s">
        <v>84</v>
      </c>
      <c r="W3024" t="s">
        <v>103</v>
      </c>
      <c r="X3024" t="s"/>
      <c r="Y3024" t="s">
        <v>86</v>
      </c>
      <c r="Z3024">
        <f>HYPERLINK("https://hotelmonitor-cachepage.eclerx.com/savepage/tk_15454758706591415_sr_61.html","info")</f>
        <v/>
      </c>
      <c r="AA3024" t="n">
        <v>-6873069</v>
      </c>
      <c r="AB3024" t="s">
        <v>389</v>
      </c>
      <c r="AC3024" t="s">
        <v>196</v>
      </c>
      <c r="AD3024" t="s">
        <v>89</v>
      </c>
      <c r="AE3024" t="s"/>
      <c r="AF3024" t="s"/>
      <c r="AG3024" t="s"/>
      <c r="AH3024" t="s">
        <v>3434</v>
      </c>
      <c r="AI3024" t="s">
        <v>3435</v>
      </c>
      <c r="AJ3024" t="s"/>
      <c r="AK3024" t="s">
        <v>91</v>
      </c>
      <c r="AL3024" t="s"/>
      <c r="AM3024" t="s"/>
      <c r="AN3024" t="s">
        <v>91</v>
      </c>
      <c r="AO3024" t="s"/>
      <c r="AP3024" t="n">
        <v>16</v>
      </c>
      <c r="AQ3024" t="s">
        <v>92</v>
      </c>
      <c r="AR3024" t="s"/>
      <c r="AS3024" t="s">
        <v>512</v>
      </c>
      <c r="AT3024" t="s">
        <v>94</v>
      </c>
      <c r="AU3024" t="s">
        <v>91</v>
      </c>
      <c r="AV3024" t="s"/>
      <c r="AW3024" t="s">
        <v>95</v>
      </c>
      <c r="AX3024" t="s"/>
      <c r="AY3024" t="n">
        <v>6873069</v>
      </c>
      <c r="AZ3024" t="s">
        <v>384</v>
      </c>
      <c r="BA3024" t="s"/>
      <c r="BB3024" t="s"/>
      <c r="BC3024" t="n">
        <v>38.9057</v>
      </c>
      <c r="BD3024" t="n">
        <v>38.9057</v>
      </c>
      <c r="BE3024" t="s">
        <v>3436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>
        <v>98</v>
      </c>
      <c r="BO3024" t="s">
        <v>82</v>
      </c>
      <c r="BP3024" t="s">
        <v>99</v>
      </c>
      <c r="BQ3024" t="s">
        <v>524</v>
      </c>
      <c r="BR3024" t="s">
        <v>387</v>
      </c>
    </row>
    <row r="3025" spans="1:70">
      <c r="A3025" t="s">
        <v>70</v>
      </c>
      <c r="B3025" t="s">
        <v>71</v>
      </c>
      <c r="C3025" t="s">
        <v>438</v>
      </c>
      <c r="D3025" t="n">
        <v>3</v>
      </c>
      <c r="E3025" t="s">
        <v>378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466.2</v>
      </c>
      <c r="L3025" t="s">
        <v>77</v>
      </c>
      <c r="M3025" t="s"/>
      <c r="N3025" t="s">
        <v>519</v>
      </c>
      <c r="O3025" t="s">
        <v>79</v>
      </c>
      <c r="P3025" t="s">
        <v>378</v>
      </c>
      <c r="Q3025" t="s"/>
      <c r="R3025" t="s">
        <v>80</v>
      </c>
      <c r="S3025" t="s">
        <v>3433</v>
      </c>
      <c r="T3025" t="s">
        <v>82</v>
      </c>
      <c r="U3025" t="s">
        <v>83</v>
      </c>
      <c r="V3025" t="s">
        <v>84</v>
      </c>
      <c r="W3025" t="s">
        <v>103</v>
      </c>
      <c r="X3025" t="s"/>
      <c r="Y3025" t="s">
        <v>86</v>
      </c>
      <c r="Z3025">
        <f>HYPERLINK("https://hotelmonitor-cachepage.eclerx.com/savepage/tk_15454758706591415_sr_61.html","info")</f>
        <v/>
      </c>
      <c r="AA3025" t="n">
        <v>-6873069</v>
      </c>
      <c r="AB3025" t="s">
        <v>389</v>
      </c>
      <c r="AC3025" t="s">
        <v>196</v>
      </c>
      <c r="AD3025" t="s">
        <v>89</v>
      </c>
      <c r="AE3025" t="s"/>
      <c r="AF3025" t="s"/>
      <c r="AG3025" t="s"/>
      <c r="AH3025" t="s">
        <v>3434</v>
      </c>
      <c r="AI3025" t="s">
        <v>3435</v>
      </c>
      <c r="AJ3025" t="s"/>
      <c r="AK3025" t="s">
        <v>91</v>
      </c>
      <c r="AL3025" t="s"/>
      <c r="AM3025" t="s"/>
      <c r="AN3025" t="s">
        <v>91</v>
      </c>
      <c r="AO3025" t="s"/>
      <c r="AP3025" t="n">
        <v>16</v>
      </c>
      <c r="AQ3025" t="s">
        <v>92</v>
      </c>
      <c r="AR3025" t="s"/>
      <c r="AS3025" t="s">
        <v>512</v>
      </c>
      <c r="AT3025" t="s">
        <v>94</v>
      </c>
      <c r="AU3025" t="s">
        <v>91</v>
      </c>
      <c r="AV3025" t="s"/>
      <c r="AW3025" t="s">
        <v>95</v>
      </c>
      <c r="AX3025" t="s"/>
      <c r="AY3025" t="n">
        <v>6873069</v>
      </c>
      <c r="AZ3025" t="s">
        <v>384</v>
      </c>
      <c r="BA3025" t="s"/>
      <c r="BB3025" t="s"/>
      <c r="BC3025" t="n">
        <v>38.9057</v>
      </c>
      <c r="BD3025" t="n">
        <v>38.9057</v>
      </c>
      <c r="BE3025" t="s">
        <v>3436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>
        <v>98</v>
      </c>
      <c r="BO3025" t="s">
        <v>82</v>
      </c>
      <c r="BP3025" t="s">
        <v>99</v>
      </c>
      <c r="BQ3025" t="s">
        <v>524</v>
      </c>
      <c r="BR3025" t="s">
        <v>387</v>
      </c>
    </row>
    <row r="3026" spans="1:70">
      <c r="A3026" t="s">
        <v>70</v>
      </c>
      <c r="B3026" t="s">
        <v>71</v>
      </c>
      <c r="C3026" t="s">
        <v>438</v>
      </c>
      <c r="D3026" t="n">
        <v>3</v>
      </c>
      <c r="E3026" t="s">
        <v>378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470</v>
      </c>
      <c r="L3026" t="s">
        <v>77</v>
      </c>
      <c r="M3026" t="s"/>
      <c r="N3026" t="s">
        <v>519</v>
      </c>
      <c r="O3026" t="s">
        <v>79</v>
      </c>
      <c r="P3026" t="s">
        <v>378</v>
      </c>
      <c r="Q3026" t="s"/>
      <c r="R3026" t="s">
        <v>80</v>
      </c>
      <c r="S3026" t="s">
        <v>3437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>
        <f>HYPERLINK("https://hotelmonitor-cachepage.eclerx.com/savepage/tk_15454758706591415_sr_61.html","info")</f>
        <v/>
      </c>
      <c r="AA3026" t="n">
        <v>-6873069</v>
      </c>
      <c r="AB3026" t="s">
        <v>394</v>
      </c>
      <c r="AC3026" t="s">
        <v>88</v>
      </c>
      <c r="AD3026" t="s">
        <v>89</v>
      </c>
      <c r="AE3026" t="s"/>
      <c r="AF3026" t="s"/>
      <c r="AG3026" t="s"/>
      <c r="AH3026" t="s">
        <v>3438</v>
      </c>
      <c r="AI3026" t="s">
        <v>3439</v>
      </c>
      <c r="AJ3026" t="s"/>
      <c r="AK3026" t="s">
        <v>91</v>
      </c>
      <c r="AL3026" t="s"/>
      <c r="AM3026" t="s"/>
      <c r="AN3026" t="s">
        <v>91</v>
      </c>
      <c r="AO3026" t="s"/>
      <c r="AP3026" t="n">
        <v>16</v>
      </c>
      <c r="AQ3026" t="s">
        <v>92</v>
      </c>
      <c r="AR3026" t="s"/>
      <c r="AS3026" t="s">
        <v>512</v>
      </c>
      <c r="AT3026" t="s">
        <v>94</v>
      </c>
      <c r="AU3026" t="s">
        <v>91</v>
      </c>
      <c r="AV3026" t="s"/>
      <c r="AW3026" t="s">
        <v>95</v>
      </c>
      <c r="AX3026" t="s"/>
      <c r="AY3026" t="n">
        <v>6873069</v>
      </c>
      <c r="AZ3026" t="s">
        <v>384</v>
      </c>
      <c r="BA3026" t="s"/>
      <c r="BB3026" t="s"/>
      <c r="BC3026" t="n">
        <v>38.9057</v>
      </c>
      <c r="BD3026" t="n">
        <v>38.9057</v>
      </c>
      <c r="BE3026" t="s">
        <v>3440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>
        <v>98</v>
      </c>
      <c r="BO3026" t="s">
        <v>82</v>
      </c>
      <c r="BP3026" t="s">
        <v>99</v>
      </c>
      <c r="BQ3026" t="s">
        <v>524</v>
      </c>
      <c r="BR3026" t="s">
        <v>387</v>
      </c>
    </row>
    <row r="3027" spans="1:70">
      <c r="A3027" t="s">
        <v>70</v>
      </c>
      <c r="B3027" t="s">
        <v>71</v>
      </c>
      <c r="C3027" t="s">
        <v>438</v>
      </c>
      <c r="D3027" t="n">
        <v>3</v>
      </c>
      <c r="E3027" t="s">
        <v>378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470</v>
      </c>
      <c r="L3027" t="s">
        <v>77</v>
      </c>
      <c r="M3027" t="s"/>
      <c r="N3027" t="s">
        <v>519</v>
      </c>
      <c r="O3027" t="s">
        <v>79</v>
      </c>
      <c r="P3027" t="s">
        <v>378</v>
      </c>
      <c r="Q3027" t="s"/>
      <c r="R3027" t="s">
        <v>80</v>
      </c>
      <c r="S3027" t="s">
        <v>3437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HYPERLINK("https://hotelmonitor-cachepage.eclerx.com/savepage/tk_15454758706591415_sr_61.html","info")</f>
        <v/>
      </c>
      <c r="AA3027" t="n">
        <v>-6873069</v>
      </c>
      <c r="AB3027" t="s">
        <v>394</v>
      </c>
      <c r="AC3027" t="s">
        <v>88</v>
      </c>
      <c r="AD3027" t="s">
        <v>89</v>
      </c>
      <c r="AE3027" t="s"/>
      <c r="AF3027" t="s"/>
      <c r="AG3027" t="s"/>
      <c r="AH3027" t="s">
        <v>3438</v>
      </c>
      <c r="AI3027" t="s">
        <v>3439</v>
      </c>
      <c r="AJ3027" t="s"/>
      <c r="AK3027" t="s">
        <v>91</v>
      </c>
      <c r="AL3027" t="s"/>
      <c r="AM3027" t="s"/>
      <c r="AN3027" t="s">
        <v>91</v>
      </c>
      <c r="AO3027" t="s"/>
      <c r="AP3027" t="n">
        <v>16</v>
      </c>
      <c r="AQ3027" t="s">
        <v>92</v>
      </c>
      <c r="AR3027" t="s"/>
      <c r="AS3027" t="s">
        <v>512</v>
      </c>
      <c r="AT3027" t="s">
        <v>94</v>
      </c>
      <c r="AU3027" t="s">
        <v>91</v>
      </c>
      <c r="AV3027" t="s"/>
      <c r="AW3027" t="s">
        <v>95</v>
      </c>
      <c r="AX3027" t="s"/>
      <c r="AY3027" t="n">
        <v>6873069</v>
      </c>
      <c r="AZ3027" t="s">
        <v>384</v>
      </c>
      <c r="BA3027" t="s"/>
      <c r="BB3027" t="s"/>
      <c r="BC3027" t="n">
        <v>38.9057</v>
      </c>
      <c r="BD3027" t="n">
        <v>38.9057</v>
      </c>
      <c r="BE3027" t="s">
        <v>3440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>
        <v>98</v>
      </c>
      <c r="BO3027" t="s">
        <v>82</v>
      </c>
      <c r="BP3027" t="s">
        <v>99</v>
      </c>
      <c r="BQ3027" t="s">
        <v>524</v>
      </c>
      <c r="BR3027" t="s">
        <v>387</v>
      </c>
    </row>
    <row r="3028" spans="1:70">
      <c r="A3028" t="s">
        <v>70</v>
      </c>
      <c r="B3028" t="s">
        <v>71</v>
      </c>
      <c r="C3028" t="s">
        <v>438</v>
      </c>
      <c r="D3028" t="n">
        <v>3</v>
      </c>
      <c r="E3028" t="s">
        <v>378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518</v>
      </c>
      <c r="L3028" t="s">
        <v>77</v>
      </c>
      <c r="M3028" t="s"/>
      <c r="N3028" t="s">
        <v>519</v>
      </c>
      <c r="O3028" t="s">
        <v>79</v>
      </c>
      <c r="P3028" t="s">
        <v>378</v>
      </c>
      <c r="Q3028" t="s"/>
      <c r="R3028" t="s">
        <v>80</v>
      </c>
      <c r="S3028" t="s">
        <v>3441</v>
      </c>
      <c r="T3028" t="s">
        <v>82</v>
      </c>
      <c r="U3028" t="s">
        <v>83</v>
      </c>
      <c r="V3028" t="s">
        <v>84</v>
      </c>
      <c r="W3028" t="s">
        <v>103</v>
      </c>
      <c r="X3028" t="s"/>
      <c r="Y3028" t="s">
        <v>86</v>
      </c>
      <c r="Z3028">
        <f>HYPERLINK("https://hotelmonitor-cachepage.eclerx.com/savepage/tk_15454758706591415_sr_61.html","info")</f>
        <v/>
      </c>
      <c r="AA3028" t="n">
        <v>-6873069</v>
      </c>
      <c r="AB3028" t="s">
        <v>399</v>
      </c>
      <c r="AC3028" t="s">
        <v>88</v>
      </c>
      <c r="AD3028" t="s">
        <v>89</v>
      </c>
      <c r="AE3028" t="s"/>
      <c r="AF3028" t="s"/>
      <c r="AG3028" t="s"/>
      <c r="AH3028" t="s">
        <v>3442</v>
      </c>
      <c r="AI3028" t="s">
        <v>3443</v>
      </c>
      <c r="AJ3028" t="s"/>
      <c r="AK3028" t="s">
        <v>91</v>
      </c>
      <c r="AL3028" t="s"/>
      <c r="AM3028" t="s"/>
      <c r="AN3028" t="s">
        <v>91</v>
      </c>
      <c r="AO3028" t="s"/>
      <c r="AP3028" t="n">
        <v>16</v>
      </c>
      <c r="AQ3028" t="s">
        <v>92</v>
      </c>
      <c r="AR3028" t="s"/>
      <c r="AS3028" t="s">
        <v>512</v>
      </c>
      <c r="AT3028" t="s">
        <v>94</v>
      </c>
      <c r="AU3028" t="s">
        <v>91</v>
      </c>
      <c r="AV3028" t="s"/>
      <c r="AW3028" t="s">
        <v>95</v>
      </c>
      <c r="AX3028" t="s"/>
      <c r="AY3028" t="n">
        <v>6873069</v>
      </c>
      <c r="AZ3028" t="s">
        <v>384</v>
      </c>
      <c r="BA3028" t="s"/>
      <c r="BB3028" t="s"/>
      <c r="BC3028" t="n">
        <v>38.9057</v>
      </c>
      <c r="BD3028" t="n">
        <v>38.9057</v>
      </c>
      <c r="BE3028" t="s">
        <v>3444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>
        <v>98</v>
      </c>
      <c r="BO3028" t="s">
        <v>82</v>
      </c>
      <c r="BP3028" t="s">
        <v>99</v>
      </c>
      <c r="BQ3028" t="s">
        <v>524</v>
      </c>
      <c r="BR3028" t="s">
        <v>387</v>
      </c>
    </row>
    <row r="3029" spans="1:70">
      <c r="A3029" t="s">
        <v>70</v>
      </c>
      <c r="B3029" t="s">
        <v>71</v>
      </c>
      <c r="C3029" t="s">
        <v>438</v>
      </c>
      <c r="D3029" t="n">
        <v>3</v>
      </c>
      <c r="E3029" t="s">
        <v>378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518</v>
      </c>
      <c r="L3029" t="s">
        <v>77</v>
      </c>
      <c r="M3029" t="s"/>
      <c r="N3029" t="s">
        <v>519</v>
      </c>
      <c r="O3029" t="s">
        <v>79</v>
      </c>
      <c r="P3029" t="s">
        <v>378</v>
      </c>
      <c r="Q3029" t="s"/>
      <c r="R3029" t="s">
        <v>80</v>
      </c>
      <c r="S3029" t="s">
        <v>3441</v>
      </c>
      <c r="T3029" t="s">
        <v>82</v>
      </c>
      <c r="U3029" t="s">
        <v>83</v>
      </c>
      <c r="V3029" t="s">
        <v>84</v>
      </c>
      <c r="W3029" t="s">
        <v>103</v>
      </c>
      <c r="X3029" t="s"/>
      <c r="Y3029" t="s">
        <v>86</v>
      </c>
      <c r="Z3029">
        <f>HYPERLINK("https://hotelmonitor-cachepage.eclerx.com/savepage/tk_15454758706591415_sr_61.html","info")</f>
        <v/>
      </c>
      <c r="AA3029" t="n">
        <v>-6873069</v>
      </c>
      <c r="AB3029" t="s">
        <v>399</v>
      </c>
      <c r="AC3029" t="s">
        <v>88</v>
      </c>
      <c r="AD3029" t="s">
        <v>89</v>
      </c>
      <c r="AE3029" t="s"/>
      <c r="AF3029" t="s"/>
      <c r="AG3029" t="s"/>
      <c r="AH3029" t="s">
        <v>3442</v>
      </c>
      <c r="AI3029" t="s">
        <v>3443</v>
      </c>
      <c r="AJ3029" t="s"/>
      <c r="AK3029" t="s">
        <v>91</v>
      </c>
      <c r="AL3029" t="s"/>
      <c r="AM3029" t="s"/>
      <c r="AN3029" t="s">
        <v>91</v>
      </c>
      <c r="AO3029" t="s"/>
      <c r="AP3029" t="n">
        <v>16</v>
      </c>
      <c r="AQ3029" t="s">
        <v>92</v>
      </c>
      <c r="AR3029" t="s"/>
      <c r="AS3029" t="s">
        <v>512</v>
      </c>
      <c r="AT3029" t="s">
        <v>94</v>
      </c>
      <c r="AU3029" t="s">
        <v>91</v>
      </c>
      <c r="AV3029" t="s"/>
      <c r="AW3029" t="s">
        <v>95</v>
      </c>
      <c r="AX3029" t="s"/>
      <c r="AY3029" t="n">
        <v>6873069</v>
      </c>
      <c r="AZ3029" t="s">
        <v>384</v>
      </c>
      <c r="BA3029" t="s"/>
      <c r="BB3029" t="s"/>
      <c r="BC3029" t="n">
        <v>38.9057</v>
      </c>
      <c r="BD3029" t="n">
        <v>38.9057</v>
      </c>
      <c r="BE3029" t="s">
        <v>3444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>
        <v>98</v>
      </c>
      <c r="BO3029" t="s">
        <v>82</v>
      </c>
      <c r="BP3029" t="s">
        <v>99</v>
      </c>
      <c r="BQ3029" t="s">
        <v>524</v>
      </c>
      <c r="BR3029" t="s">
        <v>387</v>
      </c>
    </row>
    <row r="3030" spans="1:70">
      <c r="A3030" t="s">
        <v>70</v>
      </c>
      <c r="B3030" t="s">
        <v>71</v>
      </c>
      <c r="C3030" t="s">
        <v>438</v>
      </c>
      <c r="D3030" t="n">
        <v>3</v>
      </c>
      <c r="E3030" t="s">
        <v>378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490.5</v>
      </c>
      <c r="L3030" t="s">
        <v>77</v>
      </c>
      <c r="M3030" t="s"/>
      <c r="N3030" t="s">
        <v>508</v>
      </c>
      <c r="O3030" t="s">
        <v>79</v>
      </c>
      <c r="P3030" t="s">
        <v>378</v>
      </c>
      <c r="Q3030" t="s"/>
      <c r="R3030" t="s">
        <v>80</v>
      </c>
      <c r="S3030" t="s">
        <v>3445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>
        <f>HYPERLINK("https://hotelmonitor-cachepage.eclerx.com/savepage/tk_15454758706591415_sr_61.html","info")</f>
        <v/>
      </c>
      <c r="AA3030" t="n">
        <v>-6873069</v>
      </c>
      <c r="AB3030" t="s">
        <v>381</v>
      </c>
      <c r="AC3030" t="s">
        <v>196</v>
      </c>
      <c r="AD3030" t="s">
        <v>89</v>
      </c>
      <c r="AE3030" t="s"/>
      <c r="AF3030" t="s"/>
      <c r="AG3030" t="s"/>
      <c r="AH3030" t="s">
        <v>3446</v>
      </c>
      <c r="AI3030" t="s">
        <v>3447</v>
      </c>
      <c r="AJ3030" t="s"/>
      <c r="AK3030" t="s">
        <v>91</v>
      </c>
      <c r="AL3030" t="s"/>
      <c r="AM3030" t="s"/>
      <c r="AN3030" t="s">
        <v>99</v>
      </c>
      <c r="AO3030" t="s">
        <v>200</v>
      </c>
      <c r="AP3030" t="n">
        <v>16</v>
      </c>
      <c r="AQ3030" t="s">
        <v>92</v>
      </c>
      <c r="AR3030" t="s"/>
      <c r="AS3030" t="s">
        <v>512</v>
      </c>
      <c r="AT3030" t="s">
        <v>94</v>
      </c>
      <c r="AU3030" t="s">
        <v>91</v>
      </c>
      <c r="AV3030" t="s"/>
      <c r="AW3030" t="s">
        <v>95</v>
      </c>
      <c r="AX3030" t="s"/>
      <c r="AY3030" t="n">
        <v>6873069</v>
      </c>
      <c r="AZ3030" t="s">
        <v>384</v>
      </c>
      <c r="BA3030" t="s"/>
      <c r="BB3030" t="s"/>
      <c r="BC3030" t="n">
        <v>38.9057</v>
      </c>
      <c r="BD3030" t="n">
        <v>38.9057</v>
      </c>
      <c r="BE3030" t="s">
        <v>3448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>
        <v>98</v>
      </c>
      <c r="BO3030" t="s">
        <v>82</v>
      </c>
      <c r="BP3030" t="s">
        <v>99</v>
      </c>
      <c r="BQ3030" t="s">
        <v>533</v>
      </c>
      <c r="BR3030" t="s">
        <v>387</v>
      </c>
    </row>
    <row r="3031" spans="1:70">
      <c r="A3031" t="s">
        <v>70</v>
      </c>
      <c r="B3031" t="s">
        <v>71</v>
      </c>
      <c r="C3031" t="s">
        <v>438</v>
      </c>
      <c r="D3031" t="n">
        <v>3</v>
      </c>
      <c r="E3031" t="s">
        <v>378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490.5</v>
      </c>
      <c r="L3031" t="s">
        <v>77</v>
      </c>
      <c r="M3031" t="s"/>
      <c r="N3031" t="s">
        <v>508</v>
      </c>
      <c r="O3031" t="s">
        <v>79</v>
      </c>
      <c r="P3031" t="s">
        <v>378</v>
      </c>
      <c r="Q3031" t="s"/>
      <c r="R3031" t="s">
        <v>80</v>
      </c>
      <c r="S3031" t="s">
        <v>3445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>
        <f>HYPERLINK("https://hotelmonitor-cachepage.eclerx.com/savepage/tk_15454758706591415_sr_61.html","info")</f>
        <v/>
      </c>
      <c r="AA3031" t="n">
        <v>-6873069</v>
      </c>
      <c r="AB3031" t="s">
        <v>381</v>
      </c>
      <c r="AC3031" t="s">
        <v>196</v>
      </c>
      <c r="AD3031" t="s">
        <v>89</v>
      </c>
      <c r="AE3031" t="s"/>
      <c r="AF3031" t="s"/>
      <c r="AG3031" t="s"/>
      <c r="AH3031" t="s">
        <v>3446</v>
      </c>
      <c r="AI3031" t="s">
        <v>3447</v>
      </c>
      <c r="AJ3031" t="s"/>
      <c r="AK3031" t="s">
        <v>91</v>
      </c>
      <c r="AL3031" t="s"/>
      <c r="AM3031" t="s"/>
      <c r="AN3031" t="s">
        <v>99</v>
      </c>
      <c r="AO3031" t="s">
        <v>200</v>
      </c>
      <c r="AP3031" t="n">
        <v>16</v>
      </c>
      <c r="AQ3031" t="s">
        <v>92</v>
      </c>
      <c r="AR3031" t="s"/>
      <c r="AS3031" t="s">
        <v>512</v>
      </c>
      <c r="AT3031" t="s">
        <v>94</v>
      </c>
      <c r="AU3031" t="s">
        <v>91</v>
      </c>
      <c r="AV3031" t="s"/>
      <c r="AW3031" t="s">
        <v>95</v>
      </c>
      <c r="AX3031" t="s"/>
      <c r="AY3031" t="n">
        <v>6873069</v>
      </c>
      <c r="AZ3031" t="s">
        <v>384</v>
      </c>
      <c r="BA3031" t="s"/>
      <c r="BB3031" t="s"/>
      <c r="BC3031" t="n">
        <v>38.9057</v>
      </c>
      <c r="BD3031" t="n">
        <v>38.9057</v>
      </c>
      <c r="BE3031" t="s">
        <v>3448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>
        <v>98</v>
      </c>
      <c r="BO3031" t="s">
        <v>82</v>
      </c>
      <c r="BP3031" t="s">
        <v>99</v>
      </c>
      <c r="BQ3031" t="s">
        <v>533</v>
      </c>
      <c r="BR3031" t="s">
        <v>387</v>
      </c>
    </row>
    <row r="3032" spans="1:70">
      <c r="A3032" t="s">
        <v>70</v>
      </c>
      <c r="B3032" t="s">
        <v>71</v>
      </c>
      <c r="C3032" t="s">
        <v>438</v>
      </c>
      <c r="D3032" t="n">
        <v>3</v>
      </c>
      <c r="E3032" t="s">
        <v>378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544.5</v>
      </c>
      <c r="L3032" t="s">
        <v>77</v>
      </c>
      <c r="M3032" t="s"/>
      <c r="N3032" t="s">
        <v>508</v>
      </c>
      <c r="O3032" t="s">
        <v>79</v>
      </c>
      <c r="P3032" t="s">
        <v>378</v>
      </c>
      <c r="Q3032" t="s"/>
      <c r="R3032" t="s">
        <v>80</v>
      </c>
      <c r="S3032" t="s">
        <v>3449</v>
      </c>
      <c r="T3032" t="s">
        <v>82</v>
      </c>
      <c r="U3032" t="s">
        <v>83</v>
      </c>
      <c r="V3032" t="s">
        <v>84</v>
      </c>
      <c r="W3032" t="s">
        <v>103</v>
      </c>
      <c r="X3032" t="s"/>
      <c r="Y3032" t="s">
        <v>86</v>
      </c>
      <c r="Z3032">
        <f>HYPERLINK("https://hotelmonitor-cachepage.eclerx.com/savepage/tk_15454758706591415_sr_61.html","info")</f>
        <v/>
      </c>
      <c r="AA3032" t="n">
        <v>-6873069</v>
      </c>
      <c r="AB3032" t="s">
        <v>389</v>
      </c>
      <c r="AC3032" t="s">
        <v>196</v>
      </c>
      <c r="AD3032" t="s">
        <v>89</v>
      </c>
      <c r="AE3032" t="s"/>
      <c r="AF3032" t="s"/>
      <c r="AG3032" t="s"/>
      <c r="AH3032" t="s">
        <v>3450</v>
      </c>
      <c r="AI3032" t="s">
        <v>3451</v>
      </c>
      <c r="AJ3032" t="s"/>
      <c r="AK3032" t="s">
        <v>91</v>
      </c>
      <c r="AL3032" t="s"/>
      <c r="AM3032" t="s"/>
      <c r="AN3032" t="s">
        <v>91</v>
      </c>
      <c r="AO3032" t="s"/>
      <c r="AP3032" t="n">
        <v>16</v>
      </c>
      <c r="AQ3032" t="s">
        <v>92</v>
      </c>
      <c r="AR3032" t="s"/>
      <c r="AS3032" t="s">
        <v>512</v>
      </c>
      <c r="AT3032" t="s">
        <v>94</v>
      </c>
      <c r="AU3032" t="s">
        <v>91</v>
      </c>
      <c r="AV3032" t="s"/>
      <c r="AW3032" t="s">
        <v>95</v>
      </c>
      <c r="AX3032" t="s"/>
      <c r="AY3032" t="n">
        <v>6873069</v>
      </c>
      <c r="AZ3032" t="s">
        <v>384</v>
      </c>
      <c r="BA3032" t="s"/>
      <c r="BB3032" t="s"/>
      <c r="BC3032" t="n">
        <v>38.9057</v>
      </c>
      <c r="BD3032" t="n">
        <v>38.9057</v>
      </c>
      <c r="BE3032" t="s">
        <v>3452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>
        <v>98</v>
      </c>
      <c r="BO3032" t="s">
        <v>82</v>
      </c>
      <c r="BP3032" t="s">
        <v>99</v>
      </c>
      <c r="BQ3032" t="s">
        <v>533</v>
      </c>
      <c r="BR3032" t="s">
        <v>387</v>
      </c>
    </row>
    <row r="3033" spans="1:70">
      <c r="A3033" t="s">
        <v>70</v>
      </c>
      <c r="B3033" t="s">
        <v>71</v>
      </c>
      <c r="C3033" t="s">
        <v>438</v>
      </c>
      <c r="D3033" t="n">
        <v>3</v>
      </c>
      <c r="E3033" t="s">
        <v>378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544.5</v>
      </c>
      <c r="L3033" t="s">
        <v>77</v>
      </c>
      <c r="M3033" t="s"/>
      <c r="N3033" t="s">
        <v>508</v>
      </c>
      <c r="O3033" t="s">
        <v>79</v>
      </c>
      <c r="P3033" t="s">
        <v>378</v>
      </c>
      <c r="Q3033" t="s"/>
      <c r="R3033" t="s">
        <v>80</v>
      </c>
      <c r="S3033" t="s">
        <v>3449</v>
      </c>
      <c r="T3033" t="s">
        <v>82</v>
      </c>
      <c r="U3033" t="s">
        <v>83</v>
      </c>
      <c r="V3033" t="s">
        <v>84</v>
      </c>
      <c r="W3033" t="s">
        <v>103</v>
      </c>
      <c r="X3033" t="s"/>
      <c r="Y3033" t="s">
        <v>86</v>
      </c>
      <c r="Z3033">
        <f>HYPERLINK("https://hotelmonitor-cachepage.eclerx.com/savepage/tk_15454758706591415_sr_61.html","info")</f>
        <v/>
      </c>
      <c r="AA3033" t="n">
        <v>-6873069</v>
      </c>
      <c r="AB3033" t="s">
        <v>389</v>
      </c>
      <c r="AC3033" t="s">
        <v>196</v>
      </c>
      <c r="AD3033" t="s">
        <v>89</v>
      </c>
      <c r="AE3033" t="s"/>
      <c r="AF3033" t="s"/>
      <c r="AG3033" t="s"/>
      <c r="AH3033" t="s">
        <v>3450</v>
      </c>
      <c r="AI3033" t="s">
        <v>3451</v>
      </c>
      <c r="AJ3033" t="s"/>
      <c r="AK3033" t="s">
        <v>91</v>
      </c>
      <c r="AL3033" t="s"/>
      <c r="AM3033" t="s"/>
      <c r="AN3033" t="s">
        <v>91</v>
      </c>
      <c r="AO3033" t="s"/>
      <c r="AP3033" t="n">
        <v>16</v>
      </c>
      <c r="AQ3033" t="s">
        <v>92</v>
      </c>
      <c r="AR3033" t="s"/>
      <c r="AS3033" t="s">
        <v>512</v>
      </c>
      <c r="AT3033" t="s">
        <v>94</v>
      </c>
      <c r="AU3033" t="s">
        <v>91</v>
      </c>
      <c r="AV3033" t="s"/>
      <c r="AW3033" t="s">
        <v>95</v>
      </c>
      <c r="AX3033" t="s"/>
      <c r="AY3033" t="n">
        <v>6873069</v>
      </c>
      <c r="AZ3033" t="s">
        <v>384</v>
      </c>
      <c r="BA3033" t="s"/>
      <c r="BB3033" t="s"/>
      <c r="BC3033" t="n">
        <v>38.9057</v>
      </c>
      <c r="BD3033" t="n">
        <v>38.9057</v>
      </c>
      <c r="BE3033" t="s">
        <v>3452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>
        <v>98</v>
      </c>
      <c r="BO3033" t="s">
        <v>82</v>
      </c>
      <c r="BP3033" t="s">
        <v>99</v>
      </c>
      <c r="BQ3033" t="s">
        <v>533</v>
      </c>
      <c r="BR3033" t="s">
        <v>387</v>
      </c>
    </row>
    <row r="3034" spans="1:70">
      <c r="A3034" t="s">
        <v>70</v>
      </c>
      <c r="B3034" t="s">
        <v>71</v>
      </c>
      <c r="C3034" t="s">
        <v>438</v>
      </c>
      <c r="D3034" t="n">
        <v>3</v>
      </c>
      <c r="E3034" t="s">
        <v>378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545</v>
      </c>
      <c r="L3034" t="s">
        <v>77</v>
      </c>
      <c r="M3034" t="s"/>
      <c r="N3034" t="s">
        <v>508</v>
      </c>
      <c r="O3034" t="s">
        <v>79</v>
      </c>
      <c r="P3034" t="s">
        <v>378</v>
      </c>
      <c r="Q3034" t="s"/>
      <c r="R3034" t="s">
        <v>80</v>
      </c>
      <c r="S3034" t="s">
        <v>3453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>
        <f>HYPERLINK("https://hotelmonitor-cachepage.eclerx.com/savepage/tk_15454758706591415_sr_61.html","info")</f>
        <v/>
      </c>
      <c r="AA3034" t="n">
        <v>-6873069</v>
      </c>
      <c r="AB3034" t="s">
        <v>394</v>
      </c>
      <c r="AC3034" t="s">
        <v>88</v>
      </c>
      <c r="AD3034" t="s">
        <v>89</v>
      </c>
      <c r="AE3034" t="s"/>
      <c r="AF3034" t="s"/>
      <c r="AG3034" t="s"/>
      <c r="AH3034" t="s">
        <v>3454</v>
      </c>
      <c r="AI3034" t="s">
        <v>3455</v>
      </c>
      <c r="AJ3034" t="s"/>
      <c r="AK3034" t="s">
        <v>91</v>
      </c>
      <c r="AL3034" t="s"/>
      <c r="AM3034" t="s"/>
      <c r="AN3034" t="s">
        <v>91</v>
      </c>
      <c r="AO3034" t="s"/>
      <c r="AP3034" t="n">
        <v>16</v>
      </c>
      <c r="AQ3034" t="s">
        <v>92</v>
      </c>
      <c r="AR3034" t="s"/>
      <c r="AS3034" t="s">
        <v>512</v>
      </c>
      <c r="AT3034" t="s">
        <v>94</v>
      </c>
      <c r="AU3034" t="s">
        <v>91</v>
      </c>
      <c r="AV3034" t="s"/>
      <c r="AW3034" t="s">
        <v>95</v>
      </c>
      <c r="AX3034" t="s"/>
      <c r="AY3034" t="n">
        <v>6873069</v>
      </c>
      <c r="AZ3034" t="s">
        <v>384</v>
      </c>
      <c r="BA3034" t="s"/>
      <c r="BB3034" t="s"/>
      <c r="BC3034" t="n">
        <v>38.9057</v>
      </c>
      <c r="BD3034" t="n">
        <v>38.9057</v>
      </c>
      <c r="BE3034" t="s">
        <v>3456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>
        <v>98</v>
      </c>
      <c r="BO3034" t="s">
        <v>82</v>
      </c>
      <c r="BP3034" t="s">
        <v>99</v>
      </c>
      <c r="BQ3034" t="s">
        <v>533</v>
      </c>
      <c r="BR3034" t="s">
        <v>387</v>
      </c>
    </row>
    <row r="3035" spans="1:70">
      <c r="A3035" t="s">
        <v>70</v>
      </c>
      <c r="B3035" t="s">
        <v>71</v>
      </c>
      <c r="C3035" t="s">
        <v>438</v>
      </c>
      <c r="D3035" t="n">
        <v>3</v>
      </c>
      <c r="E3035" t="s">
        <v>378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545</v>
      </c>
      <c r="L3035" t="s">
        <v>77</v>
      </c>
      <c r="M3035" t="s"/>
      <c r="N3035" t="s">
        <v>508</v>
      </c>
      <c r="O3035" t="s">
        <v>79</v>
      </c>
      <c r="P3035" t="s">
        <v>378</v>
      </c>
      <c r="Q3035" t="s"/>
      <c r="R3035" t="s">
        <v>80</v>
      </c>
      <c r="S3035" t="s">
        <v>3453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>
        <f>HYPERLINK("https://hotelmonitor-cachepage.eclerx.com/savepage/tk_15454758706591415_sr_61.html","info")</f>
        <v/>
      </c>
      <c r="AA3035" t="n">
        <v>-6873069</v>
      </c>
      <c r="AB3035" t="s">
        <v>394</v>
      </c>
      <c r="AC3035" t="s">
        <v>88</v>
      </c>
      <c r="AD3035" t="s">
        <v>89</v>
      </c>
      <c r="AE3035" t="s"/>
      <c r="AF3035" t="s"/>
      <c r="AG3035" t="s"/>
      <c r="AH3035" t="s">
        <v>3454</v>
      </c>
      <c r="AI3035" t="s">
        <v>3455</v>
      </c>
      <c r="AJ3035" t="s"/>
      <c r="AK3035" t="s">
        <v>91</v>
      </c>
      <c r="AL3035" t="s"/>
      <c r="AM3035" t="s"/>
      <c r="AN3035" t="s">
        <v>91</v>
      </c>
      <c r="AO3035" t="s"/>
      <c r="AP3035" t="n">
        <v>16</v>
      </c>
      <c r="AQ3035" t="s">
        <v>92</v>
      </c>
      <c r="AR3035" t="s"/>
      <c r="AS3035" t="s">
        <v>512</v>
      </c>
      <c r="AT3035" t="s">
        <v>94</v>
      </c>
      <c r="AU3035" t="s">
        <v>91</v>
      </c>
      <c r="AV3035" t="s"/>
      <c r="AW3035" t="s">
        <v>95</v>
      </c>
      <c r="AX3035" t="s"/>
      <c r="AY3035" t="n">
        <v>6873069</v>
      </c>
      <c r="AZ3035" t="s">
        <v>384</v>
      </c>
      <c r="BA3035" t="s"/>
      <c r="BB3035" t="s"/>
      <c r="BC3035" t="n">
        <v>38.9057</v>
      </c>
      <c r="BD3035" t="n">
        <v>38.9057</v>
      </c>
      <c r="BE3035" t="s">
        <v>3456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>
        <v>98</v>
      </c>
      <c r="BO3035" t="s">
        <v>82</v>
      </c>
      <c r="BP3035" t="s">
        <v>99</v>
      </c>
      <c r="BQ3035" t="s">
        <v>533</v>
      </c>
      <c r="BR3035" t="s">
        <v>387</v>
      </c>
    </row>
    <row r="3036" spans="1:70">
      <c r="A3036" t="s">
        <v>70</v>
      </c>
      <c r="B3036" t="s">
        <v>71</v>
      </c>
      <c r="C3036" t="s">
        <v>438</v>
      </c>
      <c r="D3036" t="n">
        <v>3</v>
      </c>
      <c r="E3036" t="s">
        <v>378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605</v>
      </c>
      <c r="L3036" t="s">
        <v>77</v>
      </c>
      <c r="M3036" t="s"/>
      <c r="N3036" t="s">
        <v>508</v>
      </c>
      <c r="O3036" t="s">
        <v>79</v>
      </c>
      <c r="P3036" t="s">
        <v>378</v>
      </c>
      <c r="Q3036" t="s"/>
      <c r="R3036" t="s">
        <v>80</v>
      </c>
      <c r="S3036" t="s">
        <v>3457</v>
      </c>
      <c r="T3036" t="s">
        <v>82</v>
      </c>
      <c r="U3036" t="s">
        <v>83</v>
      </c>
      <c r="V3036" t="s">
        <v>84</v>
      </c>
      <c r="W3036" t="s">
        <v>103</v>
      </c>
      <c r="X3036" t="s"/>
      <c r="Y3036" t="s">
        <v>86</v>
      </c>
      <c r="Z3036">
        <f>HYPERLINK("https://hotelmonitor-cachepage.eclerx.com/savepage/tk_15454758706591415_sr_61.html","info")</f>
        <v/>
      </c>
      <c r="AA3036" t="n">
        <v>-6873069</v>
      </c>
      <c r="AB3036" t="s">
        <v>399</v>
      </c>
      <c r="AC3036" t="s">
        <v>88</v>
      </c>
      <c r="AD3036" t="s">
        <v>89</v>
      </c>
      <c r="AE3036" t="s"/>
      <c r="AF3036" t="s"/>
      <c r="AG3036" t="s"/>
      <c r="AH3036" t="s">
        <v>3458</v>
      </c>
      <c r="AI3036" t="s">
        <v>3459</v>
      </c>
      <c r="AJ3036" t="s"/>
      <c r="AK3036" t="s">
        <v>91</v>
      </c>
      <c r="AL3036" t="s"/>
      <c r="AM3036" t="s"/>
      <c r="AN3036" t="s">
        <v>91</v>
      </c>
      <c r="AO3036" t="s"/>
      <c r="AP3036" t="n">
        <v>16</v>
      </c>
      <c r="AQ3036" t="s">
        <v>92</v>
      </c>
      <c r="AR3036" t="s"/>
      <c r="AS3036" t="s">
        <v>512</v>
      </c>
      <c r="AT3036" t="s">
        <v>94</v>
      </c>
      <c r="AU3036" t="s">
        <v>91</v>
      </c>
      <c r="AV3036" t="s"/>
      <c r="AW3036" t="s">
        <v>95</v>
      </c>
      <c r="AX3036" t="s"/>
      <c r="AY3036" t="n">
        <v>6873069</v>
      </c>
      <c r="AZ3036" t="s">
        <v>384</v>
      </c>
      <c r="BA3036" t="s"/>
      <c r="BB3036" t="s"/>
      <c r="BC3036" t="n">
        <v>38.9057</v>
      </c>
      <c r="BD3036" t="n">
        <v>38.9057</v>
      </c>
      <c r="BE3036" t="s">
        <v>3460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>
        <v>98</v>
      </c>
      <c r="BO3036" t="s">
        <v>82</v>
      </c>
      <c r="BP3036" t="s">
        <v>99</v>
      </c>
      <c r="BQ3036" t="s">
        <v>533</v>
      </c>
      <c r="BR3036" t="s">
        <v>387</v>
      </c>
    </row>
    <row r="3037" spans="1:70">
      <c r="A3037" t="s">
        <v>70</v>
      </c>
      <c r="B3037" t="s">
        <v>71</v>
      </c>
      <c r="C3037" t="s">
        <v>438</v>
      </c>
      <c r="D3037" t="n">
        <v>3</v>
      </c>
      <c r="E3037" t="s">
        <v>378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605</v>
      </c>
      <c r="L3037" t="s">
        <v>77</v>
      </c>
      <c r="M3037" t="s"/>
      <c r="N3037" t="s">
        <v>508</v>
      </c>
      <c r="O3037" t="s">
        <v>79</v>
      </c>
      <c r="P3037" t="s">
        <v>378</v>
      </c>
      <c r="Q3037" t="s"/>
      <c r="R3037" t="s">
        <v>80</v>
      </c>
      <c r="S3037" t="s">
        <v>3457</v>
      </c>
      <c r="T3037" t="s">
        <v>82</v>
      </c>
      <c r="U3037" t="s">
        <v>83</v>
      </c>
      <c r="V3037" t="s">
        <v>84</v>
      </c>
      <c r="W3037" t="s">
        <v>103</v>
      </c>
      <c r="X3037" t="s"/>
      <c r="Y3037" t="s">
        <v>86</v>
      </c>
      <c r="Z3037">
        <f>HYPERLINK("https://hotelmonitor-cachepage.eclerx.com/savepage/tk_15454758706591415_sr_61.html","info")</f>
        <v/>
      </c>
      <c r="AA3037" t="n">
        <v>-6873069</v>
      </c>
      <c r="AB3037" t="s">
        <v>399</v>
      </c>
      <c r="AC3037" t="s">
        <v>88</v>
      </c>
      <c r="AD3037" t="s">
        <v>89</v>
      </c>
      <c r="AE3037" t="s"/>
      <c r="AF3037" t="s"/>
      <c r="AG3037" t="s"/>
      <c r="AH3037" t="s">
        <v>3458</v>
      </c>
      <c r="AI3037" t="s">
        <v>3459</v>
      </c>
      <c r="AJ3037" t="s"/>
      <c r="AK3037" t="s">
        <v>91</v>
      </c>
      <c r="AL3037" t="s"/>
      <c r="AM3037" t="s"/>
      <c r="AN3037" t="s">
        <v>91</v>
      </c>
      <c r="AO3037" t="s"/>
      <c r="AP3037" t="n">
        <v>16</v>
      </c>
      <c r="AQ3037" t="s">
        <v>92</v>
      </c>
      <c r="AR3037" t="s"/>
      <c r="AS3037" t="s">
        <v>512</v>
      </c>
      <c r="AT3037" t="s">
        <v>94</v>
      </c>
      <c r="AU3037" t="s">
        <v>91</v>
      </c>
      <c r="AV3037" t="s"/>
      <c r="AW3037" t="s">
        <v>95</v>
      </c>
      <c r="AX3037" t="s"/>
      <c r="AY3037" t="n">
        <v>6873069</v>
      </c>
      <c r="AZ3037" t="s">
        <v>384</v>
      </c>
      <c r="BA3037" t="s"/>
      <c r="BB3037" t="s"/>
      <c r="BC3037" t="n">
        <v>38.9057</v>
      </c>
      <c r="BD3037" t="n">
        <v>38.9057</v>
      </c>
      <c r="BE3037" t="s">
        <v>3460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>
        <v>98</v>
      </c>
      <c r="BO3037" t="s">
        <v>82</v>
      </c>
      <c r="BP3037" t="s">
        <v>99</v>
      </c>
      <c r="BQ3037" t="s">
        <v>533</v>
      </c>
      <c r="BR3037" t="s">
        <v>387</v>
      </c>
    </row>
    <row r="3038" spans="1:70">
      <c r="A3038" t="s">
        <v>70</v>
      </c>
      <c r="B3038" t="s">
        <v>71</v>
      </c>
      <c r="C3038" t="s">
        <v>438</v>
      </c>
      <c r="D3038" t="n">
        <v>3</v>
      </c>
      <c r="E3038" t="s">
        <v>378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558</v>
      </c>
      <c r="L3038" t="s">
        <v>77</v>
      </c>
      <c r="M3038" t="s"/>
      <c r="N3038" t="s">
        <v>508</v>
      </c>
      <c r="O3038" t="s">
        <v>79</v>
      </c>
      <c r="P3038" t="s">
        <v>378</v>
      </c>
      <c r="Q3038" t="s"/>
      <c r="R3038" t="s">
        <v>80</v>
      </c>
      <c r="S3038" t="s">
        <v>3461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>
        <f>HYPERLINK("https://hotelmonitor-cachepage.eclerx.com/savepage/tk_15454758706591415_sr_61.html","info")</f>
        <v/>
      </c>
      <c r="AA3038" t="n">
        <v>-6873069</v>
      </c>
      <c r="AB3038" t="s">
        <v>381</v>
      </c>
      <c r="AC3038" t="s">
        <v>196</v>
      </c>
      <c r="AD3038" t="s">
        <v>89</v>
      </c>
      <c r="AE3038" t="s"/>
      <c r="AF3038" t="s"/>
      <c r="AG3038" t="s"/>
      <c r="AH3038" t="s">
        <v>3462</v>
      </c>
      <c r="AI3038" t="s">
        <v>3463</v>
      </c>
      <c r="AJ3038" t="s"/>
      <c r="AK3038" t="s">
        <v>91</v>
      </c>
      <c r="AL3038" t="s"/>
      <c r="AM3038" t="s"/>
      <c r="AN3038" t="s">
        <v>99</v>
      </c>
      <c r="AO3038" t="s">
        <v>200</v>
      </c>
      <c r="AP3038" t="n">
        <v>16</v>
      </c>
      <c r="AQ3038" t="s">
        <v>92</v>
      </c>
      <c r="AR3038" t="s"/>
      <c r="AS3038" t="s">
        <v>512</v>
      </c>
      <c r="AT3038" t="s">
        <v>94</v>
      </c>
      <c r="AU3038" t="s">
        <v>91</v>
      </c>
      <c r="AV3038" t="s"/>
      <c r="AW3038" t="s">
        <v>95</v>
      </c>
      <c r="AX3038" t="s"/>
      <c r="AY3038" t="n">
        <v>6873069</v>
      </c>
      <c r="AZ3038" t="s">
        <v>384</v>
      </c>
      <c r="BA3038" t="s"/>
      <c r="BB3038" t="s"/>
      <c r="BC3038" t="n">
        <v>38.9057</v>
      </c>
      <c r="BD3038" t="n">
        <v>38.9057</v>
      </c>
      <c r="BE3038" t="s">
        <v>3464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>
        <v>98</v>
      </c>
      <c r="BO3038" t="s">
        <v>82</v>
      </c>
      <c r="BP3038" t="s">
        <v>99</v>
      </c>
      <c r="BQ3038" t="s">
        <v>539</v>
      </c>
      <c r="BR3038" t="s">
        <v>387</v>
      </c>
    </row>
    <row r="3039" spans="1:70">
      <c r="A3039" t="s">
        <v>70</v>
      </c>
      <c r="B3039" t="s">
        <v>71</v>
      </c>
      <c r="C3039" t="s">
        <v>438</v>
      </c>
      <c r="D3039" t="n">
        <v>3</v>
      </c>
      <c r="E3039" t="s">
        <v>378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558</v>
      </c>
      <c r="L3039" t="s">
        <v>77</v>
      </c>
      <c r="M3039" t="s"/>
      <c r="N3039" t="s">
        <v>508</v>
      </c>
      <c r="O3039" t="s">
        <v>79</v>
      </c>
      <c r="P3039" t="s">
        <v>378</v>
      </c>
      <c r="Q3039" t="s"/>
      <c r="R3039" t="s">
        <v>80</v>
      </c>
      <c r="S3039" t="s">
        <v>3461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>
        <f>HYPERLINK("https://hotelmonitor-cachepage.eclerx.com/savepage/tk_15454758706591415_sr_61.html","info")</f>
        <v/>
      </c>
      <c r="AA3039" t="n">
        <v>-6873069</v>
      </c>
      <c r="AB3039" t="s">
        <v>381</v>
      </c>
      <c r="AC3039" t="s">
        <v>196</v>
      </c>
      <c r="AD3039" t="s">
        <v>89</v>
      </c>
      <c r="AE3039" t="s"/>
      <c r="AF3039" t="s"/>
      <c r="AG3039" t="s"/>
      <c r="AH3039" t="s">
        <v>3462</v>
      </c>
      <c r="AI3039" t="s">
        <v>3463</v>
      </c>
      <c r="AJ3039" t="s"/>
      <c r="AK3039" t="s">
        <v>91</v>
      </c>
      <c r="AL3039" t="s"/>
      <c r="AM3039" t="s"/>
      <c r="AN3039" t="s">
        <v>99</v>
      </c>
      <c r="AO3039" t="s">
        <v>200</v>
      </c>
      <c r="AP3039" t="n">
        <v>16</v>
      </c>
      <c r="AQ3039" t="s">
        <v>92</v>
      </c>
      <c r="AR3039" t="s"/>
      <c r="AS3039" t="s">
        <v>512</v>
      </c>
      <c r="AT3039" t="s">
        <v>94</v>
      </c>
      <c r="AU3039" t="s">
        <v>91</v>
      </c>
      <c r="AV3039" t="s"/>
      <c r="AW3039" t="s">
        <v>95</v>
      </c>
      <c r="AX3039" t="s"/>
      <c r="AY3039" t="n">
        <v>6873069</v>
      </c>
      <c r="AZ3039" t="s">
        <v>384</v>
      </c>
      <c r="BA3039" t="s"/>
      <c r="BB3039" t="s"/>
      <c r="BC3039" t="n">
        <v>38.9057</v>
      </c>
      <c r="BD3039" t="n">
        <v>38.9057</v>
      </c>
      <c r="BE3039" t="s">
        <v>3464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>
        <v>98</v>
      </c>
      <c r="BO3039" t="s">
        <v>82</v>
      </c>
      <c r="BP3039" t="s">
        <v>99</v>
      </c>
      <c r="BQ3039" t="s">
        <v>539</v>
      </c>
      <c r="BR3039" t="s">
        <v>387</v>
      </c>
    </row>
    <row r="3040" spans="1:70">
      <c r="A3040" t="s">
        <v>70</v>
      </c>
      <c r="B3040" t="s">
        <v>71</v>
      </c>
      <c r="C3040" t="s">
        <v>438</v>
      </c>
      <c r="D3040" t="n">
        <v>3</v>
      </c>
      <c r="E3040" t="s">
        <v>378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620</v>
      </c>
      <c r="L3040" t="s">
        <v>77</v>
      </c>
      <c r="M3040" t="s"/>
      <c r="N3040" t="s">
        <v>508</v>
      </c>
      <c r="O3040" t="s">
        <v>79</v>
      </c>
      <c r="P3040" t="s">
        <v>378</v>
      </c>
      <c r="Q3040" t="s"/>
      <c r="R3040" t="s">
        <v>80</v>
      </c>
      <c r="S3040" t="s">
        <v>1213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HYPERLINK("https://hotelmonitor-cachepage.eclerx.com/savepage/tk_15454758706591415_sr_61.html","info")</f>
        <v/>
      </c>
      <c r="AA3040" t="n">
        <v>-6873069</v>
      </c>
      <c r="AB3040" t="s">
        <v>394</v>
      </c>
      <c r="AC3040" t="s">
        <v>88</v>
      </c>
      <c r="AD3040" t="s">
        <v>89</v>
      </c>
      <c r="AE3040" t="s"/>
      <c r="AF3040" t="s"/>
      <c r="AG3040" t="s"/>
      <c r="AH3040" t="s">
        <v>1215</v>
      </c>
      <c r="AI3040" t="s">
        <v>1216</v>
      </c>
      <c r="AJ3040" t="s"/>
      <c r="AK3040" t="s">
        <v>91</v>
      </c>
      <c r="AL3040" t="s"/>
      <c r="AM3040" t="s"/>
      <c r="AN3040" t="s">
        <v>91</v>
      </c>
      <c r="AO3040" t="s"/>
      <c r="AP3040" t="n">
        <v>16</v>
      </c>
      <c r="AQ3040" t="s">
        <v>92</v>
      </c>
      <c r="AR3040" t="s"/>
      <c r="AS3040" t="s">
        <v>512</v>
      </c>
      <c r="AT3040" t="s">
        <v>94</v>
      </c>
      <c r="AU3040" t="s">
        <v>91</v>
      </c>
      <c r="AV3040" t="s"/>
      <c r="AW3040" t="s">
        <v>95</v>
      </c>
      <c r="AX3040" t="s"/>
      <c r="AY3040" t="n">
        <v>6873069</v>
      </c>
      <c r="AZ3040" t="s">
        <v>384</v>
      </c>
      <c r="BA3040" t="s"/>
      <c r="BB3040" t="s"/>
      <c r="BC3040" t="n">
        <v>38.9057</v>
      </c>
      <c r="BD3040" t="n">
        <v>38.9057</v>
      </c>
      <c r="BE3040" t="s">
        <v>3465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>
        <v>98</v>
      </c>
      <c r="BO3040" t="s">
        <v>82</v>
      </c>
      <c r="BP3040" t="s">
        <v>99</v>
      </c>
      <c r="BQ3040" t="s">
        <v>539</v>
      </c>
      <c r="BR3040" t="s">
        <v>387</v>
      </c>
    </row>
    <row r="3041" spans="1:70">
      <c r="A3041" t="s">
        <v>70</v>
      </c>
      <c r="B3041" t="s">
        <v>71</v>
      </c>
      <c r="C3041" t="s">
        <v>438</v>
      </c>
      <c r="D3041" t="n">
        <v>3</v>
      </c>
      <c r="E3041" t="s">
        <v>378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620</v>
      </c>
      <c r="L3041" t="s">
        <v>77</v>
      </c>
      <c r="M3041" t="s"/>
      <c r="N3041" t="s">
        <v>508</v>
      </c>
      <c r="O3041" t="s">
        <v>79</v>
      </c>
      <c r="P3041" t="s">
        <v>378</v>
      </c>
      <c r="Q3041" t="s"/>
      <c r="R3041" t="s">
        <v>80</v>
      </c>
      <c r="S3041" t="s">
        <v>1213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HYPERLINK("https://hotelmonitor-cachepage.eclerx.com/savepage/tk_15454758706591415_sr_61.html","info")</f>
        <v/>
      </c>
      <c r="AA3041" t="n">
        <v>-6873069</v>
      </c>
      <c r="AB3041" t="s">
        <v>394</v>
      </c>
      <c r="AC3041" t="s">
        <v>88</v>
      </c>
      <c r="AD3041" t="s">
        <v>89</v>
      </c>
      <c r="AE3041" t="s"/>
      <c r="AF3041" t="s"/>
      <c r="AG3041" t="s"/>
      <c r="AH3041" t="s">
        <v>1215</v>
      </c>
      <c r="AI3041" t="s">
        <v>1216</v>
      </c>
      <c r="AJ3041" t="s"/>
      <c r="AK3041" t="s">
        <v>91</v>
      </c>
      <c r="AL3041" t="s"/>
      <c r="AM3041" t="s"/>
      <c r="AN3041" t="s">
        <v>91</v>
      </c>
      <c r="AO3041" t="s"/>
      <c r="AP3041" t="n">
        <v>16</v>
      </c>
      <c r="AQ3041" t="s">
        <v>92</v>
      </c>
      <c r="AR3041" t="s"/>
      <c r="AS3041" t="s">
        <v>512</v>
      </c>
      <c r="AT3041" t="s">
        <v>94</v>
      </c>
      <c r="AU3041" t="s">
        <v>91</v>
      </c>
      <c r="AV3041" t="s"/>
      <c r="AW3041" t="s">
        <v>95</v>
      </c>
      <c r="AX3041" t="s"/>
      <c r="AY3041" t="n">
        <v>6873069</v>
      </c>
      <c r="AZ3041" t="s">
        <v>384</v>
      </c>
      <c r="BA3041" t="s"/>
      <c r="BB3041" t="s"/>
      <c r="BC3041" t="n">
        <v>38.9057</v>
      </c>
      <c r="BD3041" t="n">
        <v>38.9057</v>
      </c>
      <c r="BE3041" t="s">
        <v>3465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>
        <v>98</v>
      </c>
      <c r="BO3041" t="s">
        <v>82</v>
      </c>
      <c r="BP3041" t="s">
        <v>99</v>
      </c>
      <c r="BQ3041" t="s">
        <v>539</v>
      </c>
      <c r="BR3041" t="s">
        <v>387</v>
      </c>
    </row>
    <row r="3042" spans="1:70">
      <c r="A3042" t="s">
        <v>70</v>
      </c>
      <c r="B3042" t="s">
        <v>71</v>
      </c>
      <c r="C3042" t="s">
        <v>438</v>
      </c>
      <c r="D3042" t="n">
        <v>3</v>
      </c>
      <c r="E3042" t="s">
        <v>378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622.8</v>
      </c>
      <c r="L3042" t="s">
        <v>77</v>
      </c>
      <c r="M3042" t="s"/>
      <c r="N3042" t="s">
        <v>508</v>
      </c>
      <c r="O3042" t="s">
        <v>79</v>
      </c>
      <c r="P3042" t="s">
        <v>378</v>
      </c>
      <c r="Q3042" t="s"/>
      <c r="R3042" t="s">
        <v>80</v>
      </c>
      <c r="S3042" t="s">
        <v>3466</v>
      </c>
      <c r="T3042" t="s">
        <v>82</v>
      </c>
      <c r="U3042" t="s">
        <v>83</v>
      </c>
      <c r="V3042" t="s">
        <v>84</v>
      </c>
      <c r="W3042" t="s">
        <v>103</v>
      </c>
      <c r="X3042" t="s"/>
      <c r="Y3042" t="s">
        <v>86</v>
      </c>
      <c r="Z3042">
        <f>HYPERLINK("https://hotelmonitor-cachepage.eclerx.com/savepage/tk_15454758706591415_sr_61.html","info")</f>
        <v/>
      </c>
      <c r="AA3042" t="n">
        <v>-6873069</v>
      </c>
      <c r="AB3042" t="s">
        <v>389</v>
      </c>
      <c r="AC3042" t="s">
        <v>196</v>
      </c>
      <c r="AD3042" t="s">
        <v>89</v>
      </c>
      <c r="AE3042" t="s"/>
      <c r="AF3042" t="s"/>
      <c r="AG3042" t="s"/>
      <c r="AH3042" t="s">
        <v>3467</v>
      </c>
      <c r="AI3042" t="s">
        <v>3468</v>
      </c>
      <c r="AJ3042" t="s"/>
      <c r="AK3042" t="s">
        <v>91</v>
      </c>
      <c r="AL3042" t="s"/>
      <c r="AM3042" t="s"/>
      <c r="AN3042" t="s">
        <v>91</v>
      </c>
      <c r="AO3042" t="s"/>
      <c r="AP3042" t="n">
        <v>16</v>
      </c>
      <c r="AQ3042" t="s">
        <v>92</v>
      </c>
      <c r="AR3042" t="s"/>
      <c r="AS3042" t="s">
        <v>512</v>
      </c>
      <c r="AT3042" t="s">
        <v>94</v>
      </c>
      <c r="AU3042" t="s">
        <v>91</v>
      </c>
      <c r="AV3042" t="s"/>
      <c r="AW3042" t="s">
        <v>95</v>
      </c>
      <c r="AX3042" t="s"/>
      <c r="AY3042" t="n">
        <v>6873069</v>
      </c>
      <c r="AZ3042" t="s">
        <v>384</v>
      </c>
      <c r="BA3042" t="s"/>
      <c r="BB3042" t="s"/>
      <c r="BC3042" t="n">
        <v>38.9057</v>
      </c>
      <c r="BD3042" t="n">
        <v>38.9057</v>
      </c>
      <c r="BE3042" t="s">
        <v>3469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>
        <v>98</v>
      </c>
      <c r="BO3042" t="s">
        <v>82</v>
      </c>
      <c r="BP3042" t="s">
        <v>99</v>
      </c>
      <c r="BQ3042" t="s">
        <v>539</v>
      </c>
      <c r="BR3042" t="s">
        <v>387</v>
      </c>
    </row>
    <row r="3043" spans="1:70">
      <c r="A3043" t="s">
        <v>70</v>
      </c>
      <c r="B3043" t="s">
        <v>71</v>
      </c>
      <c r="C3043" t="s">
        <v>438</v>
      </c>
      <c r="D3043" t="n">
        <v>3</v>
      </c>
      <c r="E3043" t="s">
        <v>378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622.8</v>
      </c>
      <c r="L3043" t="s">
        <v>77</v>
      </c>
      <c r="M3043" t="s"/>
      <c r="N3043" t="s">
        <v>508</v>
      </c>
      <c r="O3043" t="s">
        <v>79</v>
      </c>
      <c r="P3043" t="s">
        <v>378</v>
      </c>
      <c r="Q3043" t="s"/>
      <c r="R3043" t="s">
        <v>80</v>
      </c>
      <c r="S3043" t="s">
        <v>3466</v>
      </c>
      <c r="T3043" t="s">
        <v>82</v>
      </c>
      <c r="U3043" t="s">
        <v>83</v>
      </c>
      <c r="V3043" t="s">
        <v>84</v>
      </c>
      <c r="W3043" t="s">
        <v>103</v>
      </c>
      <c r="X3043" t="s"/>
      <c r="Y3043" t="s">
        <v>86</v>
      </c>
      <c r="Z3043">
        <f>HYPERLINK("https://hotelmonitor-cachepage.eclerx.com/savepage/tk_15454758706591415_sr_61.html","info")</f>
        <v/>
      </c>
      <c r="AA3043" t="n">
        <v>-6873069</v>
      </c>
      <c r="AB3043" t="s">
        <v>389</v>
      </c>
      <c r="AC3043" t="s">
        <v>196</v>
      </c>
      <c r="AD3043" t="s">
        <v>89</v>
      </c>
      <c r="AE3043" t="s"/>
      <c r="AF3043" t="s"/>
      <c r="AG3043" t="s"/>
      <c r="AH3043" t="s">
        <v>3467</v>
      </c>
      <c r="AI3043" t="s">
        <v>3468</v>
      </c>
      <c r="AJ3043" t="s"/>
      <c r="AK3043" t="s">
        <v>91</v>
      </c>
      <c r="AL3043" t="s"/>
      <c r="AM3043" t="s"/>
      <c r="AN3043" t="s">
        <v>91</v>
      </c>
      <c r="AO3043" t="s"/>
      <c r="AP3043" t="n">
        <v>16</v>
      </c>
      <c r="AQ3043" t="s">
        <v>92</v>
      </c>
      <c r="AR3043" t="s"/>
      <c r="AS3043" t="s">
        <v>512</v>
      </c>
      <c r="AT3043" t="s">
        <v>94</v>
      </c>
      <c r="AU3043" t="s">
        <v>91</v>
      </c>
      <c r="AV3043" t="s"/>
      <c r="AW3043" t="s">
        <v>95</v>
      </c>
      <c r="AX3043" t="s"/>
      <c r="AY3043" t="n">
        <v>6873069</v>
      </c>
      <c r="AZ3043" t="s">
        <v>384</v>
      </c>
      <c r="BA3043" t="s"/>
      <c r="BB3043" t="s"/>
      <c r="BC3043" t="n">
        <v>38.9057</v>
      </c>
      <c r="BD3043" t="n">
        <v>38.9057</v>
      </c>
      <c r="BE3043" t="s">
        <v>3469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>
        <v>98</v>
      </c>
      <c r="BO3043" t="s">
        <v>82</v>
      </c>
      <c r="BP3043" t="s">
        <v>99</v>
      </c>
      <c r="BQ3043" t="s">
        <v>539</v>
      </c>
      <c r="BR3043" t="s">
        <v>387</v>
      </c>
    </row>
    <row r="3044" spans="1:70">
      <c r="A3044" t="s">
        <v>70</v>
      </c>
      <c r="B3044" t="s">
        <v>71</v>
      </c>
      <c r="C3044" t="s">
        <v>438</v>
      </c>
      <c r="D3044" t="n">
        <v>3</v>
      </c>
      <c r="E3044" t="s">
        <v>378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692</v>
      </c>
      <c r="L3044" t="s">
        <v>77</v>
      </c>
      <c r="M3044" t="s"/>
      <c r="N3044" t="s">
        <v>508</v>
      </c>
      <c r="O3044" t="s">
        <v>79</v>
      </c>
      <c r="P3044" t="s">
        <v>378</v>
      </c>
      <c r="Q3044" t="s"/>
      <c r="R3044" t="s">
        <v>80</v>
      </c>
      <c r="S3044" t="s">
        <v>3470</v>
      </c>
      <c r="T3044" t="s">
        <v>82</v>
      </c>
      <c r="U3044" t="s">
        <v>83</v>
      </c>
      <c r="V3044" t="s">
        <v>84</v>
      </c>
      <c r="W3044" t="s">
        <v>103</v>
      </c>
      <c r="X3044" t="s"/>
      <c r="Y3044" t="s">
        <v>86</v>
      </c>
      <c r="Z3044">
        <f>HYPERLINK("https://hotelmonitor-cachepage.eclerx.com/savepage/tk_15454758706591415_sr_61.html","info")</f>
        <v/>
      </c>
      <c r="AA3044" t="n">
        <v>-6873069</v>
      </c>
      <c r="AB3044" t="s">
        <v>399</v>
      </c>
      <c r="AC3044" t="s">
        <v>88</v>
      </c>
      <c r="AD3044" t="s">
        <v>89</v>
      </c>
      <c r="AE3044" t="s"/>
      <c r="AF3044" t="s"/>
      <c r="AG3044" t="s"/>
      <c r="AH3044" t="s">
        <v>3471</v>
      </c>
      <c r="AI3044" t="s">
        <v>3472</v>
      </c>
      <c r="AJ3044" t="s"/>
      <c r="AK3044" t="s">
        <v>91</v>
      </c>
      <c r="AL3044" t="s"/>
      <c r="AM3044" t="s"/>
      <c r="AN3044" t="s">
        <v>91</v>
      </c>
      <c r="AO3044" t="s"/>
      <c r="AP3044" t="n">
        <v>16</v>
      </c>
      <c r="AQ3044" t="s">
        <v>92</v>
      </c>
      <c r="AR3044" t="s"/>
      <c r="AS3044" t="s">
        <v>512</v>
      </c>
      <c r="AT3044" t="s">
        <v>94</v>
      </c>
      <c r="AU3044" t="s">
        <v>91</v>
      </c>
      <c r="AV3044" t="s"/>
      <c r="AW3044" t="s">
        <v>95</v>
      </c>
      <c r="AX3044" t="s"/>
      <c r="AY3044" t="n">
        <v>6873069</v>
      </c>
      <c r="AZ3044" t="s">
        <v>384</v>
      </c>
      <c r="BA3044" t="s"/>
      <c r="BB3044" t="s"/>
      <c r="BC3044" t="n">
        <v>38.9057</v>
      </c>
      <c r="BD3044" t="n">
        <v>38.9057</v>
      </c>
      <c r="BE3044" t="s">
        <v>3473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>
        <v>98</v>
      </c>
      <c r="BO3044" t="s">
        <v>82</v>
      </c>
      <c r="BP3044" t="s">
        <v>99</v>
      </c>
      <c r="BQ3044" t="s">
        <v>539</v>
      </c>
      <c r="BR3044" t="s">
        <v>387</v>
      </c>
    </row>
    <row r="3045" spans="1:70">
      <c r="A3045" t="s">
        <v>70</v>
      </c>
      <c r="B3045" t="s">
        <v>71</v>
      </c>
      <c r="C3045" t="s">
        <v>438</v>
      </c>
      <c r="D3045" t="n">
        <v>3</v>
      </c>
      <c r="E3045" t="s">
        <v>378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692</v>
      </c>
      <c r="L3045" t="s">
        <v>77</v>
      </c>
      <c r="M3045" t="s"/>
      <c r="N3045" t="s">
        <v>508</v>
      </c>
      <c r="O3045" t="s">
        <v>79</v>
      </c>
      <c r="P3045" t="s">
        <v>378</v>
      </c>
      <c r="Q3045" t="s"/>
      <c r="R3045" t="s">
        <v>80</v>
      </c>
      <c r="S3045" t="s">
        <v>3470</v>
      </c>
      <c r="T3045" t="s">
        <v>82</v>
      </c>
      <c r="U3045" t="s">
        <v>83</v>
      </c>
      <c r="V3045" t="s">
        <v>84</v>
      </c>
      <c r="W3045" t="s">
        <v>103</v>
      </c>
      <c r="X3045" t="s"/>
      <c r="Y3045" t="s">
        <v>86</v>
      </c>
      <c r="Z3045">
        <f>HYPERLINK("https://hotelmonitor-cachepage.eclerx.com/savepage/tk_15454758706591415_sr_61.html","info")</f>
        <v/>
      </c>
      <c r="AA3045" t="n">
        <v>-6873069</v>
      </c>
      <c r="AB3045" t="s">
        <v>399</v>
      </c>
      <c r="AC3045" t="s">
        <v>88</v>
      </c>
      <c r="AD3045" t="s">
        <v>89</v>
      </c>
      <c r="AE3045" t="s"/>
      <c r="AF3045" t="s"/>
      <c r="AG3045" t="s"/>
      <c r="AH3045" t="s">
        <v>3471</v>
      </c>
      <c r="AI3045" t="s">
        <v>3472</v>
      </c>
      <c r="AJ3045" t="s"/>
      <c r="AK3045" t="s">
        <v>91</v>
      </c>
      <c r="AL3045" t="s"/>
      <c r="AM3045" t="s"/>
      <c r="AN3045" t="s">
        <v>91</v>
      </c>
      <c r="AO3045" t="s"/>
      <c r="AP3045" t="n">
        <v>16</v>
      </c>
      <c r="AQ3045" t="s">
        <v>92</v>
      </c>
      <c r="AR3045" t="s"/>
      <c r="AS3045" t="s">
        <v>512</v>
      </c>
      <c r="AT3045" t="s">
        <v>94</v>
      </c>
      <c r="AU3045" t="s">
        <v>91</v>
      </c>
      <c r="AV3045" t="s"/>
      <c r="AW3045" t="s">
        <v>95</v>
      </c>
      <c r="AX3045" t="s"/>
      <c r="AY3045" t="n">
        <v>6873069</v>
      </c>
      <c r="AZ3045" t="s">
        <v>384</v>
      </c>
      <c r="BA3045" t="s"/>
      <c r="BB3045" t="s"/>
      <c r="BC3045" t="n">
        <v>38.9057</v>
      </c>
      <c r="BD3045" t="n">
        <v>38.9057</v>
      </c>
      <c r="BE3045" t="s">
        <v>3473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>
        <v>98</v>
      </c>
      <c r="BO3045" t="s">
        <v>82</v>
      </c>
      <c r="BP3045" t="s">
        <v>99</v>
      </c>
      <c r="BQ3045" t="s">
        <v>539</v>
      </c>
      <c r="BR3045" t="s">
        <v>387</v>
      </c>
    </row>
    <row r="3046" spans="1:70">
      <c r="A3046" t="s">
        <v>70</v>
      </c>
      <c r="B3046" t="s">
        <v>71</v>
      </c>
      <c r="C3046" t="s">
        <v>72</v>
      </c>
      <c r="D3046" t="n">
        <v>3</v>
      </c>
      <c r="E3046" t="s">
        <v>3474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249.45</v>
      </c>
      <c r="L3046" t="s">
        <v>77</v>
      </c>
      <c r="M3046" t="s"/>
      <c r="N3046" t="s">
        <v>649</v>
      </c>
      <c r="O3046" t="s">
        <v>79</v>
      </c>
      <c r="P3046" t="s">
        <v>3474</v>
      </c>
      <c r="Q3046" t="s"/>
      <c r="R3046" t="s">
        <v>1388</v>
      </c>
      <c r="S3046" t="s">
        <v>3475</v>
      </c>
      <c r="T3046" t="s">
        <v>82</v>
      </c>
      <c r="U3046" t="s">
        <v>83</v>
      </c>
      <c r="V3046" t="s">
        <v>84</v>
      </c>
      <c r="W3046" t="s">
        <v>103</v>
      </c>
      <c r="X3046" t="s"/>
      <c r="Y3046" t="s">
        <v>86</v>
      </c>
      <c r="Z3046">
        <f>HYPERLINK("https://hotelmonitor-cachepage.eclerx.com/savepage/tk_15454758769459572_sr_62.html","info")</f>
        <v/>
      </c>
      <c r="AA3046" t="n">
        <v>-505421</v>
      </c>
      <c r="AB3046" t="s">
        <v>3476</v>
      </c>
      <c r="AC3046" t="s">
        <v>88</v>
      </c>
      <c r="AD3046" t="s">
        <v>89</v>
      </c>
      <c r="AE3046" t="s"/>
      <c r="AF3046" t="s"/>
      <c r="AG3046" t="s"/>
      <c r="AH3046" t="s">
        <v>3477</v>
      </c>
      <c r="AI3046" t="s">
        <v>3475</v>
      </c>
      <c r="AJ3046" t="s"/>
      <c r="AK3046" t="s">
        <v>91</v>
      </c>
      <c r="AL3046" t="s"/>
      <c r="AM3046" t="s"/>
      <c r="AN3046" t="s">
        <v>91</v>
      </c>
      <c r="AO3046" t="s"/>
      <c r="AP3046" t="n">
        <v>40</v>
      </c>
      <c r="AQ3046" t="s">
        <v>92</v>
      </c>
      <c r="AR3046" t="s"/>
      <c r="AS3046" t="s">
        <v>115</v>
      </c>
      <c r="AT3046" t="s">
        <v>94</v>
      </c>
      <c r="AU3046" t="s">
        <v>91</v>
      </c>
      <c r="AV3046" t="s"/>
      <c r="AW3046" t="s">
        <v>95</v>
      </c>
      <c r="AX3046" t="s"/>
      <c r="AY3046" t="n">
        <v>505421</v>
      </c>
      <c r="AZ3046" t="s">
        <v>3478</v>
      </c>
      <c r="BA3046" t="s"/>
      <c r="BB3046" t="s"/>
      <c r="BC3046" t="n">
        <v>38.9716</v>
      </c>
      <c r="BD3046" t="n">
        <v>38.9716</v>
      </c>
      <c r="BE3046" t="s">
        <v>3479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>
        <v>98</v>
      </c>
      <c r="BO3046" t="s">
        <v>82</v>
      </c>
      <c r="BP3046" t="s">
        <v>99</v>
      </c>
      <c r="BQ3046" t="s">
        <v>656</v>
      </c>
      <c r="BR3046" t="s">
        <v>205</v>
      </c>
    </row>
    <row r="3047" spans="1:70">
      <c r="A3047" t="s">
        <v>70</v>
      </c>
      <c r="B3047" t="s">
        <v>71</v>
      </c>
      <c r="C3047" t="s">
        <v>72</v>
      </c>
      <c r="D3047" t="n">
        <v>3</v>
      </c>
      <c r="E3047" t="s">
        <v>3474</v>
      </c>
      <c r="F3047" t="n">
        <v>-1</v>
      </c>
      <c r="G3047" t="s">
        <v>74</v>
      </c>
      <c r="H3047" t="s">
        <v>75</v>
      </c>
      <c r="I3047" t="s"/>
      <c r="J3047" t="s">
        <v>76</v>
      </c>
      <c r="K3047" t="n">
        <v>249.45</v>
      </c>
      <c r="L3047" t="s">
        <v>77</v>
      </c>
      <c r="M3047" t="s"/>
      <c r="N3047" t="s">
        <v>649</v>
      </c>
      <c r="O3047" t="s">
        <v>79</v>
      </c>
      <c r="P3047" t="s">
        <v>3474</v>
      </c>
      <c r="Q3047" t="s"/>
      <c r="R3047" t="s">
        <v>1388</v>
      </c>
      <c r="S3047" t="s">
        <v>3475</v>
      </c>
      <c r="T3047" t="s">
        <v>82</v>
      </c>
      <c r="U3047" t="s">
        <v>83</v>
      </c>
      <c r="V3047" t="s">
        <v>84</v>
      </c>
      <c r="W3047" t="s">
        <v>103</v>
      </c>
      <c r="X3047" t="s"/>
      <c r="Y3047" t="s">
        <v>86</v>
      </c>
      <c r="Z3047">
        <f>HYPERLINK("https://hotelmonitor-cachepage.eclerx.com/savepage/tk_15454758769459572_sr_62.html","info")</f>
        <v/>
      </c>
      <c r="AA3047" t="n">
        <v>-505421</v>
      </c>
      <c r="AB3047" t="s">
        <v>3476</v>
      </c>
      <c r="AC3047" t="s">
        <v>88</v>
      </c>
      <c r="AD3047" t="s">
        <v>89</v>
      </c>
      <c r="AE3047" t="s"/>
      <c r="AF3047" t="s"/>
      <c r="AG3047" t="s"/>
      <c r="AH3047" t="s">
        <v>3477</v>
      </c>
      <c r="AI3047" t="s">
        <v>3475</v>
      </c>
      <c r="AJ3047" t="s"/>
      <c r="AK3047" t="s">
        <v>91</v>
      </c>
      <c r="AL3047" t="s"/>
      <c r="AM3047" t="s"/>
      <c r="AN3047" t="s">
        <v>91</v>
      </c>
      <c r="AO3047" t="s"/>
      <c r="AP3047" t="n">
        <v>40</v>
      </c>
      <c r="AQ3047" t="s">
        <v>92</v>
      </c>
      <c r="AR3047" t="s"/>
      <c r="AS3047" t="s">
        <v>115</v>
      </c>
      <c r="AT3047" t="s">
        <v>94</v>
      </c>
      <c r="AU3047" t="s">
        <v>91</v>
      </c>
      <c r="AV3047" t="s"/>
      <c r="AW3047" t="s">
        <v>95</v>
      </c>
      <c r="AX3047" t="s"/>
      <c r="AY3047" t="n">
        <v>505421</v>
      </c>
      <c r="AZ3047" t="s">
        <v>3478</v>
      </c>
      <c r="BA3047" t="s"/>
      <c r="BB3047" t="s"/>
      <c r="BC3047" t="n">
        <v>38.9716</v>
      </c>
      <c r="BD3047" t="n">
        <v>38.9716</v>
      </c>
      <c r="BE3047" t="s">
        <v>3479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>
        <v>98</v>
      </c>
      <c r="BO3047" t="s">
        <v>82</v>
      </c>
      <c r="BP3047" t="s">
        <v>99</v>
      </c>
      <c r="BQ3047" t="s">
        <v>656</v>
      </c>
      <c r="BR3047" t="s">
        <v>205</v>
      </c>
    </row>
    <row r="3048" spans="1:70">
      <c r="A3048" t="s">
        <v>70</v>
      </c>
      <c r="B3048" t="s">
        <v>71</v>
      </c>
      <c r="C3048" t="s">
        <v>72</v>
      </c>
      <c r="D3048" t="n">
        <v>3</v>
      </c>
      <c r="E3048" t="s">
        <v>3474</v>
      </c>
      <c r="F3048" t="n">
        <v>-1</v>
      </c>
      <c r="G3048" t="s">
        <v>74</v>
      </c>
      <c r="H3048" t="s">
        <v>75</v>
      </c>
      <c r="I3048" t="s"/>
      <c r="J3048" t="s">
        <v>76</v>
      </c>
      <c r="K3048" t="n">
        <v>262.83</v>
      </c>
      <c r="L3048" t="s">
        <v>77</v>
      </c>
      <c r="M3048" t="s"/>
      <c r="N3048" t="s">
        <v>649</v>
      </c>
      <c r="O3048" t="s">
        <v>79</v>
      </c>
      <c r="P3048" t="s">
        <v>3474</v>
      </c>
      <c r="Q3048" t="s"/>
      <c r="R3048" t="s">
        <v>1388</v>
      </c>
      <c r="S3048" t="s">
        <v>424</v>
      </c>
      <c r="T3048" t="s">
        <v>82</v>
      </c>
      <c r="U3048" t="s">
        <v>83</v>
      </c>
      <c r="V3048" t="s">
        <v>84</v>
      </c>
      <c r="W3048" t="s">
        <v>103</v>
      </c>
      <c r="X3048" t="s"/>
      <c r="Y3048" t="s">
        <v>86</v>
      </c>
      <c r="Z3048">
        <f>HYPERLINK("https://hotelmonitor-cachepage.eclerx.com/savepage/tk_15454758769459572_sr_62.html","info")</f>
        <v/>
      </c>
      <c r="AA3048" t="n">
        <v>-505421</v>
      </c>
      <c r="AB3048" t="s">
        <v>3476</v>
      </c>
      <c r="AC3048" t="s">
        <v>88</v>
      </c>
      <c r="AD3048" t="s">
        <v>89</v>
      </c>
      <c r="AE3048" t="s"/>
      <c r="AF3048" t="s"/>
      <c r="AG3048" t="s"/>
      <c r="AH3048" t="s">
        <v>415</v>
      </c>
      <c r="AI3048" t="s">
        <v>3480</v>
      </c>
      <c r="AJ3048" t="s"/>
      <c r="AK3048" t="s">
        <v>99</v>
      </c>
      <c r="AL3048" t="s"/>
      <c r="AM3048" t="s"/>
      <c r="AN3048" t="s">
        <v>91</v>
      </c>
      <c r="AO3048" t="s"/>
      <c r="AP3048" t="n">
        <v>40</v>
      </c>
      <c r="AQ3048" t="s">
        <v>92</v>
      </c>
      <c r="AR3048" t="s"/>
      <c r="AS3048" t="s">
        <v>115</v>
      </c>
      <c r="AT3048" t="s">
        <v>94</v>
      </c>
      <c r="AU3048" t="s">
        <v>91</v>
      </c>
      <c r="AV3048" t="s"/>
      <c r="AW3048" t="s">
        <v>95</v>
      </c>
      <c r="AX3048" t="s"/>
      <c r="AY3048" t="n">
        <v>505421</v>
      </c>
      <c r="AZ3048" t="s">
        <v>3478</v>
      </c>
      <c r="BA3048" t="s"/>
      <c r="BB3048" t="s"/>
      <c r="BC3048" t="n">
        <v>38.9716</v>
      </c>
      <c r="BD3048" t="n">
        <v>38.9716</v>
      </c>
      <c r="BE3048" t="s">
        <v>3481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>
        <v>98</v>
      </c>
      <c r="BO3048" t="s">
        <v>82</v>
      </c>
      <c r="BP3048" t="s">
        <v>99</v>
      </c>
      <c r="BQ3048" t="s">
        <v>656</v>
      </c>
      <c r="BR3048" t="s">
        <v>205</v>
      </c>
    </row>
    <row r="3049" spans="1:70">
      <c r="A3049" t="s">
        <v>70</v>
      </c>
      <c r="B3049" t="s">
        <v>71</v>
      </c>
      <c r="C3049" t="s">
        <v>72</v>
      </c>
      <c r="D3049" t="n">
        <v>3</v>
      </c>
      <c r="E3049" t="s">
        <v>3474</v>
      </c>
      <c r="F3049" t="n">
        <v>-1</v>
      </c>
      <c r="G3049" t="s">
        <v>74</v>
      </c>
      <c r="H3049" t="s">
        <v>75</v>
      </c>
      <c r="I3049" t="s"/>
      <c r="J3049" t="s">
        <v>76</v>
      </c>
      <c r="K3049" t="n">
        <v>262.83</v>
      </c>
      <c r="L3049" t="s">
        <v>77</v>
      </c>
      <c r="M3049" t="s"/>
      <c r="N3049" t="s">
        <v>649</v>
      </c>
      <c r="O3049" t="s">
        <v>79</v>
      </c>
      <c r="P3049" t="s">
        <v>3474</v>
      </c>
      <c r="Q3049" t="s"/>
      <c r="R3049" t="s">
        <v>1388</v>
      </c>
      <c r="S3049" t="s">
        <v>424</v>
      </c>
      <c r="T3049" t="s">
        <v>82</v>
      </c>
      <c r="U3049" t="s">
        <v>83</v>
      </c>
      <c r="V3049" t="s">
        <v>84</v>
      </c>
      <c r="W3049" t="s">
        <v>103</v>
      </c>
      <c r="X3049" t="s"/>
      <c r="Y3049" t="s">
        <v>86</v>
      </c>
      <c r="Z3049">
        <f>HYPERLINK("https://hotelmonitor-cachepage.eclerx.com/savepage/tk_15454758769459572_sr_62.html","info")</f>
        <v/>
      </c>
      <c r="AA3049" t="n">
        <v>-505421</v>
      </c>
      <c r="AB3049" t="s">
        <v>3476</v>
      </c>
      <c r="AC3049" t="s">
        <v>88</v>
      </c>
      <c r="AD3049" t="s">
        <v>89</v>
      </c>
      <c r="AE3049" t="s"/>
      <c r="AF3049" t="s"/>
      <c r="AG3049" t="s"/>
      <c r="AH3049" t="s">
        <v>415</v>
      </c>
      <c r="AI3049" t="s">
        <v>3480</v>
      </c>
      <c r="AJ3049" t="s"/>
      <c r="AK3049" t="s">
        <v>99</v>
      </c>
      <c r="AL3049" t="s"/>
      <c r="AM3049" t="s"/>
      <c r="AN3049" t="s">
        <v>91</v>
      </c>
      <c r="AO3049" t="s"/>
      <c r="AP3049" t="n">
        <v>40</v>
      </c>
      <c r="AQ3049" t="s">
        <v>92</v>
      </c>
      <c r="AR3049" t="s"/>
      <c r="AS3049" t="s">
        <v>115</v>
      </c>
      <c r="AT3049" t="s">
        <v>94</v>
      </c>
      <c r="AU3049" t="s">
        <v>91</v>
      </c>
      <c r="AV3049" t="s"/>
      <c r="AW3049" t="s">
        <v>95</v>
      </c>
      <c r="AX3049" t="s"/>
      <c r="AY3049" t="n">
        <v>505421</v>
      </c>
      <c r="AZ3049" t="s">
        <v>3478</v>
      </c>
      <c r="BA3049" t="s"/>
      <c r="BB3049" t="s"/>
      <c r="BC3049" t="n">
        <v>38.9716</v>
      </c>
      <c r="BD3049" t="n">
        <v>38.9716</v>
      </c>
      <c r="BE3049" t="s">
        <v>3481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>
        <v>98</v>
      </c>
      <c r="BO3049" t="s">
        <v>82</v>
      </c>
      <c r="BP3049" t="s">
        <v>99</v>
      </c>
      <c r="BQ3049" t="s">
        <v>656</v>
      </c>
      <c r="BR3049" t="s">
        <v>205</v>
      </c>
    </row>
    <row r="3050" spans="1:70">
      <c r="A3050" t="s">
        <v>70</v>
      </c>
      <c r="B3050" t="s">
        <v>71</v>
      </c>
      <c r="C3050" t="s">
        <v>72</v>
      </c>
      <c r="D3050" t="n">
        <v>3</v>
      </c>
      <c r="E3050" t="s">
        <v>3474</v>
      </c>
      <c r="F3050" t="n">
        <v>-1</v>
      </c>
      <c r="G3050" t="s">
        <v>74</v>
      </c>
      <c r="H3050" t="s">
        <v>75</v>
      </c>
      <c r="I3050" t="s"/>
      <c r="J3050" t="s">
        <v>76</v>
      </c>
      <c r="K3050" t="n">
        <v>285.51</v>
      </c>
      <c r="L3050" t="s">
        <v>77</v>
      </c>
      <c r="M3050" t="s"/>
      <c r="N3050" t="s">
        <v>649</v>
      </c>
      <c r="O3050" t="s">
        <v>79</v>
      </c>
      <c r="P3050" t="s">
        <v>3474</v>
      </c>
      <c r="Q3050" t="s"/>
      <c r="R3050" t="s">
        <v>1388</v>
      </c>
      <c r="S3050" t="s">
        <v>3482</v>
      </c>
      <c r="T3050" t="s">
        <v>82</v>
      </c>
      <c r="U3050" t="s">
        <v>83</v>
      </c>
      <c r="V3050" t="s">
        <v>84</v>
      </c>
      <c r="W3050" t="s">
        <v>107</v>
      </c>
      <c r="X3050" t="s"/>
      <c r="Y3050" t="s">
        <v>86</v>
      </c>
      <c r="Z3050">
        <f>HYPERLINK("https://hotelmonitor-cachepage.eclerx.com/savepage/tk_15454758769459572_sr_62.html","info")</f>
        <v/>
      </c>
      <c r="AA3050" t="n">
        <v>-505421</v>
      </c>
      <c r="AB3050" t="s">
        <v>3483</v>
      </c>
      <c r="AC3050" t="s">
        <v>88</v>
      </c>
      <c r="AD3050" t="s">
        <v>89</v>
      </c>
      <c r="AE3050" t="s"/>
      <c r="AF3050" t="s"/>
      <c r="AG3050" t="s"/>
      <c r="AH3050" t="s">
        <v>3484</v>
      </c>
      <c r="AI3050" t="s">
        <v>3482</v>
      </c>
      <c r="AJ3050" t="s"/>
      <c r="AK3050" t="s">
        <v>91</v>
      </c>
      <c r="AL3050" t="s"/>
      <c r="AM3050" t="s"/>
      <c r="AN3050" t="s">
        <v>91</v>
      </c>
      <c r="AO3050" t="s"/>
      <c r="AP3050" t="n">
        <v>40</v>
      </c>
      <c r="AQ3050" t="s">
        <v>92</v>
      </c>
      <c r="AR3050" t="s"/>
      <c r="AS3050" t="s">
        <v>115</v>
      </c>
      <c r="AT3050" t="s">
        <v>94</v>
      </c>
      <c r="AU3050" t="s">
        <v>91</v>
      </c>
      <c r="AV3050" t="s"/>
      <c r="AW3050" t="s">
        <v>95</v>
      </c>
      <c r="AX3050" t="s"/>
      <c r="AY3050" t="n">
        <v>505421</v>
      </c>
      <c r="AZ3050" t="s">
        <v>3478</v>
      </c>
      <c r="BA3050" t="s"/>
      <c r="BB3050" t="s"/>
      <c r="BC3050" t="n">
        <v>38.9716</v>
      </c>
      <c r="BD3050" t="n">
        <v>38.9716</v>
      </c>
      <c r="BE3050" t="s">
        <v>3485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>
        <v>98</v>
      </c>
      <c r="BO3050" t="s">
        <v>82</v>
      </c>
      <c r="BP3050" t="s">
        <v>99</v>
      </c>
      <c r="BQ3050" t="s">
        <v>656</v>
      </c>
      <c r="BR3050" t="s">
        <v>205</v>
      </c>
    </row>
    <row r="3051" spans="1:70">
      <c r="A3051" t="s">
        <v>70</v>
      </c>
      <c r="B3051" t="s">
        <v>71</v>
      </c>
      <c r="C3051" t="s">
        <v>72</v>
      </c>
      <c r="D3051" t="n">
        <v>3</v>
      </c>
      <c r="E3051" t="s">
        <v>3474</v>
      </c>
      <c r="F3051" t="n">
        <v>-1</v>
      </c>
      <c r="G3051" t="s">
        <v>74</v>
      </c>
      <c r="H3051" t="s">
        <v>75</v>
      </c>
      <c r="I3051" t="s"/>
      <c r="J3051" t="s">
        <v>76</v>
      </c>
      <c r="K3051" t="n">
        <v>285.51</v>
      </c>
      <c r="L3051" t="s">
        <v>77</v>
      </c>
      <c r="M3051" t="s"/>
      <c r="N3051" t="s">
        <v>649</v>
      </c>
      <c r="O3051" t="s">
        <v>79</v>
      </c>
      <c r="P3051" t="s">
        <v>3474</v>
      </c>
      <c r="Q3051" t="s"/>
      <c r="R3051" t="s">
        <v>1388</v>
      </c>
      <c r="S3051" t="s">
        <v>3482</v>
      </c>
      <c r="T3051" t="s">
        <v>82</v>
      </c>
      <c r="U3051" t="s">
        <v>83</v>
      </c>
      <c r="V3051" t="s">
        <v>84</v>
      </c>
      <c r="W3051" t="s">
        <v>107</v>
      </c>
      <c r="X3051" t="s"/>
      <c r="Y3051" t="s">
        <v>86</v>
      </c>
      <c r="Z3051">
        <f>HYPERLINK("https://hotelmonitor-cachepage.eclerx.com/savepage/tk_15454758769459572_sr_62.html","info")</f>
        <v/>
      </c>
      <c r="AA3051" t="n">
        <v>-505421</v>
      </c>
      <c r="AB3051" t="s">
        <v>3483</v>
      </c>
      <c r="AC3051" t="s">
        <v>88</v>
      </c>
      <c r="AD3051" t="s">
        <v>89</v>
      </c>
      <c r="AE3051" t="s"/>
      <c r="AF3051" t="s"/>
      <c r="AG3051" t="s"/>
      <c r="AH3051" t="s">
        <v>3484</v>
      </c>
      <c r="AI3051" t="s">
        <v>3482</v>
      </c>
      <c r="AJ3051" t="s"/>
      <c r="AK3051" t="s">
        <v>91</v>
      </c>
      <c r="AL3051" t="s"/>
      <c r="AM3051" t="s"/>
      <c r="AN3051" t="s">
        <v>91</v>
      </c>
      <c r="AO3051" t="s"/>
      <c r="AP3051" t="n">
        <v>40</v>
      </c>
      <c r="AQ3051" t="s">
        <v>92</v>
      </c>
      <c r="AR3051" t="s"/>
      <c r="AS3051" t="s">
        <v>115</v>
      </c>
      <c r="AT3051" t="s">
        <v>94</v>
      </c>
      <c r="AU3051" t="s">
        <v>91</v>
      </c>
      <c r="AV3051" t="s"/>
      <c r="AW3051" t="s">
        <v>95</v>
      </c>
      <c r="AX3051" t="s"/>
      <c r="AY3051" t="n">
        <v>505421</v>
      </c>
      <c r="AZ3051" t="s">
        <v>3478</v>
      </c>
      <c r="BA3051" t="s"/>
      <c r="BB3051" t="s"/>
      <c r="BC3051" t="n">
        <v>38.9716</v>
      </c>
      <c r="BD3051" t="n">
        <v>38.9716</v>
      </c>
      <c r="BE3051" t="s">
        <v>3485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>
        <v>98</v>
      </c>
      <c r="BO3051" t="s">
        <v>82</v>
      </c>
      <c r="BP3051" t="s">
        <v>99</v>
      </c>
      <c r="BQ3051" t="s">
        <v>656</v>
      </c>
      <c r="BR3051" t="s">
        <v>205</v>
      </c>
    </row>
    <row r="3052" spans="1:70">
      <c r="A3052" t="s">
        <v>70</v>
      </c>
      <c r="B3052" t="s">
        <v>71</v>
      </c>
      <c r="C3052" t="s">
        <v>72</v>
      </c>
      <c r="D3052" t="n">
        <v>3</v>
      </c>
      <c r="E3052" t="s">
        <v>3474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300.83</v>
      </c>
      <c r="L3052" t="s">
        <v>77</v>
      </c>
      <c r="M3052" t="s"/>
      <c r="N3052" t="s">
        <v>649</v>
      </c>
      <c r="O3052" t="s">
        <v>79</v>
      </c>
      <c r="P3052" t="s">
        <v>3474</v>
      </c>
      <c r="Q3052" t="s"/>
      <c r="R3052" t="s">
        <v>1388</v>
      </c>
      <c r="S3052" t="s">
        <v>3486</v>
      </c>
      <c r="T3052" t="s">
        <v>82</v>
      </c>
      <c r="U3052" t="s">
        <v>83</v>
      </c>
      <c r="V3052" t="s">
        <v>84</v>
      </c>
      <c r="W3052" t="s">
        <v>107</v>
      </c>
      <c r="X3052" t="s"/>
      <c r="Y3052" t="s">
        <v>86</v>
      </c>
      <c r="Z3052">
        <f>HYPERLINK("https://hotelmonitor-cachepage.eclerx.com/savepage/tk_15454758769459572_sr_62.html","info")</f>
        <v/>
      </c>
      <c r="AA3052" t="n">
        <v>-505421</v>
      </c>
      <c r="AB3052" t="s">
        <v>3483</v>
      </c>
      <c r="AC3052" t="s">
        <v>88</v>
      </c>
      <c r="AD3052" t="s">
        <v>89</v>
      </c>
      <c r="AE3052" t="s"/>
      <c r="AF3052" t="s"/>
      <c r="AG3052" t="s"/>
      <c r="AH3052" t="s">
        <v>3487</v>
      </c>
      <c r="AI3052" t="s">
        <v>3488</v>
      </c>
      <c r="AJ3052" t="s"/>
      <c r="AK3052" t="s">
        <v>99</v>
      </c>
      <c r="AL3052" t="s"/>
      <c r="AM3052" t="s"/>
      <c r="AN3052" t="s">
        <v>91</v>
      </c>
      <c r="AO3052" t="s"/>
      <c r="AP3052" t="n">
        <v>40</v>
      </c>
      <c r="AQ3052" t="s">
        <v>92</v>
      </c>
      <c r="AR3052" t="s"/>
      <c r="AS3052" t="s">
        <v>115</v>
      </c>
      <c r="AT3052" t="s">
        <v>94</v>
      </c>
      <c r="AU3052" t="s">
        <v>91</v>
      </c>
      <c r="AV3052" t="s"/>
      <c r="AW3052" t="s">
        <v>95</v>
      </c>
      <c r="AX3052" t="s"/>
      <c r="AY3052" t="n">
        <v>505421</v>
      </c>
      <c r="AZ3052" t="s">
        <v>3478</v>
      </c>
      <c r="BA3052" t="s"/>
      <c r="BB3052" t="s"/>
      <c r="BC3052" t="n">
        <v>38.9716</v>
      </c>
      <c r="BD3052" t="n">
        <v>38.9716</v>
      </c>
      <c r="BE3052" t="s">
        <v>3489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>
        <v>98</v>
      </c>
      <c r="BO3052" t="s">
        <v>82</v>
      </c>
      <c r="BP3052" t="s">
        <v>99</v>
      </c>
      <c r="BQ3052" t="s">
        <v>656</v>
      </c>
      <c r="BR3052" t="s">
        <v>205</v>
      </c>
    </row>
    <row r="3053" spans="1:70">
      <c r="A3053" t="s">
        <v>70</v>
      </c>
      <c r="B3053" t="s">
        <v>71</v>
      </c>
      <c r="C3053" t="s">
        <v>72</v>
      </c>
      <c r="D3053" t="n">
        <v>3</v>
      </c>
      <c r="E3053" t="s">
        <v>3474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300.83</v>
      </c>
      <c r="L3053" t="s">
        <v>77</v>
      </c>
      <c r="M3053" t="s"/>
      <c r="N3053" t="s">
        <v>649</v>
      </c>
      <c r="O3053" t="s">
        <v>79</v>
      </c>
      <c r="P3053" t="s">
        <v>3474</v>
      </c>
      <c r="Q3053" t="s"/>
      <c r="R3053" t="s">
        <v>1388</v>
      </c>
      <c r="S3053" t="s">
        <v>3486</v>
      </c>
      <c r="T3053" t="s">
        <v>82</v>
      </c>
      <c r="U3053" t="s">
        <v>83</v>
      </c>
      <c r="V3053" t="s">
        <v>84</v>
      </c>
      <c r="W3053" t="s">
        <v>107</v>
      </c>
      <c r="X3053" t="s"/>
      <c r="Y3053" t="s">
        <v>86</v>
      </c>
      <c r="Z3053">
        <f>HYPERLINK("https://hotelmonitor-cachepage.eclerx.com/savepage/tk_15454758769459572_sr_62.html","info")</f>
        <v/>
      </c>
      <c r="AA3053" t="n">
        <v>-505421</v>
      </c>
      <c r="AB3053" t="s">
        <v>3483</v>
      </c>
      <c r="AC3053" t="s">
        <v>88</v>
      </c>
      <c r="AD3053" t="s">
        <v>89</v>
      </c>
      <c r="AE3053" t="s"/>
      <c r="AF3053" t="s"/>
      <c r="AG3053" t="s"/>
      <c r="AH3053" t="s">
        <v>3487</v>
      </c>
      <c r="AI3053" t="s">
        <v>3488</v>
      </c>
      <c r="AJ3053" t="s"/>
      <c r="AK3053" t="s">
        <v>99</v>
      </c>
      <c r="AL3053" t="s"/>
      <c r="AM3053" t="s"/>
      <c r="AN3053" t="s">
        <v>91</v>
      </c>
      <c r="AO3053" t="s"/>
      <c r="AP3053" t="n">
        <v>40</v>
      </c>
      <c r="AQ3053" t="s">
        <v>92</v>
      </c>
      <c r="AR3053" t="s"/>
      <c r="AS3053" t="s">
        <v>115</v>
      </c>
      <c r="AT3053" t="s">
        <v>94</v>
      </c>
      <c r="AU3053" t="s">
        <v>91</v>
      </c>
      <c r="AV3053" t="s"/>
      <c r="AW3053" t="s">
        <v>95</v>
      </c>
      <c r="AX3053" t="s"/>
      <c r="AY3053" t="n">
        <v>505421</v>
      </c>
      <c r="AZ3053" t="s">
        <v>3478</v>
      </c>
      <c r="BA3053" t="s"/>
      <c r="BB3053" t="s"/>
      <c r="BC3053" t="n">
        <v>38.9716</v>
      </c>
      <c r="BD3053" t="n">
        <v>38.9716</v>
      </c>
      <c r="BE3053" t="s">
        <v>3489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>
        <v>98</v>
      </c>
      <c r="BO3053" t="s">
        <v>82</v>
      </c>
      <c r="BP3053" t="s">
        <v>99</v>
      </c>
      <c r="BQ3053" t="s">
        <v>656</v>
      </c>
      <c r="BR3053" t="s">
        <v>205</v>
      </c>
    </row>
    <row r="3054" spans="1:70">
      <c r="A3054" t="s">
        <v>70</v>
      </c>
      <c r="B3054" t="s">
        <v>71</v>
      </c>
      <c r="C3054" t="s">
        <v>72</v>
      </c>
      <c r="D3054" t="n">
        <v>3</v>
      </c>
      <c r="E3054" t="s">
        <v>3474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273.5</v>
      </c>
      <c r="L3054" t="s">
        <v>77</v>
      </c>
      <c r="M3054" t="s"/>
      <c r="N3054" t="s">
        <v>3209</v>
      </c>
      <c r="O3054" t="s">
        <v>79</v>
      </c>
      <c r="P3054" t="s">
        <v>3474</v>
      </c>
      <c r="Q3054" t="s"/>
      <c r="R3054" t="s">
        <v>1388</v>
      </c>
      <c r="S3054" t="s">
        <v>3490</v>
      </c>
      <c r="T3054" t="s">
        <v>82</v>
      </c>
      <c r="U3054" t="s">
        <v>83</v>
      </c>
      <c r="V3054" t="s">
        <v>84</v>
      </c>
      <c r="W3054" t="s">
        <v>103</v>
      </c>
      <c r="X3054" t="s"/>
      <c r="Y3054" t="s">
        <v>86</v>
      </c>
      <c r="Z3054">
        <f>HYPERLINK("https://hotelmonitor-cachepage.eclerx.com/savepage/tk_15454758769459572_sr_62.html","info")</f>
        <v/>
      </c>
      <c r="AA3054" t="n">
        <v>-505421</v>
      </c>
      <c r="AB3054" t="s">
        <v>3476</v>
      </c>
      <c r="AC3054" t="s">
        <v>88</v>
      </c>
      <c r="AD3054" t="s">
        <v>89</v>
      </c>
      <c r="AE3054" t="s"/>
      <c r="AF3054" t="s"/>
      <c r="AG3054" t="s"/>
      <c r="AH3054" t="s">
        <v>3491</v>
      </c>
      <c r="AI3054" t="s">
        <v>3492</v>
      </c>
      <c r="AJ3054" t="s"/>
      <c r="AK3054" t="s">
        <v>91</v>
      </c>
      <c r="AL3054" t="s"/>
      <c r="AM3054" t="s"/>
      <c r="AN3054" t="s">
        <v>91</v>
      </c>
      <c r="AO3054" t="s"/>
      <c r="AP3054" t="n">
        <v>40</v>
      </c>
      <c r="AQ3054" t="s">
        <v>92</v>
      </c>
      <c r="AR3054" t="s"/>
      <c r="AS3054" t="s">
        <v>803</v>
      </c>
      <c r="AT3054" t="s">
        <v>94</v>
      </c>
      <c r="AU3054" t="s">
        <v>91</v>
      </c>
      <c r="AV3054" t="s"/>
      <c r="AW3054" t="s">
        <v>95</v>
      </c>
      <c r="AX3054" t="s"/>
      <c r="AY3054" t="n">
        <v>505421</v>
      </c>
      <c r="AZ3054" t="s">
        <v>3478</v>
      </c>
      <c r="BA3054" t="s"/>
      <c r="BB3054" t="s"/>
      <c r="BC3054" t="n">
        <v>38.9716</v>
      </c>
      <c r="BD3054" t="n">
        <v>38.9716</v>
      </c>
      <c r="BE3054" t="s">
        <v>3493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>
        <v>98</v>
      </c>
      <c r="BO3054" t="s">
        <v>82</v>
      </c>
      <c r="BP3054" t="s">
        <v>99</v>
      </c>
      <c r="BQ3054" t="s">
        <v>3214</v>
      </c>
      <c r="BR3054" t="s">
        <v>205</v>
      </c>
    </row>
    <row r="3055" spans="1:70">
      <c r="A3055" t="s">
        <v>70</v>
      </c>
      <c r="B3055" t="s">
        <v>71</v>
      </c>
      <c r="C3055" t="s">
        <v>72</v>
      </c>
      <c r="D3055" t="n">
        <v>3</v>
      </c>
      <c r="E3055" t="s">
        <v>3474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273.5</v>
      </c>
      <c r="L3055" t="s">
        <v>77</v>
      </c>
      <c r="M3055" t="s"/>
      <c r="N3055" t="s">
        <v>3209</v>
      </c>
      <c r="O3055" t="s">
        <v>79</v>
      </c>
      <c r="P3055" t="s">
        <v>3474</v>
      </c>
      <c r="Q3055" t="s"/>
      <c r="R3055" t="s">
        <v>1388</v>
      </c>
      <c r="S3055" t="s">
        <v>3490</v>
      </c>
      <c r="T3055" t="s">
        <v>82</v>
      </c>
      <c r="U3055" t="s">
        <v>83</v>
      </c>
      <c r="V3055" t="s">
        <v>84</v>
      </c>
      <c r="W3055" t="s">
        <v>103</v>
      </c>
      <c r="X3055" t="s"/>
      <c r="Y3055" t="s">
        <v>86</v>
      </c>
      <c r="Z3055">
        <f>HYPERLINK("https://hotelmonitor-cachepage.eclerx.com/savepage/tk_15454758769459572_sr_62.html","info")</f>
        <v/>
      </c>
      <c r="AA3055" t="n">
        <v>-505421</v>
      </c>
      <c r="AB3055" t="s">
        <v>3476</v>
      </c>
      <c r="AC3055" t="s">
        <v>88</v>
      </c>
      <c r="AD3055" t="s">
        <v>89</v>
      </c>
      <c r="AE3055" t="s"/>
      <c r="AF3055" t="s"/>
      <c r="AG3055" t="s"/>
      <c r="AH3055" t="s">
        <v>3491</v>
      </c>
      <c r="AI3055" t="s">
        <v>3492</v>
      </c>
      <c r="AJ3055" t="s"/>
      <c r="AK3055" t="s">
        <v>91</v>
      </c>
      <c r="AL3055" t="s"/>
      <c r="AM3055" t="s"/>
      <c r="AN3055" t="s">
        <v>91</v>
      </c>
      <c r="AO3055" t="s"/>
      <c r="AP3055" t="n">
        <v>40</v>
      </c>
      <c r="AQ3055" t="s">
        <v>92</v>
      </c>
      <c r="AR3055" t="s"/>
      <c r="AS3055" t="s">
        <v>803</v>
      </c>
      <c r="AT3055" t="s">
        <v>94</v>
      </c>
      <c r="AU3055" t="s">
        <v>91</v>
      </c>
      <c r="AV3055" t="s"/>
      <c r="AW3055" t="s">
        <v>95</v>
      </c>
      <c r="AX3055" t="s"/>
      <c r="AY3055" t="n">
        <v>505421</v>
      </c>
      <c r="AZ3055" t="s">
        <v>3478</v>
      </c>
      <c r="BA3055" t="s"/>
      <c r="BB3055" t="s"/>
      <c r="BC3055" t="n">
        <v>38.9716</v>
      </c>
      <c r="BD3055" t="n">
        <v>38.9716</v>
      </c>
      <c r="BE3055" t="s">
        <v>3493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>
        <v>98</v>
      </c>
      <c r="BO3055" t="s">
        <v>82</v>
      </c>
      <c r="BP3055" t="s">
        <v>99</v>
      </c>
      <c r="BQ3055" t="s">
        <v>3214</v>
      </c>
      <c r="BR3055" t="s">
        <v>205</v>
      </c>
    </row>
    <row r="3056" spans="1:70">
      <c r="A3056" t="s">
        <v>70</v>
      </c>
      <c r="B3056" t="s">
        <v>71</v>
      </c>
      <c r="C3056" t="s">
        <v>72</v>
      </c>
      <c r="D3056" t="n">
        <v>3</v>
      </c>
      <c r="E3056" t="s">
        <v>3474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288.17</v>
      </c>
      <c r="L3056" t="s">
        <v>77</v>
      </c>
      <c r="M3056" t="s"/>
      <c r="N3056" t="s">
        <v>3209</v>
      </c>
      <c r="O3056" t="s">
        <v>79</v>
      </c>
      <c r="P3056" t="s">
        <v>3474</v>
      </c>
      <c r="Q3056" t="s"/>
      <c r="R3056" t="s">
        <v>1388</v>
      </c>
      <c r="S3056" t="s">
        <v>3494</v>
      </c>
      <c r="T3056" t="s">
        <v>82</v>
      </c>
      <c r="U3056" t="s">
        <v>83</v>
      </c>
      <c r="V3056" t="s">
        <v>84</v>
      </c>
      <c r="W3056" t="s">
        <v>103</v>
      </c>
      <c r="X3056" t="s"/>
      <c r="Y3056" t="s">
        <v>86</v>
      </c>
      <c r="Z3056">
        <f>HYPERLINK("https://hotelmonitor-cachepage.eclerx.com/savepage/tk_15454758769459572_sr_62.html","info")</f>
        <v/>
      </c>
      <c r="AA3056" t="n">
        <v>-505421</v>
      </c>
      <c r="AB3056" t="s">
        <v>3476</v>
      </c>
      <c r="AC3056" t="s">
        <v>88</v>
      </c>
      <c r="AD3056" t="s">
        <v>89</v>
      </c>
      <c r="AE3056" t="s"/>
      <c r="AF3056" t="s"/>
      <c r="AG3056" t="s"/>
      <c r="AH3056" t="s">
        <v>3495</v>
      </c>
      <c r="AI3056" t="s">
        <v>3496</v>
      </c>
      <c r="AJ3056" t="s"/>
      <c r="AK3056" t="s">
        <v>99</v>
      </c>
      <c r="AL3056" t="s"/>
      <c r="AM3056" t="s"/>
      <c r="AN3056" t="s">
        <v>91</v>
      </c>
      <c r="AO3056" t="s"/>
      <c r="AP3056" t="n">
        <v>40</v>
      </c>
      <c r="AQ3056" t="s">
        <v>92</v>
      </c>
      <c r="AR3056" t="s"/>
      <c r="AS3056" t="s">
        <v>803</v>
      </c>
      <c r="AT3056" t="s">
        <v>94</v>
      </c>
      <c r="AU3056" t="s">
        <v>91</v>
      </c>
      <c r="AV3056" t="s"/>
      <c r="AW3056" t="s">
        <v>95</v>
      </c>
      <c r="AX3056" t="s"/>
      <c r="AY3056" t="n">
        <v>505421</v>
      </c>
      <c r="AZ3056" t="s">
        <v>3478</v>
      </c>
      <c r="BA3056" t="s"/>
      <c r="BB3056" t="s"/>
      <c r="BC3056" t="n">
        <v>38.9716</v>
      </c>
      <c r="BD3056" t="n">
        <v>38.9716</v>
      </c>
      <c r="BE3056" t="s">
        <v>3497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>
        <v>98</v>
      </c>
      <c r="BO3056" t="s">
        <v>82</v>
      </c>
      <c r="BP3056" t="s">
        <v>99</v>
      </c>
      <c r="BQ3056" t="s">
        <v>3214</v>
      </c>
      <c r="BR3056" t="s">
        <v>205</v>
      </c>
    </row>
    <row r="3057" spans="1:70">
      <c r="A3057" t="s">
        <v>70</v>
      </c>
      <c r="B3057" t="s">
        <v>71</v>
      </c>
      <c r="C3057" t="s">
        <v>72</v>
      </c>
      <c r="D3057" t="n">
        <v>3</v>
      </c>
      <c r="E3057" t="s">
        <v>3474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288.17</v>
      </c>
      <c r="L3057" t="s">
        <v>77</v>
      </c>
      <c r="M3057" t="s"/>
      <c r="N3057" t="s">
        <v>3209</v>
      </c>
      <c r="O3057" t="s">
        <v>79</v>
      </c>
      <c r="P3057" t="s">
        <v>3474</v>
      </c>
      <c r="Q3057" t="s"/>
      <c r="R3057" t="s">
        <v>1388</v>
      </c>
      <c r="S3057" t="s">
        <v>3494</v>
      </c>
      <c r="T3057" t="s">
        <v>82</v>
      </c>
      <c r="U3057" t="s">
        <v>83</v>
      </c>
      <c r="V3057" t="s">
        <v>84</v>
      </c>
      <c r="W3057" t="s">
        <v>103</v>
      </c>
      <c r="X3057" t="s"/>
      <c r="Y3057" t="s">
        <v>86</v>
      </c>
      <c r="Z3057">
        <f>HYPERLINK("https://hotelmonitor-cachepage.eclerx.com/savepage/tk_15454758769459572_sr_62.html","info")</f>
        <v/>
      </c>
      <c r="AA3057" t="n">
        <v>-505421</v>
      </c>
      <c r="AB3057" t="s">
        <v>3476</v>
      </c>
      <c r="AC3057" t="s">
        <v>88</v>
      </c>
      <c r="AD3057" t="s">
        <v>89</v>
      </c>
      <c r="AE3057" t="s"/>
      <c r="AF3057" t="s"/>
      <c r="AG3057" t="s"/>
      <c r="AH3057" t="s">
        <v>3495</v>
      </c>
      <c r="AI3057" t="s">
        <v>3496</v>
      </c>
      <c r="AJ3057" t="s"/>
      <c r="AK3057" t="s">
        <v>99</v>
      </c>
      <c r="AL3057" t="s"/>
      <c r="AM3057" t="s"/>
      <c r="AN3057" t="s">
        <v>91</v>
      </c>
      <c r="AO3057" t="s"/>
      <c r="AP3057" t="n">
        <v>40</v>
      </c>
      <c r="AQ3057" t="s">
        <v>92</v>
      </c>
      <c r="AR3057" t="s"/>
      <c r="AS3057" t="s">
        <v>803</v>
      </c>
      <c r="AT3057" t="s">
        <v>94</v>
      </c>
      <c r="AU3057" t="s">
        <v>91</v>
      </c>
      <c r="AV3057" t="s"/>
      <c r="AW3057" t="s">
        <v>95</v>
      </c>
      <c r="AX3057" t="s"/>
      <c r="AY3057" t="n">
        <v>505421</v>
      </c>
      <c r="AZ3057" t="s">
        <v>3478</v>
      </c>
      <c r="BA3057" t="s"/>
      <c r="BB3057" t="s"/>
      <c r="BC3057" t="n">
        <v>38.9716</v>
      </c>
      <c r="BD3057" t="n">
        <v>38.9716</v>
      </c>
      <c r="BE3057" t="s">
        <v>3497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>
        <v>98</v>
      </c>
      <c r="BO3057" t="s">
        <v>82</v>
      </c>
      <c r="BP3057" t="s">
        <v>99</v>
      </c>
      <c r="BQ3057" t="s">
        <v>3214</v>
      </c>
      <c r="BR3057" t="s">
        <v>205</v>
      </c>
    </row>
    <row r="3058" spans="1:70">
      <c r="A3058" t="s">
        <v>70</v>
      </c>
      <c r="B3058" t="s">
        <v>71</v>
      </c>
      <c r="C3058" t="s">
        <v>72</v>
      </c>
      <c r="D3058" t="n">
        <v>3</v>
      </c>
      <c r="E3058" t="s">
        <v>3474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309.56</v>
      </c>
      <c r="L3058" t="s">
        <v>77</v>
      </c>
      <c r="M3058" t="s"/>
      <c r="N3058" t="s">
        <v>3209</v>
      </c>
      <c r="O3058" t="s">
        <v>79</v>
      </c>
      <c r="P3058" t="s">
        <v>3474</v>
      </c>
      <c r="Q3058" t="s"/>
      <c r="R3058" t="s">
        <v>1388</v>
      </c>
      <c r="S3058" t="s">
        <v>3498</v>
      </c>
      <c r="T3058" t="s">
        <v>82</v>
      </c>
      <c r="U3058" t="s">
        <v>83</v>
      </c>
      <c r="V3058" t="s">
        <v>84</v>
      </c>
      <c r="W3058" t="s">
        <v>107</v>
      </c>
      <c r="X3058" t="s"/>
      <c r="Y3058" t="s">
        <v>86</v>
      </c>
      <c r="Z3058">
        <f>HYPERLINK("https://hotelmonitor-cachepage.eclerx.com/savepage/tk_15454758769459572_sr_62.html","info")</f>
        <v/>
      </c>
      <c r="AA3058" t="n">
        <v>-505421</v>
      </c>
      <c r="AB3058" t="s">
        <v>3483</v>
      </c>
      <c r="AC3058" t="s">
        <v>88</v>
      </c>
      <c r="AD3058" t="s">
        <v>89</v>
      </c>
      <c r="AE3058" t="s"/>
      <c r="AF3058" t="s"/>
      <c r="AG3058" t="s"/>
      <c r="AH3058" t="s">
        <v>3499</v>
      </c>
      <c r="AI3058" t="s">
        <v>3498</v>
      </c>
      <c r="AJ3058" t="s"/>
      <c r="AK3058" t="s">
        <v>91</v>
      </c>
      <c r="AL3058" t="s"/>
      <c r="AM3058" t="s"/>
      <c r="AN3058" t="s">
        <v>91</v>
      </c>
      <c r="AO3058" t="s"/>
      <c r="AP3058" t="n">
        <v>40</v>
      </c>
      <c r="AQ3058" t="s">
        <v>92</v>
      </c>
      <c r="AR3058" t="s"/>
      <c r="AS3058" t="s">
        <v>803</v>
      </c>
      <c r="AT3058" t="s">
        <v>94</v>
      </c>
      <c r="AU3058" t="s">
        <v>91</v>
      </c>
      <c r="AV3058" t="s"/>
      <c r="AW3058" t="s">
        <v>95</v>
      </c>
      <c r="AX3058" t="s"/>
      <c r="AY3058" t="n">
        <v>505421</v>
      </c>
      <c r="AZ3058" t="s">
        <v>3478</v>
      </c>
      <c r="BA3058" t="s"/>
      <c r="BB3058" t="s"/>
      <c r="BC3058" t="n">
        <v>38.9716</v>
      </c>
      <c r="BD3058" t="n">
        <v>38.9716</v>
      </c>
      <c r="BE3058" t="s">
        <v>3500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>
        <v>98</v>
      </c>
      <c r="BO3058" t="s">
        <v>82</v>
      </c>
      <c r="BP3058" t="s">
        <v>99</v>
      </c>
      <c r="BQ3058" t="s">
        <v>3214</v>
      </c>
      <c r="BR3058" t="s">
        <v>205</v>
      </c>
    </row>
    <row r="3059" spans="1:70">
      <c r="A3059" t="s">
        <v>70</v>
      </c>
      <c r="B3059" t="s">
        <v>71</v>
      </c>
      <c r="C3059" t="s">
        <v>72</v>
      </c>
      <c r="D3059" t="n">
        <v>3</v>
      </c>
      <c r="E3059" t="s">
        <v>3474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309.56</v>
      </c>
      <c r="L3059" t="s">
        <v>77</v>
      </c>
      <c r="M3059" t="s"/>
      <c r="N3059" t="s">
        <v>3209</v>
      </c>
      <c r="O3059" t="s">
        <v>79</v>
      </c>
      <c r="P3059" t="s">
        <v>3474</v>
      </c>
      <c r="Q3059" t="s"/>
      <c r="R3059" t="s">
        <v>1388</v>
      </c>
      <c r="S3059" t="s">
        <v>3498</v>
      </c>
      <c r="T3059" t="s">
        <v>82</v>
      </c>
      <c r="U3059" t="s">
        <v>83</v>
      </c>
      <c r="V3059" t="s">
        <v>84</v>
      </c>
      <c r="W3059" t="s">
        <v>107</v>
      </c>
      <c r="X3059" t="s"/>
      <c r="Y3059" t="s">
        <v>86</v>
      </c>
      <c r="Z3059">
        <f>HYPERLINK("https://hotelmonitor-cachepage.eclerx.com/savepage/tk_15454758769459572_sr_62.html","info")</f>
        <v/>
      </c>
      <c r="AA3059" t="n">
        <v>-505421</v>
      </c>
      <c r="AB3059" t="s">
        <v>3483</v>
      </c>
      <c r="AC3059" t="s">
        <v>88</v>
      </c>
      <c r="AD3059" t="s">
        <v>89</v>
      </c>
      <c r="AE3059" t="s"/>
      <c r="AF3059" t="s"/>
      <c r="AG3059" t="s"/>
      <c r="AH3059" t="s">
        <v>3499</v>
      </c>
      <c r="AI3059" t="s">
        <v>3498</v>
      </c>
      <c r="AJ3059" t="s"/>
      <c r="AK3059" t="s">
        <v>91</v>
      </c>
      <c r="AL3059" t="s"/>
      <c r="AM3059" t="s"/>
      <c r="AN3059" t="s">
        <v>91</v>
      </c>
      <c r="AO3059" t="s"/>
      <c r="AP3059" t="n">
        <v>40</v>
      </c>
      <c r="AQ3059" t="s">
        <v>92</v>
      </c>
      <c r="AR3059" t="s"/>
      <c r="AS3059" t="s">
        <v>803</v>
      </c>
      <c r="AT3059" t="s">
        <v>94</v>
      </c>
      <c r="AU3059" t="s">
        <v>91</v>
      </c>
      <c r="AV3059" t="s"/>
      <c r="AW3059" t="s">
        <v>95</v>
      </c>
      <c r="AX3059" t="s"/>
      <c r="AY3059" t="n">
        <v>505421</v>
      </c>
      <c r="AZ3059" t="s">
        <v>3478</v>
      </c>
      <c r="BA3059" t="s"/>
      <c r="BB3059" t="s"/>
      <c r="BC3059" t="n">
        <v>38.9716</v>
      </c>
      <c r="BD3059" t="n">
        <v>38.9716</v>
      </c>
      <c r="BE3059" t="s">
        <v>3500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>
        <v>98</v>
      </c>
      <c r="BO3059" t="s">
        <v>82</v>
      </c>
      <c r="BP3059" t="s">
        <v>99</v>
      </c>
      <c r="BQ3059" t="s">
        <v>3214</v>
      </c>
      <c r="BR3059" t="s">
        <v>205</v>
      </c>
    </row>
    <row r="3060" spans="1:70">
      <c r="A3060" t="s">
        <v>70</v>
      </c>
      <c r="B3060" t="s">
        <v>71</v>
      </c>
      <c r="C3060" t="s">
        <v>72</v>
      </c>
      <c r="D3060" t="n">
        <v>3</v>
      </c>
      <c r="E3060" t="s">
        <v>3474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326.17</v>
      </c>
      <c r="L3060" t="s">
        <v>77</v>
      </c>
      <c r="M3060" t="s"/>
      <c r="N3060" t="s">
        <v>3209</v>
      </c>
      <c r="O3060" t="s">
        <v>79</v>
      </c>
      <c r="P3060" t="s">
        <v>3474</v>
      </c>
      <c r="Q3060" t="s"/>
      <c r="R3060" t="s">
        <v>1388</v>
      </c>
      <c r="S3060" t="s">
        <v>3501</v>
      </c>
      <c r="T3060" t="s">
        <v>82</v>
      </c>
      <c r="U3060" t="s">
        <v>83</v>
      </c>
      <c r="V3060" t="s">
        <v>84</v>
      </c>
      <c r="W3060" t="s">
        <v>107</v>
      </c>
      <c r="X3060" t="s"/>
      <c r="Y3060" t="s">
        <v>86</v>
      </c>
      <c r="Z3060">
        <f>HYPERLINK("https://hotelmonitor-cachepage.eclerx.com/savepage/tk_15454758769459572_sr_62.html","info")</f>
        <v/>
      </c>
      <c r="AA3060" t="n">
        <v>-505421</v>
      </c>
      <c r="AB3060" t="s">
        <v>3483</v>
      </c>
      <c r="AC3060" t="s">
        <v>88</v>
      </c>
      <c r="AD3060" t="s">
        <v>89</v>
      </c>
      <c r="AE3060" t="s"/>
      <c r="AF3060" t="s"/>
      <c r="AG3060" t="s"/>
      <c r="AH3060" t="s">
        <v>3502</v>
      </c>
      <c r="AI3060" t="s">
        <v>3503</v>
      </c>
      <c r="AJ3060" t="s"/>
      <c r="AK3060" t="s">
        <v>99</v>
      </c>
      <c r="AL3060" t="s"/>
      <c r="AM3060" t="s"/>
      <c r="AN3060" t="s">
        <v>91</v>
      </c>
      <c r="AO3060" t="s"/>
      <c r="AP3060" t="n">
        <v>40</v>
      </c>
      <c r="AQ3060" t="s">
        <v>92</v>
      </c>
      <c r="AR3060" t="s"/>
      <c r="AS3060" t="s">
        <v>803</v>
      </c>
      <c r="AT3060" t="s">
        <v>94</v>
      </c>
      <c r="AU3060" t="s">
        <v>91</v>
      </c>
      <c r="AV3060" t="s"/>
      <c r="AW3060" t="s">
        <v>95</v>
      </c>
      <c r="AX3060" t="s"/>
      <c r="AY3060" t="n">
        <v>505421</v>
      </c>
      <c r="AZ3060" t="s">
        <v>3478</v>
      </c>
      <c r="BA3060" t="s"/>
      <c r="BB3060" t="s"/>
      <c r="BC3060" t="n">
        <v>38.9716</v>
      </c>
      <c r="BD3060" t="n">
        <v>38.9716</v>
      </c>
      <c r="BE3060" t="s">
        <v>3504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>
        <v>98</v>
      </c>
      <c r="BO3060" t="s">
        <v>82</v>
      </c>
      <c r="BP3060" t="s">
        <v>99</v>
      </c>
      <c r="BQ3060" t="s">
        <v>3214</v>
      </c>
      <c r="BR3060" t="s">
        <v>205</v>
      </c>
    </row>
    <row r="3061" spans="1:70">
      <c r="A3061" t="s">
        <v>70</v>
      </c>
      <c r="B3061" t="s">
        <v>71</v>
      </c>
      <c r="C3061" t="s">
        <v>72</v>
      </c>
      <c r="D3061" t="n">
        <v>3</v>
      </c>
      <c r="E3061" t="s">
        <v>3474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326.17</v>
      </c>
      <c r="L3061" t="s">
        <v>77</v>
      </c>
      <c r="M3061" t="s"/>
      <c r="N3061" t="s">
        <v>3209</v>
      </c>
      <c r="O3061" t="s">
        <v>79</v>
      </c>
      <c r="P3061" t="s">
        <v>3474</v>
      </c>
      <c r="Q3061" t="s"/>
      <c r="R3061" t="s">
        <v>1388</v>
      </c>
      <c r="S3061" t="s">
        <v>3501</v>
      </c>
      <c r="T3061" t="s">
        <v>82</v>
      </c>
      <c r="U3061" t="s">
        <v>83</v>
      </c>
      <c r="V3061" t="s">
        <v>84</v>
      </c>
      <c r="W3061" t="s">
        <v>107</v>
      </c>
      <c r="X3061" t="s"/>
      <c r="Y3061" t="s">
        <v>86</v>
      </c>
      <c r="Z3061">
        <f>HYPERLINK("https://hotelmonitor-cachepage.eclerx.com/savepage/tk_15454758769459572_sr_62.html","info")</f>
        <v/>
      </c>
      <c r="AA3061" t="n">
        <v>-505421</v>
      </c>
      <c r="AB3061" t="s">
        <v>3483</v>
      </c>
      <c r="AC3061" t="s">
        <v>88</v>
      </c>
      <c r="AD3061" t="s">
        <v>89</v>
      </c>
      <c r="AE3061" t="s"/>
      <c r="AF3061" t="s"/>
      <c r="AG3061" t="s"/>
      <c r="AH3061" t="s">
        <v>3502</v>
      </c>
      <c r="AI3061" t="s">
        <v>3503</v>
      </c>
      <c r="AJ3061" t="s"/>
      <c r="AK3061" t="s">
        <v>99</v>
      </c>
      <c r="AL3061" t="s"/>
      <c r="AM3061" t="s"/>
      <c r="AN3061" t="s">
        <v>91</v>
      </c>
      <c r="AO3061" t="s"/>
      <c r="AP3061" t="n">
        <v>40</v>
      </c>
      <c r="AQ3061" t="s">
        <v>92</v>
      </c>
      <c r="AR3061" t="s"/>
      <c r="AS3061" t="s">
        <v>803</v>
      </c>
      <c r="AT3061" t="s">
        <v>94</v>
      </c>
      <c r="AU3061" t="s">
        <v>91</v>
      </c>
      <c r="AV3061" t="s"/>
      <c r="AW3061" t="s">
        <v>95</v>
      </c>
      <c r="AX3061" t="s"/>
      <c r="AY3061" t="n">
        <v>505421</v>
      </c>
      <c r="AZ3061" t="s">
        <v>3478</v>
      </c>
      <c r="BA3061" t="s"/>
      <c r="BB3061" t="s"/>
      <c r="BC3061" t="n">
        <v>38.9716</v>
      </c>
      <c r="BD3061" t="n">
        <v>38.9716</v>
      </c>
      <c r="BE3061" t="s">
        <v>3504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>
        <v>98</v>
      </c>
      <c r="BO3061" t="s">
        <v>82</v>
      </c>
      <c r="BP3061" t="s">
        <v>99</v>
      </c>
      <c r="BQ3061" t="s">
        <v>3214</v>
      </c>
      <c r="BR3061" t="s">
        <v>205</v>
      </c>
    </row>
    <row r="3062" spans="1:70">
      <c r="A3062" t="s">
        <v>70</v>
      </c>
      <c r="B3062" t="s">
        <v>71</v>
      </c>
      <c r="C3062" t="s">
        <v>72</v>
      </c>
      <c r="D3062" t="n">
        <v>3</v>
      </c>
      <c r="E3062" t="s">
        <v>3474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281.41</v>
      </c>
      <c r="L3062" t="s">
        <v>77</v>
      </c>
      <c r="M3062" t="s"/>
      <c r="N3062" t="s">
        <v>972</v>
      </c>
      <c r="O3062" t="s">
        <v>79</v>
      </c>
      <c r="P3062" t="s">
        <v>3474</v>
      </c>
      <c r="Q3062" t="s"/>
      <c r="R3062" t="s">
        <v>1388</v>
      </c>
      <c r="S3062" t="s">
        <v>3505</v>
      </c>
      <c r="T3062" t="s">
        <v>82</v>
      </c>
      <c r="U3062" t="s">
        <v>83</v>
      </c>
      <c r="V3062" t="s">
        <v>84</v>
      </c>
      <c r="W3062" t="s">
        <v>103</v>
      </c>
      <c r="X3062" t="s"/>
      <c r="Y3062" t="s">
        <v>86</v>
      </c>
      <c r="Z3062">
        <f>HYPERLINK("https://hotelmonitor-cachepage.eclerx.com/savepage/tk_15454758769459572_sr_62.html","info")</f>
        <v/>
      </c>
      <c r="AA3062" t="n">
        <v>-505421</v>
      </c>
      <c r="AB3062" t="s">
        <v>3476</v>
      </c>
      <c r="AC3062" t="s">
        <v>88</v>
      </c>
      <c r="AD3062" t="s">
        <v>89</v>
      </c>
      <c r="AE3062" t="s"/>
      <c r="AF3062" t="s"/>
      <c r="AG3062" t="s"/>
      <c r="AH3062" t="s">
        <v>3506</v>
      </c>
      <c r="AI3062" t="s">
        <v>3505</v>
      </c>
      <c r="AJ3062" t="s"/>
      <c r="AK3062" t="s">
        <v>91</v>
      </c>
      <c r="AL3062" t="s"/>
      <c r="AM3062" t="s"/>
      <c r="AN3062" t="s">
        <v>91</v>
      </c>
      <c r="AO3062" t="s"/>
      <c r="AP3062" t="n">
        <v>40</v>
      </c>
      <c r="AQ3062" t="s">
        <v>92</v>
      </c>
      <c r="AR3062" t="s"/>
      <c r="AS3062" t="s">
        <v>115</v>
      </c>
      <c r="AT3062" t="s">
        <v>94</v>
      </c>
      <c r="AU3062" t="s">
        <v>91</v>
      </c>
      <c r="AV3062" t="s"/>
      <c r="AW3062" t="s">
        <v>95</v>
      </c>
      <c r="AX3062" t="s"/>
      <c r="AY3062" t="n">
        <v>505421</v>
      </c>
      <c r="AZ3062" t="s">
        <v>3478</v>
      </c>
      <c r="BA3062" t="s"/>
      <c r="BB3062" t="s"/>
      <c r="BC3062" t="n">
        <v>38.9716</v>
      </c>
      <c r="BD3062" t="n">
        <v>38.9716</v>
      </c>
      <c r="BE3062" t="s">
        <v>3507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>
        <v>98</v>
      </c>
      <c r="BO3062" t="s">
        <v>82</v>
      </c>
      <c r="BP3062" t="s">
        <v>99</v>
      </c>
      <c r="BQ3062" t="s">
        <v>976</v>
      </c>
      <c r="BR3062" t="s">
        <v>205</v>
      </c>
    </row>
    <row r="3063" spans="1:70">
      <c r="A3063" t="s">
        <v>70</v>
      </c>
      <c r="B3063" t="s">
        <v>71</v>
      </c>
      <c r="C3063" t="s">
        <v>72</v>
      </c>
      <c r="D3063" t="n">
        <v>3</v>
      </c>
      <c r="E3063" t="s">
        <v>3474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281.41</v>
      </c>
      <c r="L3063" t="s">
        <v>77</v>
      </c>
      <c r="M3063" t="s"/>
      <c r="N3063" t="s">
        <v>972</v>
      </c>
      <c r="O3063" t="s">
        <v>79</v>
      </c>
      <c r="P3063" t="s">
        <v>3474</v>
      </c>
      <c r="Q3063" t="s"/>
      <c r="R3063" t="s">
        <v>1388</v>
      </c>
      <c r="S3063" t="s">
        <v>3505</v>
      </c>
      <c r="T3063" t="s">
        <v>82</v>
      </c>
      <c r="U3063" t="s">
        <v>83</v>
      </c>
      <c r="V3063" t="s">
        <v>84</v>
      </c>
      <c r="W3063" t="s">
        <v>103</v>
      </c>
      <c r="X3063" t="s"/>
      <c r="Y3063" t="s">
        <v>86</v>
      </c>
      <c r="Z3063">
        <f>HYPERLINK("https://hotelmonitor-cachepage.eclerx.com/savepage/tk_15454758769459572_sr_62.html","info")</f>
        <v/>
      </c>
      <c r="AA3063" t="n">
        <v>-505421</v>
      </c>
      <c r="AB3063" t="s">
        <v>3476</v>
      </c>
      <c r="AC3063" t="s">
        <v>88</v>
      </c>
      <c r="AD3063" t="s">
        <v>89</v>
      </c>
      <c r="AE3063" t="s"/>
      <c r="AF3063" t="s"/>
      <c r="AG3063" t="s"/>
      <c r="AH3063" t="s">
        <v>3506</v>
      </c>
      <c r="AI3063" t="s">
        <v>3505</v>
      </c>
      <c r="AJ3063" t="s"/>
      <c r="AK3063" t="s">
        <v>91</v>
      </c>
      <c r="AL3063" t="s"/>
      <c r="AM3063" t="s"/>
      <c r="AN3063" t="s">
        <v>91</v>
      </c>
      <c r="AO3063" t="s"/>
      <c r="AP3063" t="n">
        <v>40</v>
      </c>
      <c r="AQ3063" t="s">
        <v>92</v>
      </c>
      <c r="AR3063" t="s"/>
      <c r="AS3063" t="s">
        <v>115</v>
      </c>
      <c r="AT3063" t="s">
        <v>94</v>
      </c>
      <c r="AU3063" t="s">
        <v>91</v>
      </c>
      <c r="AV3063" t="s"/>
      <c r="AW3063" t="s">
        <v>95</v>
      </c>
      <c r="AX3063" t="s"/>
      <c r="AY3063" t="n">
        <v>505421</v>
      </c>
      <c r="AZ3063" t="s">
        <v>3478</v>
      </c>
      <c r="BA3063" t="s"/>
      <c r="BB3063" t="s"/>
      <c r="BC3063" t="n">
        <v>38.9716</v>
      </c>
      <c r="BD3063" t="n">
        <v>38.9716</v>
      </c>
      <c r="BE3063" t="s">
        <v>3507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>
        <v>98</v>
      </c>
      <c r="BO3063" t="s">
        <v>82</v>
      </c>
      <c r="BP3063" t="s">
        <v>99</v>
      </c>
      <c r="BQ3063" t="s">
        <v>976</v>
      </c>
      <c r="BR3063" t="s">
        <v>205</v>
      </c>
    </row>
    <row r="3064" spans="1:70">
      <c r="A3064" t="s">
        <v>70</v>
      </c>
      <c r="B3064" t="s">
        <v>71</v>
      </c>
      <c r="C3064" t="s">
        <v>72</v>
      </c>
      <c r="D3064" t="n">
        <v>3</v>
      </c>
      <c r="E3064" t="s">
        <v>3474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296.5</v>
      </c>
      <c r="L3064" t="s">
        <v>77</v>
      </c>
      <c r="M3064" t="s"/>
      <c r="N3064" t="s">
        <v>972</v>
      </c>
      <c r="O3064" t="s">
        <v>79</v>
      </c>
      <c r="P3064" t="s">
        <v>3474</v>
      </c>
      <c r="Q3064" t="s"/>
      <c r="R3064" t="s">
        <v>1388</v>
      </c>
      <c r="S3064" t="s">
        <v>3508</v>
      </c>
      <c r="T3064" t="s">
        <v>82</v>
      </c>
      <c r="U3064" t="s">
        <v>83</v>
      </c>
      <c r="V3064" t="s">
        <v>84</v>
      </c>
      <c r="W3064" t="s">
        <v>103</v>
      </c>
      <c r="X3064" t="s"/>
      <c r="Y3064" t="s">
        <v>86</v>
      </c>
      <c r="Z3064">
        <f>HYPERLINK("https://hotelmonitor-cachepage.eclerx.com/savepage/tk_15454758769459572_sr_62.html","info")</f>
        <v/>
      </c>
      <c r="AA3064" t="n">
        <v>-505421</v>
      </c>
      <c r="AB3064" t="s">
        <v>3476</v>
      </c>
      <c r="AC3064" t="s">
        <v>88</v>
      </c>
      <c r="AD3064" t="s">
        <v>89</v>
      </c>
      <c r="AE3064" t="s"/>
      <c r="AF3064" t="s"/>
      <c r="AG3064" t="s"/>
      <c r="AH3064" t="s">
        <v>3509</v>
      </c>
      <c r="AI3064" t="s">
        <v>3510</v>
      </c>
      <c r="AJ3064" t="s"/>
      <c r="AK3064" t="s">
        <v>99</v>
      </c>
      <c r="AL3064" t="s"/>
      <c r="AM3064" t="s"/>
      <c r="AN3064" t="s">
        <v>91</v>
      </c>
      <c r="AO3064" t="s"/>
      <c r="AP3064" t="n">
        <v>40</v>
      </c>
      <c r="AQ3064" t="s">
        <v>92</v>
      </c>
      <c r="AR3064" t="s"/>
      <c r="AS3064" t="s">
        <v>115</v>
      </c>
      <c r="AT3064" t="s">
        <v>94</v>
      </c>
      <c r="AU3064" t="s">
        <v>91</v>
      </c>
      <c r="AV3064" t="s"/>
      <c r="AW3064" t="s">
        <v>95</v>
      </c>
      <c r="AX3064" t="s"/>
      <c r="AY3064" t="n">
        <v>505421</v>
      </c>
      <c r="AZ3064" t="s">
        <v>3478</v>
      </c>
      <c r="BA3064" t="s"/>
      <c r="BB3064" t="s"/>
      <c r="BC3064" t="n">
        <v>38.9716</v>
      </c>
      <c r="BD3064" t="n">
        <v>38.9716</v>
      </c>
      <c r="BE3064" t="s">
        <v>3511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>
        <v>98</v>
      </c>
      <c r="BO3064" t="s">
        <v>82</v>
      </c>
      <c r="BP3064" t="s">
        <v>99</v>
      </c>
      <c r="BQ3064" t="s">
        <v>976</v>
      </c>
      <c r="BR3064" t="s">
        <v>205</v>
      </c>
    </row>
    <row r="3065" spans="1:70">
      <c r="A3065" t="s">
        <v>70</v>
      </c>
      <c r="B3065" t="s">
        <v>71</v>
      </c>
      <c r="C3065" t="s">
        <v>72</v>
      </c>
      <c r="D3065" t="n">
        <v>3</v>
      </c>
      <c r="E3065" t="s">
        <v>3474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296.5</v>
      </c>
      <c r="L3065" t="s">
        <v>77</v>
      </c>
      <c r="M3065" t="s"/>
      <c r="N3065" t="s">
        <v>972</v>
      </c>
      <c r="O3065" t="s">
        <v>79</v>
      </c>
      <c r="P3065" t="s">
        <v>3474</v>
      </c>
      <c r="Q3065" t="s"/>
      <c r="R3065" t="s">
        <v>1388</v>
      </c>
      <c r="S3065" t="s">
        <v>3508</v>
      </c>
      <c r="T3065" t="s">
        <v>82</v>
      </c>
      <c r="U3065" t="s">
        <v>83</v>
      </c>
      <c r="V3065" t="s">
        <v>84</v>
      </c>
      <c r="W3065" t="s">
        <v>103</v>
      </c>
      <c r="X3065" t="s"/>
      <c r="Y3065" t="s">
        <v>86</v>
      </c>
      <c r="Z3065">
        <f>HYPERLINK("https://hotelmonitor-cachepage.eclerx.com/savepage/tk_15454758769459572_sr_62.html","info")</f>
        <v/>
      </c>
      <c r="AA3065" t="n">
        <v>-505421</v>
      </c>
      <c r="AB3065" t="s">
        <v>3476</v>
      </c>
      <c r="AC3065" t="s">
        <v>88</v>
      </c>
      <c r="AD3065" t="s">
        <v>89</v>
      </c>
      <c r="AE3065" t="s"/>
      <c r="AF3065" t="s"/>
      <c r="AG3065" t="s"/>
      <c r="AH3065" t="s">
        <v>3509</v>
      </c>
      <c r="AI3065" t="s">
        <v>3510</v>
      </c>
      <c r="AJ3065" t="s"/>
      <c r="AK3065" t="s">
        <v>99</v>
      </c>
      <c r="AL3065" t="s"/>
      <c r="AM3065" t="s"/>
      <c r="AN3065" t="s">
        <v>91</v>
      </c>
      <c r="AO3065" t="s"/>
      <c r="AP3065" t="n">
        <v>40</v>
      </c>
      <c r="AQ3065" t="s">
        <v>92</v>
      </c>
      <c r="AR3065" t="s"/>
      <c r="AS3065" t="s">
        <v>115</v>
      </c>
      <c r="AT3065" t="s">
        <v>94</v>
      </c>
      <c r="AU3065" t="s">
        <v>91</v>
      </c>
      <c r="AV3065" t="s"/>
      <c r="AW3065" t="s">
        <v>95</v>
      </c>
      <c r="AX3065" t="s"/>
      <c r="AY3065" t="n">
        <v>505421</v>
      </c>
      <c r="AZ3065" t="s">
        <v>3478</v>
      </c>
      <c r="BA3065" t="s"/>
      <c r="BB3065" t="s"/>
      <c r="BC3065" t="n">
        <v>38.9716</v>
      </c>
      <c r="BD3065" t="n">
        <v>38.9716</v>
      </c>
      <c r="BE3065" t="s">
        <v>3511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>
        <v>98</v>
      </c>
      <c r="BO3065" t="s">
        <v>82</v>
      </c>
      <c r="BP3065" t="s">
        <v>99</v>
      </c>
      <c r="BQ3065" t="s">
        <v>976</v>
      </c>
      <c r="BR3065" t="s">
        <v>205</v>
      </c>
    </row>
    <row r="3066" spans="1:70">
      <c r="A3066" t="s">
        <v>70</v>
      </c>
      <c r="B3066" t="s">
        <v>71</v>
      </c>
      <c r="C3066" t="s">
        <v>72</v>
      </c>
      <c r="D3066" t="n">
        <v>3</v>
      </c>
      <c r="E3066" t="s">
        <v>3474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305.6</v>
      </c>
      <c r="L3066" t="s">
        <v>77</v>
      </c>
      <c r="M3066" t="s"/>
      <c r="N3066" t="s">
        <v>247</v>
      </c>
      <c r="O3066" t="s">
        <v>79</v>
      </c>
      <c r="P3066" t="s">
        <v>3474</v>
      </c>
      <c r="Q3066" t="s"/>
      <c r="R3066" t="s">
        <v>1388</v>
      </c>
      <c r="S3066" t="s">
        <v>3512</v>
      </c>
      <c r="T3066" t="s">
        <v>82</v>
      </c>
      <c r="U3066" t="s">
        <v>83</v>
      </c>
      <c r="V3066" t="s">
        <v>84</v>
      </c>
      <c r="W3066" t="s">
        <v>103</v>
      </c>
      <c r="X3066" t="s"/>
      <c r="Y3066" t="s">
        <v>86</v>
      </c>
      <c r="Z3066">
        <f>HYPERLINK("https://hotelmonitor-cachepage.eclerx.com/savepage/tk_15454758769459572_sr_62.html","info")</f>
        <v/>
      </c>
      <c r="AA3066" t="n">
        <v>-505421</v>
      </c>
      <c r="AB3066" t="s">
        <v>3476</v>
      </c>
      <c r="AC3066" t="s">
        <v>88</v>
      </c>
      <c r="AD3066" t="s">
        <v>89</v>
      </c>
      <c r="AE3066" t="s"/>
      <c r="AF3066" t="s"/>
      <c r="AG3066" t="s"/>
      <c r="AH3066" t="s">
        <v>3513</v>
      </c>
      <c r="AI3066" t="s">
        <v>3514</v>
      </c>
      <c r="AJ3066" t="s"/>
      <c r="AK3066" t="s">
        <v>91</v>
      </c>
      <c r="AL3066" t="s"/>
      <c r="AM3066" t="s"/>
      <c r="AN3066" t="s">
        <v>91</v>
      </c>
      <c r="AO3066" t="s"/>
      <c r="AP3066" t="n">
        <v>40</v>
      </c>
      <c r="AQ3066" t="s">
        <v>92</v>
      </c>
      <c r="AR3066" t="s"/>
      <c r="AS3066" t="s">
        <v>318</v>
      </c>
      <c r="AT3066" t="s">
        <v>94</v>
      </c>
      <c r="AU3066" t="s">
        <v>91</v>
      </c>
      <c r="AV3066" t="s"/>
      <c r="AW3066" t="s">
        <v>95</v>
      </c>
      <c r="AX3066" t="s"/>
      <c r="AY3066" t="n">
        <v>505421</v>
      </c>
      <c r="AZ3066" t="s">
        <v>3478</v>
      </c>
      <c r="BA3066" t="s"/>
      <c r="BB3066" t="s"/>
      <c r="BC3066" t="n">
        <v>38.9716</v>
      </c>
      <c r="BD3066" t="n">
        <v>38.9716</v>
      </c>
      <c r="BE3066" t="s">
        <v>3515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>
        <v>98</v>
      </c>
      <c r="BO3066" t="s">
        <v>82</v>
      </c>
      <c r="BP3066" t="s">
        <v>99</v>
      </c>
      <c r="BQ3066" t="s">
        <v>252</v>
      </c>
      <c r="BR3066" t="s">
        <v>205</v>
      </c>
    </row>
    <row r="3067" spans="1:70">
      <c r="A3067" t="s">
        <v>70</v>
      </c>
      <c r="B3067" t="s">
        <v>71</v>
      </c>
      <c r="C3067" t="s">
        <v>72</v>
      </c>
      <c r="D3067" t="n">
        <v>3</v>
      </c>
      <c r="E3067" t="s">
        <v>3474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305.6</v>
      </c>
      <c r="L3067" t="s">
        <v>77</v>
      </c>
      <c r="M3067" t="s"/>
      <c r="N3067" t="s">
        <v>247</v>
      </c>
      <c r="O3067" t="s">
        <v>79</v>
      </c>
      <c r="P3067" t="s">
        <v>3474</v>
      </c>
      <c r="Q3067" t="s"/>
      <c r="R3067" t="s">
        <v>1388</v>
      </c>
      <c r="S3067" t="s">
        <v>3512</v>
      </c>
      <c r="T3067" t="s">
        <v>82</v>
      </c>
      <c r="U3067" t="s">
        <v>83</v>
      </c>
      <c r="V3067" t="s">
        <v>84</v>
      </c>
      <c r="W3067" t="s">
        <v>103</v>
      </c>
      <c r="X3067" t="s"/>
      <c r="Y3067" t="s">
        <v>86</v>
      </c>
      <c r="Z3067">
        <f>HYPERLINK("https://hotelmonitor-cachepage.eclerx.com/savepage/tk_15454758769459572_sr_62.html","info")</f>
        <v/>
      </c>
      <c r="AA3067" t="n">
        <v>-505421</v>
      </c>
      <c r="AB3067" t="s">
        <v>3476</v>
      </c>
      <c r="AC3067" t="s">
        <v>88</v>
      </c>
      <c r="AD3067" t="s">
        <v>89</v>
      </c>
      <c r="AE3067" t="s"/>
      <c r="AF3067" t="s"/>
      <c r="AG3067" t="s"/>
      <c r="AH3067" t="s">
        <v>3513</v>
      </c>
      <c r="AI3067" t="s">
        <v>3514</v>
      </c>
      <c r="AJ3067" t="s"/>
      <c r="AK3067" t="s">
        <v>91</v>
      </c>
      <c r="AL3067" t="s"/>
      <c r="AM3067" t="s"/>
      <c r="AN3067" t="s">
        <v>91</v>
      </c>
      <c r="AO3067" t="s"/>
      <c r="AP3067" t="n">
        <v>40</v>
      </c>
      <c r="AQ3067" t="s">
        <v>92</v>
      </c>
      <c r="AR3067" t="s"/>
      <c r="AS3067" t="s">
        <v>318</v>
      </c>
      <c r="AT3067" t="s">
        <v>94</v>
      </c>
      <c r="AU3067" t="s">
        <v>91</v>
      </c>
      <c r="AV3067" t="s"/>
      <c r="AW3067" t="s">
        <v>95</v>
      </c>
      <c r="AX3067" t="s"/>
      <c r="AY3067" t="n">
        <v>505421</v>
      </c>
      <c r="AZ3067" t="s">
        <v>3478</v>
      </c>
      <c r="BA3067" t="s"/>
      <c r="BB3067" t="s"/>
      <c r="BC3067" t="n">
        <v>38.9716</v>
      </c>
      <c r="BD3067" t="n">
        <v>38.9716</v>
      </c>
      <c r="BE3067" t="s">
        <v>3515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>
        <v>98</v>
      </c>
      <c r="BO3067" t="s">
        <v>82</v>
      </c>
      <c r="BP3067" t="s">
        <v>99</v>
      </c>
      <c r="BQ3067" t="s">
        <v>252</v>
      </c>
      <c r="BR3067" t="s">
        <v>205</v>
      </c>
    </row>
    <row r="3068" spans="1:70">
      <c r="A3068" t="s">
        <v>70</v>
      </c>
      <c r="B3068" t="s">
        <v>71</v>
      </c>
      <c r="C3068" t="s">
        <v>72</v>
      </c>
      <c r="D3068" t="n">
        <v>3</v>
      </c>
      <c r="E3068" t="s">
        <v>3474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322</v>
      </c>
      <c r="L3068" t="s">
        <v>77</v>
      </c>
      <c r="M3068" t="s"/>
      <c r="N3068" t="s">
        <v>247</v>
      </c>
      <c r="O3068" t="s">
        <v>79</v>
      </c>
      <c r="P3068" t="s">
        <v>3474</v>
      </c>
      <c r="Q3068" t="s"/>
      <c r="R3068" t="s">
        <v>1388</v>
      </c>
      <c r="S3068" t="s">
        <v>3516</v>
      </c>
      <c r="T3068" t="s">
        <v>82</v>
      </c>
      <c r="U3068" t="s">
        <v>83</v>
      </c>
      <c r="V3068" t="s">
        <v>84</v>
      </c>
      <c r="W3068" t="s">
        <v>103</v>
      </c>
      <c r="X3068" t="s"/>
      <c r="Y3068" t="s">
        <v>86</v>
      </c>
      <c r="Z3068">
        <f>HYPERLINK("https://hotelmonitor-cachepage.eclerx.com/savepage/tk_15454758769459572_sr_62.html","info")</f>
        <v/>
      </c>
      <c r="AA3068" t="n">
        <v>-505421</v>
      </c>
      <c r="AB3068" t="s">
        <v>3476</v>
      </c>
      <c r="AC3068" t="s">
        <v>88</v>
      </c>
      <c r="AD3068" t="s">
        <v>89</v>
      </c>
      <c r="AE3068" t="s"/>
      <c r="AF3068" t="s"/>
      <c r="AG3068" t="s"/>
      <c r="AH3068" t="s">
        <v>3517</v>
      </c>
      <c r="AI3068" t="s">
        <v>3518</v>
      </c>
      <c r="AJ3068" t="s"/>
      <c r="AK3068" t="s">
        <v>99</v>
      </c>
      <c r="AL3068" t="s"/>
      <c r="AM3068" t="s"/>
      <c r="AN3068" t="s">
        <v>91</v>
      </c>
      <c r="AO3068" t="s"/>
      <c r="AP3068" t="n">
        <v>40</v>
      </c>
      <c r="AQ3068" t="s">
        <v>92</v>
      </c>
      <c r="AR3068" t="s"/>
      <c r="AS3068" t="s">
        <v>318</v>
      </c>
      <c r="AT3068" t="s">
        <v>94</v>
      </c>
      <c r="AU3068" t="s">
        <v>91</v>
      </c>
      <c r="AV3068" t="s"/>
      <c r="AW3068" t="s">
        <v>95</v>
      </c>
      <c r="AX3068" t="s"/>
      <c r="AY3068" t="n">
        <v>505421</v>
      </c>
      <c r="AZ3068" t="s">
        <v>3478</v>
      </c>
      <c r="BA3068" t="s"/>
      <c r="BB3068" t="s"/>
      <c r="BC3068" t="n">
        <v>38.9716</v>
      </c>
      <c r="BD3068" t="n">
        <v>38.9716</v>
      </c>
      <c r="BE3068" t="s">
        <v>3519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>
        <v>98</v>
      </c>
      <c r="BO3068" t="s">
        <v>82</v>
      </c>
      <c r="BP3068" t="s">
        <v>99</v>
      </c>
      <c r="BQ3068" t="s">
        <v>252</v>
      </c>
      <c r="BR3068" t="s">
        <v>205</v>
      </c>
    </row>
    <row r="3069" spans="1:70">
      <c r="A3069" t="s">
        <v>70</v>
      </c>
      <c r="B3069" t="s">
        <v>71</v>
      </c>
      <c r="C3069" t="s">
        <v>72</v>
      </c>
      <c r="D3069" t="n">
        <v>3</v>
      </c>
      <c r="E3069" t="s">
        <v>3474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322</v>
      </c>
      <c r="L3069" t="s">
        <v>77</v>
      </c>
      <c r="M3069" t="s"/>
      <c r="N3069" t="s">
        <v>247</v>
      </c>
      <c r="O3069" t="s">
        <v>79</v>
      </c>
      <c r="P3069" t="s">
        <v>3474</v>
      </c>
      <c r="Q3069" t="s"/>
      <c r="R3069" t="s">
        <v>1388</v>
      </c>
      <c r="S3069" t="s">
        <v>3516</v>
      </c>
      <c r="T3069" t="s">
        <v>82</v>
      </c>
      <c r="U3069" t="s">
        <v>83</v>
      </c>
      <c r="V3069" t="s">
        <v>84</v>
      </c>
      <c r="W3069" t="s">
        <v>103</v>
      </c>
      <c r="X3069" t="s"/>
      <c r="Y3069" t="s">
        <v>86</v>
      </c>
      <c r="Z3069">
        <f>HYPERLINK("https://hotelmonitor-cachepage.eclerx.com/savepage/tk_15454758769459572_sr_62.html","info")</f>
        <v/>
      </c>
      <c r="AA3069" t="n">
        <v>-505421</v>
      </c>
      <c r="AB3069" t="s">
        <v>3476</v>
      </c>
      <c r="AC3069" t="s">
        <v>88</v>
      </c>
      <c r="AD3069" t="s">
        <v>89</v>
      </c>
      <c r="AE3069" t="s"/>
      <c r="AF3069" t="s"/>
      <c r="AG3069" t="s"/>
      <c r="AH3069" t="s">
        <v>3517</v>
      </c>
      <c r="AI3069" t="s">
        <v>3518</v>
      </c>
      <c r="AJ3069" t="s"/>
      <c r="AK3069" t="s">
        <v>99</v>
      </c>
      <c r="AL3069" t="s"/>
      <c r="AM3069" t="s"/>
      <c r="AN3069" t="s">
        <v>91</v>
      </c>
      <c r="AO3069" t="s"/>
      <c r="AP3069" t="n">
        <v>40</v>
      </c>
      <c r="AQ3069" t="s">
        <v>92</v>
      </c>
      <c r="AR3069" t="s"/>
      <c r="AS3069" t="s">
        <v>318</v>
      </c>
      <c r="AT3069" t="s">
        <v>94</v>
      </c>
      <c r="AU3069" t="s">
        <v>91</v>
      </c>
      <c r="AV3069" t="s"/>
      <c r="AW3069" t="s">
        <v>95</v>
      </c>
      <c r="AX3069" t="s"/>
      <c r="AY3069" t="n">
        <v>505421</v>
      </c>
      <c r="AZ3069" t="s">
        <v>3478</v>
      </c>
      <c r="BA3069" t="s"/>
      <c r="BB3069" t="s"/>
      <c r="BC3069" t="n">
        <v>38.9716</v>
      </c>
      <c r="BD3069" t="n">
        <v>38.9716</v>
      </c>
      <c r="BE3069" t="s">
        <v>3519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>
        <v>98</v>
      </c>
      <c r="BO3069" t="s">
        <v>82</v>
      </c>
      <c r="BP3069" t="s">
        <v>99</v>
      </c>
      <c r="BQ3069" t="s">
        <v>252</v>
      </c>
      <c r="BR3069" t="s">
        <v>205</v>
      </c>
    </row>
    <row r="3070" spans="1:70">
      <c r="A3070" t="s">
        <v>70</v>
      </c>
      <c r="B3070" t="s">
        <v>71</v>
      </c>
      <c r="C3070" t="s">
        <v>377</v>
      </c>
      <c r="D3070" t="n">
        <v>3</v>
      </c>
      <c r="E3070" t="s">
        <v>794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356.51</v>
      </c>
      <c r="L3070" t="s">
        <v>77</v>
      </c>
      <c r="M3070" t="s"/>
      <c r="N3070" t="s">
        <v>1004</v>
      </c>
      <c r="O3070" t="s">
        <v>79</v>
      </c>
      <c r="P3070" t="s">
        <v>794</v>
      </c>
      <c r="Q3070" t="s"/>
      <c r="R3070" t="s">
        <v>80</v>
      </c>
      <c r="S3070" t="s">
        <v>3520</v>
      </c>
      <c r="T3070" t="s">
        <v>82</v>
      </c>
      <c r="U3070" t="s">
        <v>83</v>
      </c>
      <c r="V3070" t="s">
        <v>84</v>
      </c>
      <c r="W3070" t="s">
        <v>103</v>
      </c>
      <c r="X3070" t="s"/>
      <c r="Y3070" t="s">
        <v>86</v>
      </c>
      <c r="Z3070">
        <f>HYPERLINK("https://hotelmonitor-cachepage.eclerx.com/savepage/tk_15454758805382898_sr_58.html","info")</f>
        <v/>
      </c>
      <c r="AA3070" t="n">
        <v>-475625</v>
      </c>
      <c r="AB3070" t="s">
        <v>782</v>
      </c>
      <c r="AC3070" t="s">
        <v>196</v>
      </c>
      <c r="AD3070" t="s">
        <v>89</v>
      </c>
      <c r="AE3070" t="s"/>
      <c r="AF3070" t="s"/>
      <c r="AG3070" t="s"/>
      <c r="AH3070" t="s">
        <v>3521</v>
      </c>
      <c r="AI3070" t="s">
        <v>3520</v>
      </c>
      <c r="AJ3070" t="s"/>
      <c r="AK3070" t="s">
        <v>91</v>
      </c>
      <c r="AL3070" t="s"/>
      <c r="AM3070" t="s">
        <v>271</v>
      </c>
      <c r="AN3070" t="s">
        <v>91</v>
      </c>
      <c r="AO3070" t="s"/>
      <c r="AP3070" t="n">
        <v>2</v>
      </c>
      <c r="AQ3070" t="s">
        <v>92</v>
      </c>
      <c r="AR3070" t="s"/>
      <c r="AS3070" t="s">
        <v>160</v>
      </c>
      <c r="AT3070" t="s">
        <v>94</v>
      </c>
      <c r="AU3070" t="s">
        <v>91</v>
      </c>
      <c r="AV3070" t="s"/>
      <c r="AW3070" t="s">
        <v>95</v>
      </c>
      <c r="AX3070" t="s"/>
      <c r="AY3070" t="n">
        <v>475625</v>
      </c>
      <c r="AZ3070" t="s">
        <v>798</v>
      </c>
      <c r="BA3070" t="s"/>
      <c r="BB3070" t="s"/>
      <c r="BC3070" t="n">
        <v>38.9127</v>
      </c>
      <c r="BD3070" t="n">
        <v>38.9127</v>
      </c>
      <c r="BE3070" t="s">
        <v>1112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>
        <v>1008</v>
      </c>
      <c r="BR3070" t="s">
        <v>449</v>
      </c>
    </row>
    <row r="3071" spans="1:70">
      <c r="A3071" t="s">
        <v>70</v>
      </c>
      <c r="B3071" t="s">
        <v>71</v>
      </c>
      <c r="C3071" t="s">
        <v>377</v>
      </c>
      <c r="D3071" t="n">
        <v>3</v>
      </c>
      <c r="E3071" t="s">
        <v>794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356.51</v>
      </c>
      <c r="L3071" t="s">
        <v>77</v>
      </c>
      <c r="M3071" t="s"/>
      <c r="N3071" t="s">
        <v>1004</v>
      </c>
      <c r="O3071" t="s">
        <v>79</v>
      </c>
      <c r="P3071" t="s">
        <v>794</v>
      </c>
      <c r="Q3071" t="s"/>
      <c r="R3071" t="s">
        <v>80</v>
      </c>
      <c r="S3071" t="s">
        <v>3520</v>
      </c>
      <c r="T3071" t="s">
        <v>82</v>
      </c>
      <c r="U3071" t="s">
        <v>83</v>
      </c>
      <c r="V3071" t="s">
        <v>84</v>
      </c>
      <c r="W3071" t="s">
        <v>103</v>
      </c>
      <c r="X3071" t="s"/>
      <c r="Y3071" t="s">
        <v>86</v>
      </c>
      <c r="Z3071">
        <f>HYPERLINK("https://hotelmonitor-cachepage.eclerx.com/savepage/tk_15454758805382898_sr_58.html","info")</f>
        <v/>
      </c>
      <c r="AA3071" t="n">
        <v>-475625</v>
      </c>
      <c r="AB3071" t="s">
        <v>782</v>
      </c>
      <c r="AC3071" t="s">
        <v>196</v>
      </c>
      <c r="AD3071" t="s">
        <v>89</v>
      </c>
      <c r="AE3071" t="s"/>
      <c r="AF3071" t="s"/>
      <c r="AG3071" t="s"/>
      <c r="AH3071" t="s">
        <v>3521</v>
      </c>
      <c r="AI3071" t="s">
        <v>3520</v>
      </c>
      <c r="AJ3071" t="s"/>
      <c r="AK3071" t="s">
        <v>91</v>
      </c>
      <c r="AL3071" t="s"/>
      <c r="AM3071" t="s">
        <v>271</v>
      </c>
      <c r="AN3071" t="s">
        <v>91</v>
      </c>
      <c r="AO3071" t="s"/>
      <c r="AP3071" t="n">
        <v>2</v>
      </c>
      <c r="AQ3071" t="s">
        <v>92</v>
      </c>
      <c r="AR3071" t="s"/>
      <c r="AS3071" t="s">
        <v>160</v>
      </c>
      <c r="AT3071" t="s">
        <v>94</v>
      </c>
      <c r="AU3071" t="s">
        <v>91</v>
      </c>
      <c r="AV3071" t="s"/>
      <c r="AW3071" t="s">
        <v>95</v>
      </c>
      <c r="AX3071" t="s"/>
      <c r="AY3071" t="n">
        <v>475625</v>
      </c>
      <c r="AZ3071" t="s">
        <v>798</v>
      </c>
      <c r="BA3071" t="s"/>
      <c r="BB3071" t="s"/>
      <c r="BC3071" t="n">
        <v>38.9127</v>
      </c>
      <c r="BD3071" t="n">
        <v>38.9127</v>
      </c>
      <c r="BE3071" t="s">
        <v>1112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>
        <v>1008</v>
      </c>
      <c r="BR3071" t="s">
        <v>449</v>
      </c>
    </row>
    <row r="3072" spans="1:70">
      <c r="A3072" t="s">
        <v>70</v>
      </c>
      <c r="B3072" t="s">
        <v>71</v>
      </c>
      <c r="C3072" t="s">
        <v>377</v>
      </c>
      <c r="D3072" t="n">
        <v>3</v>
      </c>
      <c r="E3072" t="s">
        <v>794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392.04</v>
      </c>
      <c r="L3072" t="s">
        <v>77</v>
      </c>
      <c r="M3072" t="s"/>
      <c r="N3072" t="s">
        <v>1004</v>
      </c>
      <c r="O3072" t="s">
        <v>79</v>
      </c>
      <c r="P3072" t="s">
        <v>794</v>
      </c>
      <c r="Q3072" t="s"/>
      <c r="R3072" t="s">
        <v>80</v>
      </c>
      <c r="S3072" t="s">
        <v>3522</v>
      </c>
      <c r="T3072" t="s">
        <v>82</v>
      </c>
      <c r="U3072" t="s">
        <v>83</v>
      </c>
      <c r="V3072" t="s">
        <v>84</v>
      </c>
      <c r="W3072" t="s">
        <v>103</v>
      </c>
      <c r="X3072" t="s"/>
      <c r="Y3072" t="s">
        <v>86</v>
      </c>
      <c r="Z3072">
        <f>HYPERLINK("https://hotelmonitor-cachepage.eclerx.com/savepage/tk_15454758805382898_sr_58.html","info")</f>
        <v/>
      </c>
      <c r="AA3072" t="n">
        <v>-475625</v>
      </c>
      <c r="AB3072" t="s">
        <v>269</v>
      </c>
      <c r="AC3072" t="s">
        <v>88</v>
      </c>
      <c r="AD3072" t="s">
        <v>89</v>
      </c>
      <c r="AE3072" t="s"/>
      <c r="AF3072" t="s"/>
      <c r="AG3072" t="s"/>
      <c r="AH3072" t="s">
        <v>3523</v>
      </c>
      <c r="AI3072" t="s">
        <v>3522</v>
      </c>
      <c r="AJ3072" t="s"/>
      <c r="AK3072" t="s">
        <v>91</v>
      </c>
      <c r="AL3072" t="s"/>
      <c r="AM3072" t="s">
        <v>271</v>
      </c>
      <c r="AN3072" t="s">
        <v>91</v>
      </c>
      <c r="AO3072" t="s"/>
      <c r="AP3072" t="n">
        <v>2</v>
      </c>
      <c r="AQ3072" t="s">
        <v>92</v>
      </c>
      <c r="AR3072" t="s"/>
      <c r="AS3072" t="s">
        <v>160</v>
      </c>
      <c r="AT3072" t="s">
        <v>94</v>
      </c>
      <c r="AU3072" t="s">
        <v>91</v>
      </c>
      <c r="AV3072" t="s"/>
      <c r="AW3072" t="s">
        <v>95</v>
      </c>
      <c r="AX3072" t="s"/>
      <c r="AY3072" t="n">
        <v>475625</v>
      </c>
      <c r="AZ3072" t="s">
        <v>798</v>
      </c>
      <c r="BA3072" t="s"/>
      <c r="BB3072" t="s"/>
      <c r="BC3072" t="n">
        <v>38.9127</v>
      </c>
      <c r="BD3072" t="n">
        <v>38.9127</v>
      </c>
      <c r="BE3072" t="s">
        <v>3524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>
        <v>1008</v>
      </c>
      <c r="BR3072" t="s">
        <v>449</v>
      </c>
    </row>
    <row r="3073" spans="1:70">
      <c r="A3073" t="s">
        <v>70</v>
      </c>
      <c r="B3073" t="s">
        <v>71</v>
      </c>
      <c r="C3073" t="s">
        <v>377</v>
      </c>
      <c r="D3073" t="n">
        <v>3</v>
      </c>
      <c r="E3073" t="s">
        <v>794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392.04</v>
      </c>
      <c r="L3073" t="s">
        <v>77</v>
      </c>
      <c r="M3073" t="s"/>
      <c r="N3073" t="s">
        <v>1004</v>
      </c>
      <c r="O3073" t="s">
        <v>79</v>
      </c>
      <c r="P3073" t="s">
        <v>794</v>
      </c>
      <c r="Q3073" t="s"/>
      <c r="R3073" t="s">
        <v>80</v>
      </c>
      <c r="S3073" t="s">
        <v>3522</v>
      </c>
      <c r="T3073" t="s">
        <v>82</v>
      </c>
      <c r="U3073" t="s">
        <v>83</v>
      </c>
      <c r="V3073" t="s">
        <v>84</v>
      </c>
      <c r="W3073" t="s">
        <v>103</v>
      </c>
      <c r="X3073" t="s"/>
      <c r="Y3073" t="s">
        <v>86</v>
      </c>
      <c r="Z3073">
        <f>HYPERLINK("https://hotelmonitor-cachepage.eclerx.com/savepage/tk_15454758805382898_sr_58.html","info")</f>
        <v/>
      </c>
      <c r="AA3073" t="n">
        <v>-475625</v>
      </c>
      <c r="AB3073" t="s">
        <v>269</v>
      </c>
      <c r="AC3073" t="s">
        <v>88</v>
      </c>
      <c r="AD3073" t="s">
        <v>89</v>
      </c>
      <c r="AE3073" t="s"/>
      <c r="AF3073" t="s"/>
      <c r="AG3073" t="s"/>
      <c r="AH3073" t="s">
        <v>3523</v>
      </c>
      <c r="AI3073" t="s">
        <v>3522</v>
      </c>
      <c r="AJ3073" t="s"/>
      <c r="AK3073" t="s">
        <v>91</v>
      </c>
      <c r="AL3073" t="s"/>
      <c r="AM3073" t="s">
        <v>271</v>
      </c>
      <c r="AN3073" t="s">
        <v>91</v>
      </c>
      <c r="AO3073" t="s"/>
      <c r="AP3073" t="n">
        <v>2</v>
      </c>
      <c r="AQ3073" t="s">
        <v>92</v>
      </c>
      <c r="AR3073" t="s"/>
      <c r="AS3073" t="s">
        <v>160</v>
      </c>
      <c r="AT3073" t="s">
        <v>94</v>
      </c>
      <c r="AU3073" t="s">
        <v>91</v>
      </c>
      <c r="AV3073" t="s"/>
      <c r="AW3073" t="s">
        <v>95</v>
      </c>
      <c r="AX3073" t="s"/>
      <c r="AY3073" t="n">
        <v>475625</v>
      </c>
      <c r="AZ3073" t="s">
        <v>798</v>
      </c>
      <c r="BA3073" t="s"/>
      <c r="BB3073" t="s"/>
      <c r="BC3073" t="n">
        <v>38.9127</v>
      </c>
      <c r="BD3073" t="n">
        <v>38.9127</v>
      </c>
      <c r="BE3073" t="s">
        <v>3524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>
        <v>1008</v>
      </c>
      <c r="BR3073" t="s">
        <v>449</v>
      </c>
    </row>
    <row r="3074" spans="1:70">
      <c r="A3074" t="s">
        <v>70</v>
      </c>
      <c r="B3074" t="s">
        <v>71</v>
      </c>
      <c r="C3074" t="s">
        <v>377</v>
      </c>
      <c r="D3074" t="n">
        <v>3</v>
      </c>
      <c r="E3074" t="s">
        <v>794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358.25</v>
      </c>
      <c r="L3074" t="s">
        <v>77</v>
      </c>
      <c r="M3074" t="s"/>
      <c r="N3074" t="s">
        <v>816</v>
      </c>
      <c r="O3074" t="s">
        <v>79</v>
      </c>
      <c r="P3074" t="s">
        <v>794</v>
      </c>
      <c r="Q3074" t="s"/>
      <c r="R3074" t="s">
        <v>80</v>
      </c>
      <c r="S3074" t="s">
        <v>3525</v>
      </c>
      <c r="T3074" t="s">
        <v>82</v>
      </c>
      <c r="U3074" t="s">
        <v>83</v>
      </c>
      <c r="V3074" t="s">
        <v>84</v>
      </c>
      <c r="W3074" t="s">
        <v>103</v>
      </c>
      <c r="X3074" t="s"/>
      <c r="Y3074" t="s">
        <v>86</v>
      </c>
      <c r="Z3074">
        <f>HYPERLINK("https://hotelmonitor-cachepage.eclerx.com/savepage/tk_15454758805382898_sr_58.html","info")</f>
        <v/>
      </c>
      <c r="AA3074" t="n">
        <v>-475625</v>
      </c>
      <c r="AB3074" t="s">
        <v>782</v>
      </c>
      <c r="AC3074" t="s">
        <v>196</v>
      </c>
      <c r="AD3074" t="s">
        <v>89</v>
      </c>
      <c r="AE3074" t="s"/>
      <c r="AF3074" t="s"/>
      <c r="AG3074" t="s"/>
      <c r="AH3074" t="s">
        <v>3526</v>
      </c>
      <c r="AI3074" t="s">
        <v>3525</v>
      </c>
      <c r="AJ3074" t="s"/>
      <c r="AK3074" t="s">
        <v>91</v>
      </c>
      <c r="AL3074" t="s"/>
      <c r="AM3074" t="s">
        <v>271</v>
      </c>
      <c r="AN3074" t="s">
        <v>91</v>
      </c>
      <c r="AO3074" t="s"/>
      <c r="AP3074" t="n">
        <v>2</v>
      </c>
      <c r="AQ3074" t="s">
        <v>92</v>
      </c>
      <c r="AR3074" t="s"/>
      <c r="AS3074" t="s">
        <v>160</v>
      </c>
      <c r="AT3074" t="s">
        <v>94</v>
      </c>
      <c r="AU3074" t="s">
        <v>91</v>
      </c>
      <c r="AV3074" t="s"/>
      <c r="AW3074" t="s">
        <v>95</v>
      </c>
      <c r="AX3074" t="s"/>
      <c r="AY3074" t="n">
        <v>475625</v>
      </c>
      <c r="AZ3074" t="s">
        <v>798</v>
      </c>
      <c r="BA3074" t="s"/>
      <c r="BB3074" t="s"/>
      <c r="BC3074" t="n">
        <v>38.9127</v>
      </c>
      <c r="BD3074" t="n">
        <v>38.9127</v>
      </c>
      <c r="BE3074" t="s">
        <v>3527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>
        <v>821</v>
      </c>
      <c r="BR3074" t="s">
        <v>449</v>
      </c>
    </row>
    <row r="3075" spans="1:70">
      <c r="A3075" t="s">
        <v>70</v>
      </c>
      <c r="B3075" t="s">
        <v>71</v>
      </c>
      <c r="C3075" t="s">
        <v>377</v>
      </c>
      <c r="D3075" t="n">
        <v>3</v>
      </c>
      <c r="E3075" t="s">
        <v>794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358.25</v>
      </c>
      <c r="L3075" t="s">
        <v>77</v>
      </c>
      <c r="M3075" t="s"/>
      <c r="N3075" t="s">
        <v>816</v>
      </c>
      <c r="O3075" t="s">
        <v>79</v>
      </c>
      <c r="P3075" t="s">
        <v>794</v>
      </c>
      <c r="Q3075" t="s"/>
      <c r="R3075" t="s">
        <v>80</v>
      </c>
      <c r="S3075" t="s">
        <v>3525</v>
      </c>
      <c r="T3075" t="s">
        <v>82</v>
      </c>
      <c r="U3075" t="s">
        <v>83</v>
      </c>
      <c r="V3075" t="s">
        <v>84</v>
      </c>
      <c r="W3075" t="s">
        <v>103</v>
      </c>
      <c r="X3075" t="s"/>
      <c r="Y3075" t="s">
        <v>86</v>
      </c>
      <c r="Z3075">
        <f>HYPERLINK("https://hotelmonitor-cachepage.eclerx.com/savepage/tk_15454758805382898_sr_58.html","info")</f>
        <v/>
      </c>
      <c r="AA3075" t="n">
        <v>-475625</v>
      </c>
      <c r="AB3075" t="s">
        <v>782</v>
      </c>
      <c r="AC3075" t="s">
        <v>196</v>
      </c>
      <c r="AD3075" t="s">
        <v>89</v>
      </c>
      <c r="AE3075" t="s"/>
      <c r="AF3075" t="s"/>
      <c r="AG3075" t="s"/>
      <c r="AH3075" t="s">
        <v>3526</v>
      </c>
      <c r="AI3075" t="s">
        <v>3525</v>
      </c>
      <c r="AJ3075" t="s"/>
      <c r="AK3075" t="s">
        <v>91</v>
      </c>
      <c r="AL3075" t="s"/>
      <c r="AM3075" t="s">
        <v>271</v>
      </c>
      <c r="AN3075" t="s">
        <v>91</v>
      </c>
      <c r="AO3075" t="s"/>
      <c r="AP3075" t="n">
        <v>2</v>
      </c>
      <c r="AQ3075" t="s">
        <v>92</v>
      </c>
      <c r="AR3075" t="s"/>
      <c r="AS3075" t="s">
        <v>160</v>
      </c>
      <c r="AT3075" t="s">
        <v>94</v>
      </c>
      <c r="AU3075" t="s">
        <v>91</v>
      </c>
      <c r="AV3075" t="s"/>
      <c r="AW3075" t="s">
        <v>95</v>
      </c>
      <c r="AX3075" t="s"/>
      <c r="AY3075" t="n">
        <v>475625</v>
      </c>
      <c r="AZ3075" t="s">
        <v>798</v>
      </c>
      <c r="BA3075" t="s"/>
      <c r="BB3075" t="s"/>
      <c r="BC3075" t="n">
        <v>38.9127</v>
      </c>
      <c r="BD3075" t="n">
        <v>38.9127</v>
      </c>
      <c r="BE3075" t="s">
        <v>3527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>
        <v>821</v>
      </c>
      <c r="BR3075" t="s">
        <v>449</v>
      </c>
    </row>
    <row r="3076" spans="1:70">
      <c r="A3076" t="s">
        <v>70</v>
      </c>
      <c r="B3076" t="s">
        <v>71</v>
      </c>
      <c r="C3076" t="s">
        <v>377</v>
      </c>
      <c r="D3076" t="n">
        <v>3</v>
      </c>
      <c r="E3076" t="s">
        <v>794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379.21</v>
      </c>
      <c r="L3076" t="s">
        <v>77</v>
      </c>
      <c r="M3076" t="s"/>
      <c r="N3076" t="s">
        <v>816</v>
      </c>
      <c r="O3076" t="s">
        <v>79</v>
      </c>
      <c r="P3076" t="s">
        <v>794</v>
      </c>
      <c r="Q3076" t="s"/>
      <c r="R3076" t="s">
        <v>80</v>
      </c>
      <c r="S3076" t="s">
        <v>3528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HYPERLINK("https://hotelmonitor-cachepage.eclerx.com/savepage/tk_15454758805382898_sr_58.html","info")</f>
        <v/>
      </c>
      <c r="AA3076" t="n">
        <v>-475625</v>
      </c>
      <c r="AB3076" t="s">
        <v>2663</v>
      </c>
      <c r="AC3076" t="s">
        <v>196</v>
      </c>
      <c r="AD3076" t="s">
        <v>89</v>
      </c>
      <c r="AE3076" t="s"/>
      <c r="AF3076" t="s"/>
      <c r="AG3076" t="s"/>
      <c r="AH3076" t="s">
        <v>3529</v>
      </c>
      <c r="AI3076" t="s">
        <v>3528</v>
      </c>
      <c r="AJ3076" t="s"/>
      <c r="AK3076" t="s">
        <v>91</v>
      </c>
      <c r="AL3076" t="s"/>
      <c r="AM3076" t="s">
        <v>271</v>
      </c>
      <c r="AN3076" t="s">
        <v>91</v>
      </c>
      <c r="AO3076" t="s"/>
      <c r="AP3076" t="n">
        <v>2</v>
      </c>
      <c r="AQ3076" t="s">
        <v>92</v>
      </c>
      <c r="AR3076" t="s"/>
      <c r="AS3076" t="s">
        <v>160</v>
      </c>
      <c r="AT3076" t="s">
        <v>94</v>
      </c>
      <c r="AU3076" t="s">
        <v>99</v>
      </c>
      <c r="AV3076" t="s"/>
      <c r="AW3076" t="s">
        <v>95</v>
      </c>
      <c r="AX3076" t="s"/>
      <c r="AY3076" t="n">
        <v>475625</v>
      </c>
      <c r="AZ3076" t="s">
        <v>798</v>
      </c>
      <c r="BA3076" t="s"/>
      <c r="BB3076" t="s"/>
      <c r="BC3076" t="n">
        <v>38.9127</v>
      </c>
      <c r="BD3076" t="n">
        <v>38.9127</v>
      </c>
      <c r="BE3076" t="s">
        <v>3530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>
        <v>821</v>
      </c>
      <c r="BR3076" t="s">
        <v>449</v>
      </c>
    </row>
    <row r="3077" spans="1:70">
      <c r="A3077" t="s">
        <v>70</v>
      </c>
      <c r="B3077" t="s">
        <v>71</v>
      </c>
      <c r="C3077" t="s">
        <v>377</v>
      </c>
      <c r="D3077" t="n">
        <v>3</v>
      </c>
      <c r="E3077" t="s">
        <v>794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379.21</v>
      </c>
      <c r="L3077" t="s">
        <v>77</v>
      </c>
      <c r="M3077" t="s"/>
      <c r="N3077" t="s">
        <v>816</v>
      </c>
      <c r="O3077" t="s">
        <v>79</v>
      </c>
      <c r="P3077" t="s">
        <v>794</v>
      </c>
      <c r="Q3077" t="s"/>
      <c r="R3077" t="s">
        <v>80</v>
      </c>
      <c r="S3077" t="s">
        <v>3528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HYPERLINK("https://hotelmonitor-cachepage.eclerx.com/savepage/tk_15454758805382898_sr_58.html","info")</f>
        <v/>
      </c>
      <c r="AA3077" t="n">
        <v>-475625</v>
      </c>
      <c r="AB3077" t="s">
        <v>2663</v>
      </c>
      <c r="AC3077" t="s">
        <v>196</v>
      </c>
      <c r="AD3077" t="s">
        <v>89</v>
      </c>
      <c r="AE3077" t="s"/>
      <c r="AF3077" t="s"/>
      <c r="AG3077" t="s"/>
      <c r="AH3077" t="s">
        <v>3529</v>
      </c>
      <c r="AI3077" t="s">
        <v>3528</v>
      </c>
      <c r="AJ3077" t="s"/>
      <c r="AK3077" t="s">
        <v>91</v>
      </c>
      <c r="AL3077" t="s"/>
      <c r="AM3077" t="s">
        <v>271</v>
      </c>
      <c r="AN3077" t="s">
        <v>91</v>
      </c>
      <c r="AO3077" t="s"/>
      <c r="AP3077" t="n">
        <v>2</v>
      </c>
      <c r="AQ3077" t="s">
        <v>92</v>
      </c>
      <c r="AR3077" t="s"/>
      <c r="AS3077" t="s">
        <v>160</v>
      </c>
      <c r="AT3077" t="s">
        <v>94</v>
      </c>
      <c r="AU3077" t="s">
        <v>99</v>
      </c>
      <c r="AV3077" t="s"/>
      <c r="AW3077" t="s">
        <v>95</v>
      </c>
      <c r="AX3077" t="s"/>
      <c r="AY3077" t="n">
        <v>475625</v>
      </c>
      <c r="AZ3077" t="s">
        <v>798</v>
      </c>
      <c r="BA3077" t="s"/>
      <c r="BB3077" t="s"/>
      <c r="BC3077" t="n">
        <v>38.9127</v>
      </c>
      <c r="BD3077" t="n">
        <v>38.9127</v>
      </c>
      <c r="BE3077" t="s">
        <v>3530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>
        <v>821</v>
      </c>
      <c r="BR3077" t="s">
        <v>449</v>
      </c>
    </row>
    <row r="3078" spans="1:70">
      <c r="A3078" t="s">
        <v>70</v>
      </c>
      <c r="B3078" t="s">
        <v>71</v>
      </c>
      <c r="C3078" t="s">
        <v>377</v>
      </c>
      <c r="D3078" t="n">
        <v>3</v>
      </c>
      <c r="E3078" t="s">
        <v>794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416.91</v>
      </c>
      <c r="L3078" t="s">
        <v>77</v>
      </c>
      <c r="M3078" t="s"/>
      <c r="N3078" t="s">
        <v>816</v>
      </c>
      <c r="O3078" t="s">
        <v>79</v>
      </c>
      <c r="P3078" t="s">
        <v>794</v>
      </c>
      <c r="Q3078" t="s"/>
      <c r="R3078" t="s">
        <v>80</v>
      </c>
      <c r="S3078" t="s">
        <v>3531</v>
      </c>
      <c r="T3078" t="s">
        <v>82</v>
      </c>
      <c r="U3078" t="s">
        <v>83</v>
      </c>
      <c r="V3078" t="s">
        <v>84</v>
      </c>
      <c r="W3078" t="s">
        <v>103</v>
      </c>
      <c r="X3078" t="s"/>
      <c r="Y3078" t="s">
        <v>86</v>
      </c>
      <c r="Z3078">
        <f>HYPERLINK("https://hotelmonitor-cachepage.eclerx.com/savepage/tk_15454758805382898_sr_58.html","info")</f>
        <v/>
      </c>
      <c r="AA3078" t="n">
        <v>-475625</v>
      </c>
      <c r="AB3078" t="s">
        <v>995</v>
      </c>
      <c r="AC3078" t="s">
        <v>88</v>
      </c>
      <c r="AD3078" t="s">
        <v>89</v>
      </c>
      <c r="AE3078" t="s"/>
      <c r="AF3078" t="s"/>
      <c r="AG3078" t="s"/>
      <c r="AH3078" t="s">
        <v>3532</v>
      </c>
      <c r="AI3078" t="s">
        <v>3531</v>
      </c>
      <c r="AJ3078" t="s"/>
      <c r="AK3078" t="s">
        <v>91</v>
      </c>
      <c r="AL3078" t="s"/>
      <c r="AM3078" t="s">
        <v>271</v>
      </c>
      <c r="AN3078" t="s">
        <v>91</v>
      </c>
      <c r="AO3078" t="s"/>
      <c r="AP3078" t="n">
        <v>2</v>
      </c>
      <c r="AQ3078" t="s">
        <v>92</v>
      </c>
      <c r="AR3078" t="s"/>
      <c r="AS3078" t="s">
        <v>160</v>
      </c>
      <c r="AT3078" t="s">
        <v>94</v>
      </c>
      <c r="AU3078" t="s">
        <v>99</v>
      </c>
      <c r="AV3078" t="s"/>
      <c r="AW3078" t="s">
        <v>95</v>
      </c>
      <c r="AX3078" t="s"/>
      <c r="AY3078" t="n">
        <v>475625</v>
      </c>
      <c r="AZ3078" t="s">
        <v>798</v>
      </c>
      <c r="BA3078" t="s"/>
      <c r="BB3078" t="s"/>
      <c r="BC3078" t="n">
        <v>38.9127</v>
      </c>
      <c r="BD3078" t="n">
        <v>38.9127</v>
      </c>
      <c r="BE3078" t="s">
        <v>3533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>
        <v>821</v>
      </c>
      <c r="BR3078" t="s">
        <v>449</v>
      </c>
    </row>
    <row r="3079" spans="1:70">
      <c r="A3079" t="s">
        <v>70</v>
      </c>
      <c r="B3079" t="s">
        <v>71</v>
      </c>
      <c r="C3079" t="s">
        <v>377</v>
      </c>
      <c r="D3079" t="n">
        <v>3</v>
      </c>
      <c r="E3079" t="s">
        <v>794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416.91</v>
      </c>
      <c r="L3079" t="s">
        <v>77</v>
      </c>
      <c r="M3079" t="s"/>
      <c r="N3079" t="s">
        <v>816</v>
      </c>
      <c r="O3079" t="s">
        <v>79</v>
      </c>
      <c r="P3079" t="s">
        <v>794</v>
      </c>
      <c r="Q3079" t="s"/>
      <c r="R3079" t="s">
        <v>80</v>
      </c>
      <c r="S3079" t="s">
        <v>3531</v>
      </c>
      <c r="T3079" t="s">
        <v>82</v>
      </c>
      <c r="U3079" t="s">
        <v>83</v>
      </c>
      <c r="V3079" t="s">
        <v>84</v>
      </c>
      <c r="W3079" t="s">
        <v>103</v>
      </c>
      <c r="X3079" t="s"/>
      <c r="Y3079" t="s">
        <v>86</v>
      </c>
      <c r="Z3079">
        <f>HYPERLINK("https://hotelmonitor-cachepage.eclerx.com/savepage/tk_15454758805382898_sr_58.html","info")</f>
        <v/>
      </c>
      <c r="AA3079" t="n">
        <v>-475625</v>
      </c>
      <c r="AB3079" t="s">
        <v>995</v>
      </c>
      <c r="AC3079" t="s">
        <v>88</v>
      </c>
      <c r="AD3079" t="s">
        <v>89</v>
      </c>
      <c r="AE3079" t="s"/>
      <c r="AF3079" t="s"/>
      <c r="AG3079" t="s"/>
      <c r="AH3079" t="s">
        <v>3532</v>
      </c>
      <c r="AI3079" t="s">
        <v>3531</v>
      </c>
      <c r="AJ3079" t="s"/>
      <c r="AK3079" t="s">
        <v>91</v>
      </c>
      <c r="AL3079" t="s"/>
      <c r="AM3079" t="s">
        <v>271</v>
      </c>
      <c r="AN3079" t="s">
        <v>91</v>
      </c>
      <c r="AO3079" t="s"/>
      <c r="AP3079" t="n">
        <v>2</v>
      </c>
      <c r="AQ3079" t="s">
        <v>92</v>
      </c>
      <c r="AR3079" t="s"/>
      <c r="AS3079" t="s">
        <v>160</v>
      </c>
      <c r="AT3079" t="s">
        <v>94</v>
      </c>
      <c r="AU3079" t="s">
        <v>99</v>
      </c>
      <c r="AV3079" t="s"/>
      <c r="AW3079" t="s">
        <v>95</v>
      </c>
      <c r="AX3079" t="s"/>
      <c r="AY3079" t="n">
        <v>475625</v>
      </c>
      <c r="AZ3079" t="s">
        <v>798</v>
      </c>
      <c r="BA3079" t="s"/>
      <c r="BB3079" t="s"/>
      <c r="BC3079" t="n">
        <v>38.9127</v>
      </c>
      <c r="BD3079" t="n">
        <v>38.9127</v>
      </c>
      <c r="BE3079" t="s">
        <v>3533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>
        <v>821</v>
      </c>
      <c r="BR3079" t="s">
        <v>449</v>
      </c>
    </row>
    <row r="3080" spans="1:70">
      <c r="A3080" t="s">
        <v>70</v>
      </c>
      <c r="B3080" t="s">
        <v>71</v>
      </c>
      <c r="C3080" t="s">
        <v>377</v>
      </c>
      <c r="D3080" t="n">
        <v>3</v>
      </c>
      <c r="E3080" t="s">
        <v>794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416.91</v>
      </c>
      <c r="L3080" t="s">
        <v>77</v>
      </c>
      <c r="M3080" t="s"/>
      <c r="N3080" t="s">
        <v>816</v>
      </c>
      <c r="O3080" t="s">
        <v>79</v>
      </c>
      <c r="P3080" t="s">
        <v>794</v>
      </c>
      <c r="Q3080" t="s"/>
      <c r="R3080" t="s">
        <v>80</v>
      </c>
      <c r="S3080" t="s">
        <v>3531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>
        <f>HYPERLINK("https://hotelmonitor-cachepage.eclerx.com/savepage/tk_15454758805382898_sr_58.html","info")</f>
        <v/>
      </c>
      <c r="AA3080" t="n">
        <v>-475625</v>
      </c>
      <c r="AB3080" t="s">
        <v>995</v>
      </c>
      <c r="AC3080" t="s">
        <v>88</v>
      </c>
      <c r="AD3080" t="s">
        <v>89</v>
      </c>
      <c r="AE3080" t="s"/>
      <c r="AF3080" t="s"/>
      <c r="AG3080" t="s"/>
      <c r="AH3080" t="s">
        <v>3532</v>
      </c>
      <c r="AI3080" t="s">
        <v>3531</v>
      </c>
      <c r="AJ3080" t="s"/>
      <c r="AK3080" t="s">
        <v>91</v>
      </c>
      <c r="AL3080" t="s"/>
      <c r="AM3080" t="s">
        <v>271</v>
      </c>
      <c r="AN3080" t="s">
        <v>91</v>
      </c>
      <c r="AO3080" t="s"/>
      <c r="AP3080" t="n">
        <v>2</v>
      </c>
      <c r="AQ3080" t="s">
        <v>92</v>
      </c>
      <c r="AR3080" t="s"/>
      <c r="AS3080" t="s">
        <v>160</v>
      </c>
      <c r="AT3080" t="s">
        <v>94</v>
      </c>
      <c r="AU3080" t="s">
        <v>99</v>
      </c>
      <c r="AV3080" t="s"/>
      <c r="AW3080" t="s">
        <v>95</v>
      </c>
      <c r="AX3080" t="s"/>
      <c r="AY3080" t="n">
        <v>475625</v>
      </c>
      <c r="AZ3080" t="s">
        <v>798</v>
      </c>
      <c r="BA3080" t="s"/>
      <c r="BB3080" t="s"/>
      <c r="BC3080" t="n">
        <v>38.9127</v>
      </c>
      <c r="BD3080" t="n">
        <v>38.9127</v>
      </c>
      <c r="BE3080" t="s">
        <v>3533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>
        <v>821</v>
      </c>
      <c r="BR3080" t="s">
        <v>449</v>
      </c>
    </row>
    <row r="3081" spans="1:70">
      <c r="A3081" t="s">
        <v>70</v>
      </c>
      <c r="B3081" t="s">
        <v>71</v>
      </c>
      <c r="C3081" t="s">
        <v>377</v>
      </c>
      <c r="D3081" t="n">
        <v>3</v>
      </c>
      <c r="E3081" t="s">
        <v>794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416.91</v>
      </c>
      <c r="L3081" t="s">
        <v>77</v>
      </c>
      <c r="M3081" t="s"/>
      <c r="N3081" t="s">
        <v>816</v>
      </c>
      <c r="O3081" t="s">
        <v>79</v>
      </c>
      <c r="P3081" t="s">
        <v>794</v>
      </c>
      <c r="Q3081" t="s"/>
      <c r="R3081" t="s">
        <v>80</v>
      </c>
      <c r="S3081" t="s">
        <v>3531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HYPERLINK("https://hotelmonitor-cachepage.eclerx.com/savepage/tk_15454758805382898_sr_58.html","info")</f>
        <v/>
      </c>
      <c r="AA3081" t="n">
        <v>-475625</v>
      </c>
      <c r="AB3081" t="s">
        <v>995</v>
      </c>
      <c r="AC3081" t="s">
        <v>88</v>
      </c>
      <c r="AD3081" t="s">
        <v>89</v>
      </c>
      <c r="AE3081" t="s"/>
      <c r="AF3081" t="s"/>
      <c r="AG3081" t="s"/>
      <c r="AH3081" t="s">
        <v>3532</v>
      </c>
      <c r="AI3081" t="s">
        <v>3531</v>
      </c>
      <c r="AJ3081" t="s"/>
      <c r="AK3081" t="s">
        <v>91</v>
      </c>
      <c r="AL3081" t="s"/>
      <c r="AM3081" t="s">
        <v>271</v>
      </c>
      <c r="AN3081" t="s">
        <v>91</v>
      </c>
      <c r="AO3081" t="s"/>
      <c r="AP3081" t="n">
        <v>2</v>
      </c>
      <c r="AQ3081" t="s">
        <v>92</v>
      </c>
      <c r="AR3081" t="s"/>
      <c r="AS3081" t="s">
        <v>160</v>
      </c>
      <c r="AT3081" t="s">
        <v>94</v>
      </c>
      <c r="AU3081" t="s">
        <v>99</v>
      </c>
      <c r="AV3081" t="s"/>
      <c r="AW3081" t="s">
        <v>95</v>
      </c>
      <c r="AX3081" t="s"/>
      <c r="AY3081" t="n">
        <v>475625</v>
      </c>
      <c r="AZ3081" t="s">
        <v>798</v>
      </c>
      <c r="BA3081" t="s"/>
      <c r="BB3081" t="s"/>
      <c r="BC3081" t="n">
        <v>38.9127</v>
      </c>
      <c r="BD3081" t="n">
        <v>38.9127</v>
      </c>
      <c r="BE3081" t="s">
        <v>3533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>
        <v>821</v>
      </c>
      <c r="BR3081" t="s">
        <v>449</v>
      </c>
    </row>
    <row r="3082" spans="1:70">
      <c r="A3082" t="s">
        <v>70</v>
      </c>
      <c r="B3082" t="s">
        <v>71</v>
      </c>
      <c r="C3082" t="s">
        <v>377</v>
      </c>
      <c r="D3082" t="n">
        <v>3</v>
      </c>
      <c r="E3082" t="s">
        <v>794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440.77</v>
      </c>
      <c r="L3082" t="s">
        <v>77</v>
      </c>
      <c r="M3082" t="s"/>
      <c r="N3082" t="s">
        <v>822</v>
      </c>
      <c r="O3082" t="s">
        <v>79</v>
      </c>
      <c r="P3082" t="s">
        <v>794</v>
      </c>
      <c r="Q3082" t="s"/>
      <c r="R3082" t="s">
        <v>80</v>
      </c>
      <c r="S3082" t="s">
        <v>3534</v>
      </c>
      <c r="T3082" t="s">
        <v>82</v>
      </c>
      <c r="U3082" t="s">
        <v>83</v>
      </c>
      <c r="V3082" t="s">
        <v>84</v>
      </c>
      <c r="W3082" t="s">
        <v>103</v>
      </c>
      <c r="X3082" t="s"/>
      <c r="Y3082" t="s">
        <v>86</v>
      </c>
      <c r="Z3082">
        <f>HYPERLINK("https://hotelmonitor-cachepage.eclerx.com/savepage/tk_15454758805382898_sr_58.html","info")</f>
        <v/>
      </c>
      <c r="AA3082" t="n">
        <v>-475625</v>
      </c>
      <c r="AB3082" t="s">
        <v>813</v>
      </c>
      <c r="AC3082" t="s">
        <v>88</v>
      </c>
      <c r="AD3082" t="s">
        <v>89</v>
      </c>
      <c r="AE3082" t="s"/>
      <c r="AF3082" t="s"/>
      <c r="AG3082" t="s"/>
      <c r="AH3082" t="s">
        <v>3535</v>
      </c>
      <c r="AI3082" t="s">
        <v>3534</v>
      </c>
      <c r="AJ3082" t="s"/>
      <c r="AK3082" t="s">
        <v>91</v>
      </c>
      <c r="AL3082" t="s"/>
      <c r="AM3082" t="s">
        <v>610</v>
      </c>
      <c r="AN3082" t="s">
        <v>91</v>
      </c>
      <c r="AO3082" t="s"/>
      <c r="AP3082" t="n">
        <v>2</v>
      </c>
      <c r="AQ3082" t="s">
        <v>92</v>
      </c>
      <c r="AR3082" t="s"/>
      <c r="AS3082" t="s">
        <v>160</v>
      </c>
      <c r="AT3082" t="s">
        <v>94</v>
      </c>
      <c r="AU3082" t="s">
        <v>91</v>
      </c>
      <c r="AV3082" t="s"/>
      <c r="AW3082" t="s">
        <v>95</v>
      </c>
      <c r="AX3082" t="s"/>
      <c r="AY3082" t="n">
        <v>475625</v>
      </c>
      <c r="AZ3082" t="s">
        <v>798</v>
      </c>
      <c r="BA3082" t="s"/>
      <c r="BB3082" t="s"/>
      <c r="BC3082" t="n">
        <v>38.9127</v>
      </c>
      <c r="BD3082" t="n">
        <v>38.9127</v>
      </c>
      <c r="BE3082" t="s">
        <v>3536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>
        <v>827</v>
      </c>
      <c r="BR3082" t="s">
        <v>449</v>
      </c>
    </row>
    <row r="3083" spans="1:70">
      <c r="A3083" t="s">
        <v>70</v>
      </c>
      <c r="B3083" t="s">
        <v>71</v>
      </c>
      <c r="C3083" t="s">
        <v>377</v>
      </c>
      <c r="D3083" t="n">
        <v>3</v>
      </c>
      <c r="E3083" t="s">
        <v>794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440.77</v>
      </c>
      <c r="L3083" t="s">
        <v>77</v>
      </c>
      <c r="M3083" t="s"/>
      <c r="N3083" t="s">
        <v>822</v>
      </c>
      <c r="O3083" t="s">
        <v>79</v>
      </c>
      <c r="P3083" t="s">
        <v>794</v>
      </c>
      <c r="Q3083" t="s"/>
      <c r="R3083" t="s">
        <v>80</v>
      </c>
      <c r="S3083" t="s">
        <v>3534</v>
      </c>
      <c r="T3083" t="s">
        <v>82</v>
      </c>
      <c r="U3083" t="s">
        <v>83</v>
      </c>
      <c r="V3083" t="s">
        <v>84</v>
      </c>
      <c r="W3083" t="s">
        <v>103</v>
      </c>
      <c r="X3083" t="s"/>
      <c r="Y3083" t="s">
        <v>86</v>
      </c>
      <c r="Z3083">
        <f>HYPERLINK("https://hotelmonitor-cachepage.eclerx.com/savepage/tk_15454758805382898_sr_58.html","info")</f>
        <v/>
      </c>
      <c r="AA3083" t="n">
        <v>-475625</v>
      </c>
      <c r="AB3083" t="s">
        <v>813</v>
      </c>
      <c r="AC3083" t="s">
        <v>88</v>
      </c>
      <c r="AD3083" t="s">
        <v>89</v>
      </c>
      <c r="AE3083" t="s"/>
      <c r="AF3083" t="s"/>
      <c r="AG3083" t="s"/>
      <c r="AH3083" t="s">
        <v>3535</v>
      </c>
      <c r="AI3083" t="s">
        <v>3534</v>
      </c>
      <c r="AJ3083" t="s"/>
      <c r="AK3083" t="s">
        <v>91</v>
      </c>
      <c r="AL3083" t="s"/>
      <c r="AM3083" t="s">
        <v>610</v>
      </c>
      <c r="AN3083" t="s">
        <v>91</v>
      </c>
      <c r="AO3083" t="s"/>
      <c r="AP3083" t="n">
        <v>2</v>
      </c>
      <c r="AQ3083" t="s">
        <v>92</v>
      </c>
      <c r="AR3083" t="s"/>
      <c r="AS3083" t="s">
        <v>160</v>
      </c>
      <c r="AT3083" t="s">
        <v>94</v>
      </c>
      <c r="AU3083" t="s">
        <v>91</v>
      </c>
      <c r="AV3083" t="s"/>
      <c r="AW3083" t="s">
        <v>95</v>
      </c>
      <c r="AX3083" t="s"/>
      <c r="AY3083" t="n">
        <v>475625</v>
      </c>
      <c r="AZ3083" t="s">
        <v>798</v>
      </c>
      <c r="BA3083" t="s"/>
      <c r="BB3083" t="s"/>
      <c r="BC3083" t="n">
        <v>38.9127</v>
      </c>
      <c r="BD3083" t="n">
        <v>38.9127</v>
      </c>
      <c r="BE3083" t="s">
        <v>3536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>
        <v>827</v>
      </c>
      <c r="BR3083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2018-12-22T12:35:23Z</dcterms:created>
  <dcterms:modified xmlns:dcterms="http://purl.org/dc/terms/" xmlns:xsi="http://www.w3.org/2001/XMLSchema-instance" xsi:type="dcterms:W3CDTF">2018-12-22T12:35:23Z</dcterms:modified>
</cp:coreProperties>
</file>